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Insead Masters 2017\Insead Masters 2017\"/>
    </mc:Choice>
  </mc:AlternateContent>
  <bookViews>
    <workbookView xWindow="0" yWindow="0" windowWidth="28800" windowHeight="14010" activeTab="3"/>
  </bookViews>
  <sheets>
    <sheet name="Index Plot" sheetId="2" r:id="rId1"/>
    <sheet name="PE (CAPE) Plot" sheetId="4" r:id="rId2"/>
    <sheet name="Data" sheetId="1" r:id="rId3"/>
    <sheet name="Cam Calcs" sheetId="5" r:id="rId4"/>
  </sheets>
  <definedNames>
    <definedName name="_Regression_Int">1</definedName>
    <definedName name="_xlnm.Print_Area">Data!$A$1546:$L$1557</definedName>
    <definedName name="Print_Area_MI">Data!$A$1546:$L$1557</definedName>
  </definedNames>
  <calcPr calcId="162913"/>
</workbook>
</file>

<file path=xl/calcChain.xml><?xml version="1.0" encoding="utf-8"?>
<calcChain xmlns="http://schemas.openxmlformats.org/spreadsheetml/2006/main">
  <c r="D9" i="5" l="1"/>
  <c r="D8" i="5"/>
  <c r="E8" i="5" s="1"/>
  <c r="D7" i="5"/>
  <c r="D2" i="5"/>
  <c r="J2" i="5"/>
  <c r="J1" i="5"/>
  <c r="K1" i="5" s="1"/>
  <c r="J22" i="5"/>
  <c r="J21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3" i="5"/>
  <c r="K2" i="5"/>
  <c r="D3" i="5"/>
  <c r="D4" i="5"/>
  <c r="D5" i="5"/>
  <c r="D6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8" i="5"/>
  <c r="B7" i="5"/>
  <c r="B6" i="5"/>
  <c r="B5" i="5"/>
  <c r="B4" i="5"/>
  <c r="B3" i="5"/>
  <c r="B2" i="5"/>
  <c r="A1" i="5"/>
  <c r="I725" i="1"/>
  <c r="H768" i="1"/>
  <c r="J810" i="1"/>
  <c r="I853" i="1"/>
  <c r="H896" i="1"/>
  <c r="J938" i="1"/>
  <c r="I981" i="1"/>
  <c r="H1024" i="1"/>
  <c r="J1066" i="1"/>
  <c r="I1098" i="1"/>
  <c r="J1119" i="1"/>
  <c r="H1141" i="1"/>
  <c r="I1162" i="1"/>
  <c r="J1183" i="1"/>
  <c r="I1198" i="1"/>
  <c r="H1209" i="1"/>
  <c r="J1219" i="1"/>
  <c r="I1230" i="1"/>
  <c r="H1241" i="1"/>
  <c r="J1251" i="1"/>
  <c r="I1262" i="1"/>
  <c r="H1273" i="1"/>
  <c r="J1283" i="1"/>
  <c r="I1294" i="1"/>
  <c r="H1305" i="1"/>
  <c r="J1315" i="1"/>
  <c r="I1326" i="1"/>
  <c r="H1337" i="1"/>
  <c r="H1345" i="1"/>
  <c r="H1352" i="1"/>
  <c r="I1358" i="1"/>
  <c r="J1363" i="1"/>
  <c r="H1369" i="1"/>
  <c r="I1374" i="1"/>
  <c r="J1379" i="1"/>
  <c r="H1385" i="1"/>
  <c r="I1390" i="1"/>
  <c r="J1395" i="1"/>
  <c r="H1401" i="1"/>
  <c r="I1406" i="1"/>
  <c r="J1411" i="1"/>
  <c r="H1417" i="1"/>
  <c r="I1422" i="1"/>
  <c r="J1427" i="1"/>
  <c r="H1433" i="1"/>
  <c r="I1438" i="1"/>
  <c r="J1443" i="1"/>
  <c r="H1449" i="1"/>
  <c r="I1454" i="1"/>
  <c r="J1459" i="1"/>
  <c r="H1465" i="1"/>
  <c r="I1470" i="1"/>
  <c r="J1475" i="1"/>
  <c r="H1481" i="1"/>
  <c r="I1486" i="1"/>
  <c r="J1491" i="1"/>
  <c r="H1497" i="1"/>
  <c r="I1502" i="1"/>
  <c r="J1507" i="1"/>
  <c r="H1513" i="1"/>
  <c r="I1518" i="1"/>
  <c r="J1523" i="1"/>
  <c r="H1529" i="1"/>
  <c r="I1534" i="1"/>
  <c r="J1539" i="1"/>
  <c r="H1545" i="1"/>
  <c r="I1550" i="1"/>
  <c r="J1555" i="1"/>
  <c r="H1561" i="1"/>
  <c r="J1571" i="1"/>
  <c r="H1577" i="1"/>
  <c r="I1582" i="1"/>
  <c r="J1587" i="1"/>
  <c r="H1593" i="1"/>
  <c r="I1598" i="1"/>
  <c r="J1603" i="1"/>
  <c r="H1609" i="1"/>
  <c r="J1619" i="1"/>
  <c r="H1625" i="1"/>
  <c r="I1630" i="1"/>
  <c r="J1635" i="1"/>
  <c r="H1641" i="1"/>
  <c r="I1646" i="1"/>
  <c r="J1649" i="1"/>
  <c r="I1652" i="1"/>
  <c r="H1655" i="1"/>
  <c r="J1657" i="1"/>
  <c r="I1660" i="1"/>
  <c r="H1663" i="1"/>
  <c r="J1665" i="1"/>
  <c r="I1668" i="1"/>
  <c r="H1671" i="1"/>
  <c r="J1673" i="1"/>
  <c r="I1676" i="1"/>
  <c r="H1679" i="1"/>
  <c r="J1681" i="1"/>
  <c r="H1687" i="1"/>
  <c r="J1689" i="1"/>
  <c r="I1692" i="1"/>
  <c r="H1695" i="1"/>
  <c r="J1697" i="1"/>
  <c r="I1700" i="1"/>
  <c r="H1703" i="1"/>
  <c r="I1708" i="1"/>
  <c r="H1711" i="1"/>
  <c r="J1713" i="1"/>
  <c r="I1716" i="1"/>
  <c r="H1719" i="1"/>
  <c r="J1721" i="1"/>
  <c r="I1724" i="1"/>
  <c r="J1726" i="1"/>
  <c r="H1728" i="1"/>
  <c r="I1729" i="1"/>
  <c r="J1730" i="1"/>
  <c r="H1732" i="1"/>
  <c r="I1733" i="1"/>
  <c r="J1734" i="1"/>
  <c r="H1736" i="1"/>
  <c r="J1738" i="1"/>
  <c r="H1740" i="1"/>
  <c r="I1741" i="1"/>
  <c r="J1742" i="1"/>
  <c r="H1744" i="1"/>
  <c r="I1745" i="1"/>
  <c r="J1746" i="1"/>
  <c r="H1748" i="1"/>
  <c r="I1749" i="1"/>
  <c r="J1750" i="1"/>
  <c r="H1752" i="1"/>
  <c r="I1753" i="1"/>
  <c r="J1754" i="1"/>
  <c r="I1756" i="1"/>
  <c r="I1758" i="1"/>
  <c r="H1761" i="1"/>
  <c r="C1759" i="1"/>
  <c r="I1759" i="1" s="1"/>
  <c r="C1758" i="1"/>
  <c r="I65" i="1"/>
  <c r="H60" i="1"/>
  <c r="J54" i="1"/>
  <c r="I49" i="1"/>
  <c r="H44" i="1"/>
  <c r="J38" i="1"/>
  <c r="I33" i="1"/>
  <c r="H28" i="1"/>
  <c r="J22" i="1"/>
  <c r="I17" i="1"/>
  <c r="H12" i="1"/>
  <c r="J63" i="1"/>
  <c r="I58" i="1"/>
  <c r="H53" i="1"/>
  <c r="J47" i="1"/>
  <c r="I42" i="1"/>
  <c r="H37" i="1"/>
  <c r="J31" i="1"/>
  <c r="I26" i="1"/>
  <c r="H21" i="1"/>
  <c r="J15" i="1"/>
  <c r="I10" i="1"/>
  <c r="I59" i="1"/>
  <c r="H54" i="1"/>
  <c r="J48" i="1"/>
  <c r="I43" i="1"/>
  <c r="H38" i="1"/>
  <c r="J32" i="1"/>
  <c r="I27" i="1"/>
  <c r="H22" i="1"/>
  <c r="J16" i="1"/>
  <c r="I11" i="1"/>
  <c r="D1" i="1"/>
  <c r="D1752" i="1"/>
  <c r="J1752" i="1" s="1"/>
  <c r="D1753" i="1"/>
  <c r="J1753" i="1" s="1"/>
  <c r="C1756" i="1"/>
  <c r="C1755" i="1"/>
  <c r="I1755" i="1" s="1"/>
  <c r="D1750" i="1"/>
  <c r="D1749" i="1"/>
  <c r="J1749" i="1" s="1"/>
  <c r="C1753" i="1"/>
  <c r="C1752" i="1"/>
  <c r="I1752" i="1" s="1"/>
  <c r="D1747" i="1"/>
  <c r="J1747" i="1" s="1"/>
  <c r="D1746" i="1"/>
  <c r="C1750" i="1"/>
  <c r="I1750" i="1" s="1"/>
  <c r="C1749" i="1"/>
  <c r="C1684" i="1"/>
  <c r="I1684" i="1" s="1"/>
  <c r="D1744" i="1"/>
  <c r="J1744" i="1" s="1"/>
  <c r="D1743" i="1"/>
  <c r="J1743" i="1" s="1"/>
  <c r="C1747" i="1"/>
  <c r="I1747" i="1" s="1"/>
  <c r="C1746" i="1"/>
  <c r="I1746" i="1" s="1"/>
  <c r="D1741" i="1"/>
  <c r="J1741" i="1" s="1"/>
  <c r="D1740" i="1"/>
  <c r="J1740" i="1" s="1"/>
  <c r="C1744" i="1"/>
  <c r="I1744" i="1" s="1"/>
  <c r="C1743" i="1"/>
  <c r="I1743" i="1" s="1"/>
  <c r="D1738" i="1"/>
  <c r="D1737" i="1"/>
  <c r="J1737" i="1" s="1"/>
  <c r="C1741" i="1"/>
  <c r="C1740" i="1"/>
  <c r="I1740" i="1" s="1"/>
  <c r="D1735" i="1"/>
  <c r="J1735" i="1" s="1"/>
  <c r="D1734" i="1"/>
  <c r="C1738" i="1"/>
  <c r="I1738" i="1" s="1"/>
  <c r="C1737" i="1"/>
  <c r="I1737" i="1" s="1"/>
  <c r="D1732" i="1"/>
  <c r="J1732" i="1" s="1"/>
  <c r="D1731" i="1"/>
  <c r="J1731" i="1" s="1"/>
  <c r="C1735" i="1"/>
  <c r="I1735" i="1" s="1"/>
  <c r="C1734" i="1"/>
  <c r="I1734" i="1" s="1"/>
  <c r="D1729" i="1"/>
  <c r="J1729" i="1" s="1"/>
  <c r="D1728" i="1"/>
  <c r="J1728" i="1" s="1"/>
  <c r="C1732" i="1"/>
  <c r="I1732" i="1" s="1"/>
  <c r="C1731" i="1"/>
  <c r="I1731" i="1" s="1"/>
  <c r="D1726" i="1"/>
  <c r="D1725" i="1"/>
  <c r="J1725" i="1" s="1"/>
  <c r="C1729" i="1"/>
  <c r="C1728" i="1"/>
  <c r="I1728" i="1" s="1"/>
  <c r="C1726" i="1"/>
  <c r="I1726" i="1" s="1"/>
  <c r="C1725" i="1"/>
  <c r="D1723" i="1"/>
  <c r="J1723" i="1" s="1"/>
  <c r="D1722" i="1"/>
  <c r="J1722" i="1" s="1"/>
  <c r="C1723" i="1"/>
  <c r="C1722" i="1"/>
  <c r="I1722" i="1" s="1"/>
  <c r="D1720" i="1"/>
  <c r="D1719" i="1"/>
  <c r="J1719" i="1" s="1"/>
  <c r="D1717" i="1"/>
  <c r="J1717" i="1" s="1"/>
  <c r="D1716" i="1"/>
  <c r="C1720" i="1"/>
  <c r="I1720" i="1" s="1"/>
  <c r="C1719" i="1"/>
  <c r="I1719" i="1" s="1"/>
  <c r="D1710" i="1"/>
  <c r="D1714" i="1"/>
  <c r="D1713" i="1"/>
  <c r="C1717" i="1"/>
  <c r="I1717" i="1" s="1"/>
  <c r="C1716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30" i="1"/>
  <c r="G131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3" i="1"/>
  <c r="G184" i="1"/>
  <c r="G185" i="1"/>
  <c r="G186" i="1"/>
  <c r="G187" i="1"/>
  <c r="G188" i="1"/>
  <c r="G190" i="1"/>
  <c r="G191" i="1"/>
  <c r="G192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6" i="1"/>
  <c r="G207" i="1"/>
  <c r="G208" i="1"/>
  <c r="G209" i="1"/>
  <c r="G210" i="1"/>
  <c r="G211" i="1"/>
  <c r="G212" i="1"/>
  <c r="G214" i="1"/>
  <c r="G215" i="1"/>
  <c r="G216" i="1"/>
  <c r="G217" i="1"/>
  <c r="G218" i="1"/>
  <c r="G219" i="1"/>
  <c r="G220" i="1"/>
  <c r="G221" i="1"/>
  <c r="G222" i="1"/>
  <c r="G223" i="1"/>
  <c r="G224" i="1"/>
  <c r="G226" i="1"/>
  <c r="G227" i="1"/>
  <c r="G228" i="1"/>
  <c r="G229" i="1"/>
  <c r="G230" i="1"/>
  <c r="G231" i="1"/>
  <c r="G232" i="1"/>
  <c r="G233" i="1"/>
  <c r="G234" i="1"/>
  <c r="G235" i="1"/>
  <c r="G236" i="1"/>
  <c r="G238" i="1"/>
  <c r="G239" i="1"/>
  <c r="G240" i="1"/>
  <c r="G241" i="1"/>
  <c r="G242" i="1"/>
  <c r="G243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2" i="1"/>
  <c r="G263" i="1"/>
  <c r="G264" i="1"/>
  <c r="G265" i="1"/>
  <c r="G266" i="1"/>
  <c r="G267" i="1"/>
  <c r="G268" i="1"/>
  <c r="G269" i="1"/>
  <c r="G270" i="1"/>
  <c r="G271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286" i="1"/>
  <c r="G287" i="1"/>
  <c r="G288" i="1"/>
  <c r="G289" i="1"/>
  <c r="G290" i="1"/>
  <c r="G291" i="1"/>
  <c r="G292" i="1"/>
  <c r="G293" i="1"/>
  <c r="G294" i="1"/>
  <c r="G295" i="1"/>
  <c r="G296" i="1"/>
  <c r="G298" i="1"/>
  <c r="G299" i="1"/>
  <c r="G300" i="1"/>
  <c r="G301" i="1"/>
  <c r="G302" i="1"/>
  <c r="G303" i="1"/>
  <c r="G304" i="1"/>
  <c r="G305" i="1"/>
  <c r="G306" i="1"/>
  <c r="G307" i="1"/>
  <c r="G308" i="1"/>
  <c r="G310" i="1"/>
  <c r="G311" i="1"/>
  <c r="G312" i="1"/>
  <c r="G313" i="1"/>
  <c r="G314" i="1"/>
  <c r="G315" i="1"/>
  <c r="G316" i="1"/>
  <c r="G317" i="1"/>
  <c r="G318" i="1"/>
  <c r="G319" i="1"/>
  <c r="G320" i="1"/>
  <c r="G322" i="1"/>
  <c r="G323" i="1"/>
  <c r="G324" i="1"/>
  <c r="G325" i="1"/>
  <c r="G326" i="1"/>
  <c r="G327" i="1"/>
  <c r="G328" i="1"/>
  <c r="G329" i="1"/>
  <c r="G330" i="1"/>
  <c r="G331" i="1"/>
  <c r="G332" i="1"/>
  <c r="G334" i="1"/>
  <c r="G335" i="1"/>
  <c r="G336" i="1"/>
  <c r="G337" i="1"/>
  <c r="G338" i="1"/>
  <c r="G339" i="1"/>
  <c r="G340" i="1"/>
  <c r="G341" i="1"/>
  <c r="G342" i="1"/>
  <c r="G343" i="1"/>
  <c r="G344" i="1"/>
  <c r="G346" i="1"/>
  <c r="G347" i="1"/>
  <c r="G348" i="1"/>
  <c r="G349" i="1"/>
  <c r="G350" i="1"/>
  <c r="G351" i="1"/>
  <c r="G352" i="1"/>
  <c r="G353" i="1"/>
  <c r="G354" i="1"/>
  <c r="G355" i="1"/>
  <c r="G356" i="1"/>
  <c r="G358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2" i="1"/>
  <c r="G373" i="1"/>
  <c r="G374" i="1"/>
  <c r="G375" i="1"/>
  <c r="G376" i="1"/>
  <c r="G377" i="1"/>
  <c r="G378" i="1"/>
  <c r="G379" i="1"/>
  <c r="G380" i="1"/>
  <c r="G382" i="1"/>
  <c r="G383" i="1"/>
  <c r="G384" i="1"/>
  <c r="G385" i="1"/>
  <c r="G386" i="1"/>
  <c r="G387" i="1"/>
  <c r="G388" i="1"/>
  <c r="G389" i="1"/>
  <c r="G390" i="1"/>
  <c r="G391" i="1"/>
  <c r="G392" i="1"/>
  <c r="G394" i="1"/>
  <c r="G395" i="1"/>
  <c r="G396" i="1"/>
  <c r="G397" i="1"/>
  <c r="G398" i="1"/>
  <c r="G399" i="1"/>
  <c r="G400" i="1"/>
  <c r="G401" i="1"/>
  <c r="G402" i="1"/>
  <c r="G403" i="1"/>
  <c r="G404" i="1"/>
  <c r="G406" i="1"/>
  <c r="G407" i="1"/>
  <c r="G408" i="1"/>
  <c r="G409" i="1"/>
  <c r="G410" i="1"/>
  <c r="G411" i="1"/>
  <c r="G412" i="1"/>
  <c r="G413" i="1"/>
  <c r="G414" i="1"/>
  <c r="G415" i="1"/>
  <c r="G416" i="1"/>
  <c r="G418" i="1"/>
  <c r="G419" i="1"/>
  <c r="G420" i="1"/>
  <c r="G421" i="1"/>
  <c r="G422" i="1"/>
  <c r="G423" i="1"/>
  <c r="G424" i="1"/>
  <c r="G425" i="1"/>
  <c r="G426" i="1"/>
  <c r="G427" i="1"/>
  <c r="G428" i="1"/>
  <c r="G430" i="1"/>
  <c r="G431" i="1"/>
  <c r="G432" i="1"/>
  <c r="G433" i="1"/>
  <c r="G434" i="1"/>
  <c r="G435" i="1"/>
  <c r="G436" i="1"/>
  <c r="G437" i="1"/>
  <c r="G438" i="1"/>
  <c r="G439" i="1"/>
  <c r="G440" i="1"/>
  <c r="G442" i="1"/>
  <c r="G443" i="1"/>
  <c r="G444" i="1"/>
  <c r="G445" i="1"/>
  <c r="G446" i="1"/>
  <c r="G447" i="1"/>
  <c r="G448" i="1"/>
  <c r="G449" i="1"/>
  <c r="G450" i="1"/>
  <c r="G451" i="1"/>
  <c r="G452" i="1"/>
  <c r="G454" i="1"/>
  <c r="G455" i="1"/>
  <c r="G456" i="1"/>
  <c r="G457" i="1"/>
  <c r="G458" i="1"/>
  <c r="G459" i="1"/>
  <c r="G460" i="1"/>
  <c r="G461" i="1"/>
  <c r="G462" i="1"/>
  <c r="G463" i="1"/>
  <c r="G464" i="1"/>
  <c r="G466" i="1"/>
  <c r="G467" i="1"/>
  <c r="G468" i="1"/>
  <c r="G469" i="1"/>
  <c r="G470" i="1"/>
  <c r="G471" i="1"/>
  <c r="G472" i="1"/>
  <c r="G473" i="1"/>
  <c r="G474" i="1"/>
  <c r="G475" i="1"/>
  <c r="G476" i="1"/>
  <c r="G478" i="1"/>
  <c r="G479" i="1"/>
  <c r="G480" i="1"/>
  <c r="G481" i="1"/>
  <c r="G482" i="1"/>
  <c r="G483" i="1"/>
  <c r="G484" i="1"/>
  <c r="G485" i="1"/>
  <c r="G486" i="1"/>
  <c r="G487" i="1"/>
  <c r="G488" i="1"/>
  <c r="G490" i="1"/>
  <c r="G491" i="1"/>
  <c r="G492" i="1"/>
  <c r="G493" i="1"/>
  <c r="G494" i="1"/>
  <c r="G495" i="1"/>
  <c r="G496" i="1"/>
  <c r="G497" i="1"/>
  <c r="G498" i="1"/>
  <c r="G499" i="1"/>
  <c r="G500" i="1"/>
  <c r="G502" i="1"/>
  <c r="G503" i="1"/>
  <c r="G504" i="1"/>
  <c r="G505" i="1"/>
  <c r="G506" i="1"/>
  <c r="G507" i="1"/>
  <c r="G508" i="1"/>
  <c r="G509" i="1"/>
  <c r="G510" i="1"/>
  <c r="G511" i="1"/>
  <c r="G512" i="1"/>
  <c r="G514" i="1"/>
  <c r="G515" i="1"/>
  <c r="G516" i="1"/>
  <c r="G517" i="1"/>
  <c r="G518" i="1"/>
  <c r="G519" i="1"/>
  <c r="G520" i="1"/>
  <c r="G521" i="1"/>
  <c r="G522" i="1"/>
  <c r="G523" i="1"/>
  <c r="G524" i="1"/>
  <c r="G526" i="1"/>
  <c r="G527" i="1"/>
  <c r="G528" i="1"/>
  <c r="G529" i="1"/>
  <c r="G530" i="1"/>
  <c r="G531" i="1"/>
  <c r="G532" i="1"/>
  <c r="G533" i="1"/>
  <c r="G534" i="1"/>
  <c r="G535" i="1"/>
  <c r="G536" i="1"/>
  <c r="G538" i="1"/>
  <c r="G539" i="1"/>
  <c r="G540" i="1"/>
  <c r="G541" i="1"/>
  <c r="G542" i="1"/>
  <c r="G543" i="1"/>
  <c r="G544" i="1"/>
  <c r="G545" i="1"/>
  <c r="G546" i="1"/>
  <c r="G547" i="1"/>
  <c r="G548" i="1"/>
  <c r="G550" i="1"/>
  <c r="G551" i="1"/>
  <c r="G552" i="1"/>
  <c r="G553" i="1"/>
  <c r="G554" i="1"/>
  <c r="G555" i="1"/>
  <c r="G556" i="1"/>
  <c r="G557" i="1"/>
  <c r="G558" i="1"/>
  <c r="G559" i="1"/>
  <c r="G560" i="1"/>
  <c r="G562" i="1"/>
  <c r="G563" i="1"/>
  <c r="G564" i="1"/>
  <c r="G565" i="1"/>
  <c r="G566" i="1"/>
  <c r="G567" i="1"/>
  <c r="G568" i="1"/>
  <c r="G569" i="1"/>
  <c r="G570" i="1"/>
  <c r="G571" i="1"/>
  <c r="G572" i="1"/>
  <c r="G574" i="1"/>
  <c r="G575" i="1"/>
  <c r="G576" i="1"/>
  <c r="G577" i="1"/>
  <c r="G578" i="1"/>
  <c r="G579" i="1"/>
  <c r="G580" i="1"/>
  <c r="G581" i="1"/>
  <c r="G582" i="1"/>
  <c r="G583" i="1"/>
  <c r="G584" i="1"/>
  <c r="G586" i="1"/>
  <c r="G587" i="1"/>
  <c r="G588" i="1"/>
  <c r="G589" i="1"/>
  <c r="G590" i="1"/>
  <c r="G591" i="1"/>
  <c r="G592" i="1"/>
  <c r="G593" i="1"/>
  <c r="G594" i="1"/>
  <c r="G595" i="1"/>
  <c r="G596" i="1"/>
  <c r="G598" i="1"/>
  <c r="G599" i="1"/>
  <c r="G600" i="1"/>
  <c r="G601" i="1"/>
  <c r="G602" i="1"/>
  <c r="G603" i="1"/>
  <c r="G604" i="1"/>
  <c r="G605" i="1"/>
  <c r="G606" i="1"/>
  <c r="G607" i="1"/>
  <c r="G608" i="1"/>
  <c r="G610" i="1"/>
  <c r="G611" i="1"/>
  <c r="G612" i="1"/>
  <c r="G613" i="1"/>
  <c r="G614" i="1"/>
  <c r="G615" i="1"/>
  <c r="G616" i="1"/>
  <c r="G617" i="1"/>
  <c r="G618" i="1"/>
  <c r="G619" i="1"/>
  <c r="G620" i="1"/>
  <c r="G622" i="1"/>
  <c r="G623" i="1"/>
  <c r="G624" i="1"/>
  <c r="G625" i="1"/>
  <c r="G626" i="1"/>
  <c r="G627" i="1"/>
  <c r="G628" i="1"/>
  <c r="G629" i="1"/>
  <c r="G630" i="1"/>
  <c r="G631" i="1"/>
  <c r="G632" i="1"/>
  <c r="G634" i="1"/>
  <c r="G635" i="1"/>
  <c r="G636" i="1"/>
  <c r="G637" i="1"/>
  <c r="G638" i="1"/>
  <c r="G639" i="1"/>
  <c r="G640" i="1"/>
  <c r="G641" i="1"/>
  <c r="G642" i="1"/>
  <c r="G643" i="1"/>
  <c r="G644" i="1"/>
  <c r="G646" i="1"/>
  <c r="G647" i="1"/>
  <c r="G648" i="1"/>
  <c r="G649" i="1"/>
  <c r="G650" i="1"/>
  <c r="G651" i="1"/>
  <c r="G652" i="1"/>
  <c r="G653" i="1"/>
  <c r="G654" i="1"/>
  <c r="G655" i="1"/>
  <c r="G656" i="1"/>
  <c r="G658" i="1"/>
  <c r="G659" i="1"/>
  <c r="G660" i="1"/>
  <c r="G661" i="1"/>
  <c r="G662" i="1"/>
  <c r="G663" i="1"/>
  <c r="G664" i="1"/>
  <c r="G665" i="1"/>
  <c r="G666" i="1"/>
  <c r="G667" i="1"/>
  <c r="G668" i="1"/>
  <c r="G670" i="1"/>
  <c r="G671" i="1"/>
  <c r="G672" i="1"/>
  <c r="G673" i="1"/>
  <c r="G674" i="1"/>
  <c r="G675" i="1"/>
  <c r="G676" i="1"/>
  <c r="G677" i="1"/>
  <c r="G678" i="1"/>
  <c r="G679" i="1"/>
  <c r="G680" i="1"/>
  <c r="G682" i="1"/>
  <c r="G683" i="1"/>
  <c r="G684" i="1"/>
  <c r="G685" i="1"/>
  <c r="G686" i="1"/>
  <c r="G687" i="1"/>
  <c r="G688" i="1"/>
  <c r="G689" i="1"/>
  <c r="G690" i="1"/>
  <c r="G691" i="1"/>
  <c r="G692" i="1"/>
  <c r="G694" i="1"/>
  <c r="G695" i="1"/>
  <c r="G696" i="1"/>
  <c r="G697" i="1"/>
  <c r="G698" i="1"/>
  <c r="G699" i="1"/>
  <c r="G700" i="1"/>
  <c r="G701" i="1"/>
  <c r="G702" i="1"/>
  <c r="G703" i="1"/>
  <c r="G704" i="1"/>
  <c r="G706" i="1"/>
  <c r="G707" i="1"/>
  <c r="G708" i="1"/>
  <c r="G709" i="1"/>
  <c r="G710" i="1"/>
  <c r="G711" i="1"/>
  <c r="G712" i="1"/>
  <c r="G713" i="1"/>
  <c r="G714" i="1"/>
  <c r="G715" i="1"/>
  <c r="G716" i="1"/>
  <c r="G718" i="1"/>
  <c r="G719" i="1"/>
  <c r="G720" i="1"/>
  <c r="G721" i="1"/>
  <c r="G722" i="1"/>
  <c r="G723" i="1"/>
  <c r="G724" i="1"/>
  <c r="G725" i="1"/>
  <c r="G726" i="1"/>
  <c r="G727" i="1"/>
  <c r="G728" i="1"/>
  <c r="G730" i="1"/>
  <c r="G731" i="1"/>
  <c r="G732" i="1"/>
  <c r="G733" i="1"/>
  <c r="G734" i="1"/>
  <c r="G735" i="1"/>
  <c r="G736" i="1"/>
  <c r="G737" i="1"/>
  <c r="G738" i="1"/>
  <c r="G739" i="1"/>
  <c r="G740" i="1"/>
  <c r="G742" i="1"/>
  <c r="G743" i="1"/>
  <c r="G744" i="1"/>
  <c r="G745" i="1"/>
  <c r="G746" i="1"/>
  <c r="G747" i="1"/>
  <c r="G748" i="1"/>
  <c r="G749" i="1"/>
  <c r="G750" i="1"/>
  <c r="G751" i="1"/>
  <c r="G752" i="1"/>
  <c r="G754" i="1"/>
  <c r="G755" i="1"/>
  <c r="G756" i="1"/>
  <c r="G757" i="1"/>
  <c r="G758" i="1"/>
  <c r="G759" i="1"/>
  <c r="G760" i="1"/>
  <c r="G761" i="1"/>
  <c r="G762" i="1"/>
  <c r="G763" i="1"/>
  <c r="G764" i="1"/>
  <c r="G766" i="1"/>
  <c r="G767" i="1"/>
  <c r="G768" i="1"/>
  <c r="G769" i="1"/>
  <c r="G770" i="1"/>
  <c r="G771" i="1"/>
  <c r="G772" i="1"/>
  <c r="G773" i="1"/>
  <c r="G774" i="1"/>
  <c r="G775" i="1"/>
  <c r="G776" i="1"/>
  <c r="G778" i="1"/>
  <c r="G779" i="1"/>
  <c r="G780" i="1"/>
  <c r="G781" i="1"/>
  <c r="G782" i="1"/>
  <c r="G783" i="1"/>
  <c r="G784" i="1"/>
  <c r="G785" i="1"/>
  <c r="G786" i="1"/>
  <c r="G787" i="1"/>
  <c r="G788" i="1"/>
  <c r="G790" i="1"/>
  <c r="G791" i="1"/>
  <c r="G792" i="1"/>
  <c r="G793" i="1"/>
  <c r="G794" i="1"/>
  <c r="G795" i="1"/>
  <c r="G796" i="1"/>
  <c r="G797" i="1"/>
  <c r="G798" i="1"/>
  <c r="G799" i="1"/>
  <c r="G800" i="1"/>
  <c r="G802" i="1"/>
  <c r="G803" i="1"/>
  <c r="G804" i="1"/>
  <c r="G805" i="1"/>
  <c r="G806" i="1"/>
  <c r="G807" i="1"/>
  <c r="G808" i="1"/>
  <c r="G809" i="1"/>
  <c r="G810" i="1"/>
  <c r="G811" i="1"/>
  <c r="G812" i="1"/>
  <c r="G814" i="1"/>
  <c r="G815" i="1"/>
  <c r="G816" i="1"/>
  <c r="G817" i="1"/>
  <c r="G818" i="1"/>
  <c r="G819" i="1"/>
  <c r="G820" i="1"/>
  <c r="G821" i="1"/>
  <c r="G822" i="1"/>
  <c r="G823" i="1"/>
  <c r="G824" i="1"/>
  <c r="G826" i="1"/>
  <c r="G827" i="1"/>
  <c r="G828" i="1"/>
  <c r="G829" i="1"/>
  <c r="G830" i="1"/>
  <c r="G831" i="1"/>
  <c r="G832" i="1"/>
  <c r="G833" i="1"/>
  <c r="G834" i="1"/>
  <c r="G835" i="1"/>
  <c r="G836" i="1"/>
  <c r="G838" i="1"/>
  <c r="G839" i="1"/>
  <c r="G840" i="1"/>
  <c r="G841" i="1"/>
  <c r="G842" i="1"/>
  <c r="G843" i="1"/>
  <c r="G844" i="1"/>
  <c r="G845" i="1"/>
  <c r="G846" i="1"/>
  <c r="G847" i="1"/>
  <c r="G848" i="1"/>
  <c r="G850" i="1"/>
  <c r="G851" i="1"/>
  <c r="G852" i="1"/>
  <c r="G853" i="1"/>
  <c r="G854" i="1"/>
  <c r="G855" i="1"/>
  <c r="G856" i="1"/>
  <c r="G857" i="1"/>
  <c r="G858" i="1"/>
  <c r="G859" i="1"/>
  <c r="G860" i="1"/>
  <c r="G862" i="1"/>
  <c r="G863" i="1"/>
  <c r="G864" i="1"/>
  <c r="G865" i="1"/>
  <c r="G866" i="1"/>
  <c r="G867" i="1"/>
  <c r="G868" i="1"/>
  <c r="G869" i="1"/>
  <c r="G870" i="1"/>
  <c r="G871" i="1"/>
  <c r="G872" i="1"/>
  <c r="G874" i="1"/>
  <c r="G875" i="1"/>
  <c r="G876" i="1"/>
  <c r="G877" i="1"/>
  <c r="G878" i="1"/>
  <c r="G879" i="1"/>
  <c r="G880" i="1"/>
  <c r="G881" i="1"/>
  <c r="G882" i="1"/>
  <c r="G883" i="1"/>
  <c r="G884" i="1"/>
  <c r="G886" i="1"/>
  <c r="G887" i="1"/>
  <c r="G888" i="1"/>
  <c r="G889" i="1"/>
  <c r="G890" i="1"/>
  <c r="G891" i="1"/>
  <c r="G892" i="1"/>
  <c r="G893" i="1"/>
  <c r="G894" i="1"/>
  <c r="G895" i="1"/>
  <c r="G896" i="1"/>
  <c r="G898" i="1"/>
  <c r="G899" i="1"/>
  <c r="G900" i="1"/>
  <c r="G901" i="1"/>
  <c r="G902" i="1"/>
  <c r="G903" i="1"/>
  <c r="G904" i="1"/>
  <c r="G905" i="1"/>
  <c r="G906" i="1"/>
  <c r="G907" i="1"/>
  <c r="G908" i="1"/>
  <c r="G910" i="1"/>
  <c r="G911" i="1"/>
  <c r="G912" i="1"/>
  <c r="G913" i="1"/>
  <c r="G914" i="1"/>
  <c r="G915" i="1"/>
  <c r="G916" i="1"/>
  <c r="G917" i="1"/>
  <c r="G918" i="1"/>
  <c r="G919" i="1"/>
  <c r="G920" i="1"/>
  <c r="G922" i="1"/>
  <c r="G923" i="1"/>
  <c r="G924" i="1"/>
  <c r="G925" i="1"/>
  <c r="G926" i="1"/>
  <c r="G927" i="1"/>
  <c r="G928" i="1"/>
  <c r="G929" i="1"/>
  <c r="G930" i="1"/>
  <c r="G931" i="1"/>
  <c r="G932" i="1"/>
  <c r="G934" i="1"/>
  <c r="G935" i="1"/>
  <c r="G936" i="1"/>
  <c r="G937" i="1"/>
  <c r="G938" i="1"/>
  <c r="G939" i="1"/>
  <c r="G940" i="1"/>
  <c r="G941" i="1"/>
  <c r="G942" i="1"/>
  <c r="G943" i="1"/>
  <c r="G944" i="1"/>
  <c r="G946" i="1"/>
  <c r="G947" i="1"/>
  <c r="G948" i="1"/>
  <c r="G949" i="1"/>
  <c r="G950" i="1"/>
  <c r="G951" i="1"/>
  <c r="G952" i="1"/>
  <c r="G953" i="1"/>
  <c r="G954" i="1"/>
  <c r="G955" i="1"/>
  <c r="G956" i="1"/>
  <c r="G958" i="1"/>
  <c r="G959" i="1"/>
  <c r="G960" i="1"/>
  <c r="G961" i="1"/>
  <c r="G962" i="1"/>
  <c r="G963" i="1"/>
  <c r="G964" i="1"/>
  <c r="G965" i="1"/>
  <c r="G966" i="1"/>
  <c r="G967" i="1"/>
  <c r="G968" i="1"/>
  <c r="G970" i="1"/>
  <c r="G971" i="1"/>
  <c r="G972" i="1"/>
  <c r="G973" i="1"/>
  <c r="G974" i="1"/>
  <c r="G975" i="1"/>
  <c r="G976" i="1"/>
  <c r="G977" i="1"/>
  <c r="G978" i="1"/>
  <c r="G979" i="1"/>
  <c r="G980" i="1"/>
  <c r="G982" i="1"/>
  <c r="G983" i="1"/>
  <c r="G984" i="1"/>
  <c r="G985" i="1"/>
  <c r="G986" i="1"/>
  <c r="G987" i="1"/>
  <c r="G988" i="1"/>
  <c r="G989" i="1"/>
  <c r="G990" i="1"/>
  <c r="G991" i="1"/>
  <c r="G992" i="1"/>
  <c r="C1548" i="1"/>
  <c r="I1548" i="1" s="1"/>
  <c r="C1549" i="1"/>
  <c r="C1551" i="1"/>
  <c r="C1552" i="1"/>
  <c r="C1554" i="1"/>
  <c r="I1554" i="1" s="1"/>
  <c r="D1554" i="1"/>
  <c r="C1555" i="1"/>
  <c r="D1555" i="1"/>
  <c r="C1557" i="1"/>
  <c r="I1557" i="1" s="1"/>
  <c r="D1557" i="1"/>
  <c r="C1558" i="1"/>
  <c r="I1558" i="1" s="1"/>
  <c r="D1558" i="1"/>
  <c r="C1560" i="1"/>
  <c r="I1560" i="1" s="1"/>
  <c r="D1560" i="1"/>
  <c r="C1561" i="1"/>
  <c r="D1561" i="1"/>
  <c r="C1563" i="1"/>
  <c r="I1563" i="1" s="1"/>
  <c r="D1563" i="1"/>
  <c r="J1563" i="1" s="1"/>
  <c r="C1564" i="1"/>
  <c r="D1564" i="1"/>
  <c r="C1566" i="1"/>
  <c r="I1566" i="1" s="1"/>
  <c r="D1566" i="1"/>
  <c r="C1567" i="1"/>
  <c r="D1567" i="1"/>
  <c r="J1567" i="1" s="1"/>
  <c r="C1569" i="1"/>
  <c r="I1569" i="1" s="1"/>
  <c r="D1569" i="1"/>
  <c r="C1570" i="1"/>
  <c r="I1570" i="1" s="1"/>
  <c r="D1570" i="1"/>
  <c r="C1572" i="1"/>
  <c r="I1572" i="1" s="1"/>
  <c r="D1572" i="1"/>
  <c r="C1573" i="1"/>
  <c r="D1573" i="1"/>
  <c r="C1575" i="1"/>
  <c r="I1575" i="1" s="1"/>
  <c r="D1575" i="1"/>
  <c r="J1575" i="1" s="1"/>
  <c r="C1576" i="1"/>
  <c r="D1576" i="1"/>
  <c r="C1578" i="1"/>
  <c r="I1578" i="1" s="1"/>
  <c r="D1578" i="1"/>
  <c r="C1579" i="1"/>
  <c r="D1579" i="1"/>
  <c r="J1579" i="1" s="1"/>
  <c r="C1581" i="1"/>
  <c r="I1581" i="1" s="1"/>
  <c r="D1581" i="1"/>
  <c r="C1582" i="1"/>
  <c r="D1582" i="1"/>
  <c r="C1584" i="1"/>
  <c r="I1584" i="1" s="1"/>
  <c r="D1584" i="1"/>
  <c r="C1585" i="1"/>
  <c r="D1585" i="1"/>
  <c r="C1587" i="1"/>
  <c r="I1587" i="1" s="1"/>
  <c r="D1587" i="1"/>
  <c r="C1588" i="1"/>
  <c r="D1588" i="1"/>
  <c r="C1590" i="1"/>
  <c r="I1590" i="1" s="1"/>
  <c r="D1590" i="1"/>
  <c r="C1591" i="1"/>
  <c r="D1591" i="1"/>
  <c r="J1591" i="1" s="1"/>
  <c r="C1593" i="1"/>
  <c r="I1593" i="1" s="1"/>
  <c r="D1593" i="1"/>
  <c r="C1594" i="1"/>
  <c r="I1594" i="1" s="1"/>
  <c r="D1594" i="1"/>
  <c r="C1596" i="1"/>
  <c r="I1596" i="1" s="1"/>
  <c r="D1596" i="1"/>
  <c r="C1597" i="1"/>
  <c r="D1597" i="1"/>
  <c r="C1599" i="1"/>
  <c r="I1599" i="1" s="1"/>
  <c r="D1599" i="1"/>
  <c r="J1599" i="1" s="1"/>
  <c r="C1600" i="1"/>
  <c r="D1600" i="1"/>
  <c r="C1602" i="1"/>
  <c r="I1602" i="1" s="1"/>
  <c r="D1602" i="1"/>
  <c r="C1603" i="1"/>
  <c r="D1603" i="1"/>
  <c r="C1605" i="1"/>
  <c r="I1605" i="1" s="1"/>
  <c r="D1605" i="1"/>
  <c r="C1606" i="1"/>
  <c r="I1606" i="1" s="1"/>
  <c r="D1606" i="1"/>
  <c r="C1608" i="1"/>
  <c r="I1608" i="1" s="1"/>
  <c r="D1608" i="1"/>
  <c r="C1609" i="1"/>
  <c r="D1609" i="1"/>
  <c r="C1611" i="1"/>
  <c r="I1611" i="1" s="1"/>
  <c r="D1611" i="1"/>
  <c r="J1611" i="1" s="1"/>
  <c r="C1612" i="1"/>
  <c r="D1612" i="1"/>
  <c r="C1614" i="1"/>
  <c r="I1614" i="1" s="1"/>
  <c r="D1614" i="1"/>
  <c r="C1615" i="1"/>
  <c r="D1615" i="1"/>
  <c r="J1615" i="1" s="1"/>
  <c r="C1617" i="1"/>
  <c r="I1617" i="1" s="1"/>
  <c r="D1617" i="1"/>
  <c r="C1618" i="1"/>
  <c r="I1618" i="1" s="1"/>
  <c r="D1618" i="1"/>
  <c r="C1620" i="1"/>
  <c r="I1620" i="1" s="1"/>
  <c r="D1620" i="1"/>
  <c r="C1621" i="1"/>
  <c r="D1621" i="1"/>
  <c r="C1623" i="1"/>
  <c r="I1623" i="1" s="1"/>
  <c r="D1623" i="1"/>
  <c r="J1623" i="1" s="1"/>
  <c r="C1624" i="1"/>
  <c r="D1624" i="1"/>
  <c r="C1626" i="1"/>
  <c r="I1626" i="1" s="1"/>
  <c r="D1626" i="1"/>
  <c r="C1627" i="1"/>
  <c r="D1627" i="1"/>
  <c r="J1627" i="1" s="1"/>
  <c r="C1629" i="1"/>
  <c r="I1629" i="1" s="1"/>
  <c r="D1629" i="1"/>
  <c r="C1630" i="1"/>
  <c r="D1630" i="1"/>
  <c r="C1632" i="1"/>
  <c r="I1632" i="1" s="1"/>
  <c r="D1632" i="1"/>
  <c r="C1633" i="1"/>
  <c r="D1633" i="1"/>
  <c r="C1635" i="1"/>
  <c r="I1635" i="1" s="1"/>
  <c r="D1635" i="1"/>
  <c r="C1636" i="1"/>
  <c r="D1636" i="1"/>
  <c r="C1638" i="1"/>
  <c r="I1638" i="1" s="1"/>
  <c r="D1638" i="1"/>
  <c r="C1639" i="1"/>
  <c r="D1639" i="1"/>
  <c r="J1639" i="1" s="1"/>
  <c r="C1641" i="1"/>
  <c r="I1641" i="1" s="1"/>
  <c r="D1641" i="1"/>
  <c r="C1642" i="1"/>
  <c r="I1642" i="1" s="1"/>
  <c r="D1642" i="1"/>
  <c r="C1644" i="1"/>
  <c r="I1644" i="1" s="1"/>
  <c r="D1644" i="1"/>
  <c r="C1645" i="1"/>
  <c r="D1645" i="1"/>
  <c r="C1647" i="1"/>
  <c r="I1647" i="1" s="1"/>
  <c r="D1647" i="1"/>
  <c r="J1647" i="1" s="1"/>
  <c r="C1648" i="1"/>
  <c r="I1648" i="1" s="1"/>
  <c r="D1648" i="1"/>
  <c r="C1650" i="1"/>
  <c r="I1650" i="1" s="1"/>
  <c r="D1650" i="1"/>
  <c r="C1651" i="1"/>
  <c r="D1651" i="1"/>
  <c r="J1651" i="1" s="1"/>
  <c r="C1653" i="1"/>
  <c r="I1653" i="1" s="1"/>
  <c r="D1653" i="1"/>
  <c r="J1653" i="1" s="1"/>
  <c r="C1654" i="1"/>
  <c r="I1654" i="1" s="1"/>
  <c r="D1654" i="1"/>
  <c r="C1656" i="1"/>
  <c r="I1656" i="1" s="1"/>
  <c r="D1656" i="1"/>
  <c r="C1657" i="1"/>
  <c r="D1657" i="1"/>
  <c r="C1659" i="1"/>
  <c r="I1659" i="1" s="1"/>
  <c r="C1660" i="1"/>
  <c r="D1661" i="1"/>
  <c r="J1661" i="1" s="1"/>
  <c r="D1659" i="1"/>
  <c r="J1659" i="1" s="1"/>
  <c r="C1662" i="1"/>
  <c r="I1662" i="1" s="1"/>
  <c r="C1663" i="1"/>
  <c r="C1665" i="1"/>
  <c r="D1665" i="1"/>
  <c r="C1666" i="1"/>
  <c r="I1666" i="1" s="1"/>
  <c r="D1666" i="1"/>
  <c r="C1668" i="1"/>
  <c r="D1668" i="1"/>
  <c r="C1669" i="1"/>
  <c r="I1669" i="1" s="1"/>
  <c r="D1669" i="1"/>
  <c r="J1669" i="1" s="1"/>
  <c r="C1671" i="1"/>
  <c r="D1671" i="1"/>
  <c r="J1671" i="1" s="1"/>
  <c r="C1672" i="1"/>
  <c r="I1672" i="1" s="1"/>
  <c r="D1672" i="1"/>
  <c r="C1674" i="1"/>
  <c r="I1674" i="1" s="1"/>
  <c r="D1674" i="1"/>
  <c r="C1675" i="1"/>
  <c r="I1675" i="1" s="1"/>
  <c r="D1675" i="1"/>
  <c r="J1675" i="1" s="1"/>
  <c r="C1677" i="1"/>
  <c r="D1677" i="1"/>
  <c r="J1677" i="1" s="1"/>
  <c r="C1678" i="1"/>
  <c r="I1678" i="1" s="1"/>
  <c r="D1678" i="1"/>
  <c r="C1680" i="1"/>
  <c r="I1680" i="1" s="1"/>
  <c r="D1680" i="1"/>
  <c r="C1681" i="1"/>
  <c r="I1681" i="1" s="1"/>
  <c r="D1681" i="1"/>
  <c r="C1683" i="1"/>
  <c r="D1683" i="1"/>
  <c r="J1683" i="1" s="1"/>
  <c r="D1684" i="1"/>
  <c r="J1684" i="1" s="1"/>
  <c r="C1686" i="1"/>
  <c r="I1686" i="1" s="1"/>
  <c r="D1686" i="1"/>
  <c r="C1687" i="1"/>
  <c r="D1687" i="1"/>
  <c r="J1687" i="1" s="1"/>
  <c r="C1689" i="1"/>
  <c r="D1689" i="1"/>
  <c r="C1690" i="1"/>
  <c r="I1690" i="1" s="1"/>
  <c r="D1690" i="1"/>
  <c r="J1690" i="1" s="1"/>
  <c r="C1692" i="1"/>
  <c r="D1692" i="1"/>
  <c r="C1693" i="1"/>
  <c r="D1693" i="1"/>
  <c r="J1693" i="1" s="1"/>
  <c r="C1695" i="1"/>
  <c r="D1695" i="1"/>
  <c r="J1695" i="1" s="1"/>
  <c r="C1696" i="1"/>
  <c r="I1696" i="1" s="1"/>
  <c r="D1696" i="1"/>
  <c r="J1696" i="1" s="1"/>
  <c r="C1698" i="1"/>
  <c r="I1698" i="1" s="1"/>
  <c r="D1698" i="1"/>
  <c r="C1699" i="1"/>
  <c r="D1699" i="1"/>
  <c r="J1699" i="1" s="1"/>
  <c r="C1701" i="1"/>
  <c r="D1701" i="1"/>
  <c r="J1701" i="1" s="1"/>
  <c r="C1702" i="1"/>
  <c r="I1702" i="1" s="1"/>
  <c r="D1702" i="1"/>
  <c r="J1702" i="1" s="1"/>
  <c r="C1704" i="1"/>
  <c r="I1704" i="1" s="1"/>
  <c r="D1704" i="1"/>
  <c r="C1705" i="1"/>
  <c r="D1705" i="1"/>
  <c r="J1705" i="1" s="1"/>
  <c r="C1707" i="1"/>
  <c r="D1707" i="1"/>
  <c r="J1707" i="1" s="1"/>
  <c r="C1708" i="1"/>
  <c r="D1708" i="1"/>
  <c r="J1708" i="1" s="1"/>
  <c r="C1710" i="1"/>
  <c r="I1710" i="1" s="1"/>
  <c r="C1711" i="1"/>
  <c r="D1711" i="1"/>
  <c r="J1711" i="1" s="1"/>
  <c r="C1713" i="1"/>
  <c r="I1713" i="1" s="1"/>
  <c r="C1714" i="1"/>
  <c r="I1714" i="1" s="1"/>
  <c r="D1663" i="1"/>
  <c r="J1663" i="1" s="1"/>
  <c r="D1662" i="1"/>
  <c r="J1662" i="1" s="1"/>
  <c r="D1660" i="1"/>
  <c r="J1660" i="1" s="1"/>
  <c r="E1760" i="1"/>
  <c r="E1761" i="1" s="1"/>
  <c r="I641" i="1" s="1"/>
  <c r="E9" i="5" l="1"/>
  <c r="E228" i="5"/>
  <c r="E164" i="5"/>
  <c r="E12" i="5"/>
  <c r="E6" i="5"/>
  <c r="E7" i="5"/>
  <c r="F2" i="5"/>
  <c r="C1751" i="5"/>
  <c r="C1747" i="5"/>
  <c r="C1743" i="5"/>
  <c r="C1739" i="5"/>
  <c r="C1735" i="5"/>
  <c r="C1731" i="5"/>
  <c r="C1727" i="5"/>
  <c r="C1723" i="5"/>
  <c r="C1719" i="5"/>
  <c r="C1715" i="5"/>
  <c r="C1711" i="5"/>
  <c r="C1707" i="5"/>
  <c r="C1703" i="5"/>
  <c r="C1699" i="5"/>
  <c r="C1695" i="5"/>
  <c r="C1691" i="5"/>
  <c r="C1687" i="5"/>
  <c r="C1683" i="5"/>
  <c r="C1679" i="5"/>
  <c r="C1675" i="5"/>
  <c r="C1671" i="5"/>
  <c r="C1667" i="5"/>
  <c r="C1663" i="5"/>
  <c r="C1659" i="5"/>
  <c r="C1655" i="5"/>
  <c r="C1651" i="5"/>
  <c r="C1647" i="5"/>
  <c r="C1643" i="5"/>
  <c r="C1639" i="5"/>
  <c r="C1635" i="5"/>
  <c r="C1631" i="5"/>
  <c r="C1627" i="5"/>
  <c r="C1623" i="5"/>
  <c r="C1619" i="5"/>
  <c r="C1615" i="5"/>
  <c r="C1611" i="5"/>
  <c r="C1607" i="5"/>
  <c r="C1603" i="5"/>
  <c r="C1599" i="5"/>
  <c r="C1595" i="5"/>
  <c r="C1591" i="5"/>
  <c r="C1587" i="5"/>
  <c r="C1583" i="5"/>
  <c r="C1579" i="5"/>
  <c r="C1575" i="5"/>
  <c r="C1571" i="5"/>
  <c r="C1567" i="5"/>
  <c r="C1563" i="5"/>
  <c r="C1559" i="5"/>
  <c r="C1555" i="5"/>
  <c r="C1551" i="5"/>
  <c r="C1547" i="5"/>
  <c r="C1543" i="5"/>
  <c r="C1539" i="5"/>
  <c r="C1535" i="5"/>
  <c r="C1531" i="5"/>
  <c r="C1527" i="5"/>
  <c r="C1523" i="5"/>
  <c r="C1519" i="5"/>
  <c r="C1515" i="5"/>
  <c r="C1511" i="5"/>
  <c r="C1507" i="5"/>
  <c r="C1503" i="5"/>
  <c r="C1499" i="5"/>
  <c r="C1495" i="5"/>
  <c r="C1491" i="5"/>
  <c r="C1487" i="5"/>
  <c r="C1483" i="5"/>
  <c r="C1479" i="5"/>
  <c r="C1475" i="5"/>
  <c r="C1471" i="5"/>
  <c r="C1467" i="5"/>
  <c r="C1463" i="5"/>
  <c r="C1459" i="5"/>
  <c r="C1455" i="5"/>
  <c r="C1451" i="5"/>
  <c r="C1447" i="5"/>
  <c r="C1443" i="5"/>
  <c r="C1439" i="5"/>
  <c r="C1435" i="5"/>
  <c r="C1431" i="5"/>
  <c r="C1427" i="5"/>
  <c r="C1423" i="5"/>
  <c r="C1419" i="5"/>
  <c r="C1415" i="5"/>
  <c r="C1411" i="5"/>
  <c r="C1407" i="5"/>
  <c r="C1403" i="5"/>
  <c r="C1399" i="5"/>
  <c r="C1395" i="5"/>
  <c r="C1391" i="5"/>
  <c r="C1387" i="5"/>
  <c r="C1383" i="5"/>
  <c r="C1379" i="5"/>
  <c r="C1375" i="5"/>
  <c r="C1371" i="5"/>
  <c r="C1367" i="5"/>
  <c r="C1363" i="5"/>
  <c r="C1359" i="5"/>
  <c r="C1355" i="5"/>
  <c r="C1351" i="5"/>
  <c r="C1347" i="5"/>
  <c r="C1343" i="5"/>
  <c r="C1339" i="5"/>
  <c r="C1335" i="5"/>
  <c r="C1331" i="5"/>
  <c r="C1327" i="5"/>
  <c r="C1323" i="5"/>
  <c r="C1319" i="5"/>
  <c r="C1315" i="5"/>
  <c r="C1311" i="5"/>
  <c r="C1307" i="5"/>
  <c r="C1303" i="5"/>
  <c r="C1299" i="5"/>
  <c r="C1295" i="5"/>
  <c r="C1291" i="5"/>
  <c r="C1287" i="5"/>
  <c r="C1283" i="5"/>
  <c r="C1279" i="5"/>
  <c r="C1275" i="5"/>
  <c r="C1271" i="5"/>
  <c r="C1267" i="5"/>
  <c r="C1263" i="5"/>
  <c r="C1259" i="5"/>
  <c r="C1255" i="5"/>
  <c r="C1251" i="5"/>
  <c r="C1247" i="5"/>
  <c r="C1243" i="5"/>
  <c r="C1239" i="5"/>
  <c r="C1235" i="5"/>
  <c r="C1231" i="5"/>
  <c r="C1227" i="5"/>
  <c r="C1223" i="5"/>
  <c r="C1219" i="5"/>
  <c r="C1215" i="5"/>
  <c r="C1211" i="5"/>
  <c r="C1207" i="5"/>
  <c r="C1203" i="5"/>
  <c r="C1199" i="5"/>
  <c r="C1195" i="5"/>
  <c r="C1191" i="5"/>
  <c r="C1187" i="5"/>
  <c r="C1183" i="5"/>
  <c r="C1179" i="5"/>
  <c r="C1175" i="5"/>
  <c r="C1171" i="5"/>
  <c r="C1167" i="5"/>
  <c r="C1163" i="5"/>
  <c r="C1159" i="5"/>
  <c r="C1155" i="5"/>
  <c r="C1151" i="5"/>
  <c r="C1147" i="5"/>
  <c r="C1143" i="5"/>
  <c r="C1139" i="5"/>
  <c r="C1135" i="5"/>
  <c r="C1131" i="5"/>
  <c r="C1127" i="5"/>
  <c r="C1123" i="5"/>
  <c r="C1119" i="5"/>
  <c r="C1115" i="5"/>
  <c r="C1111" i="5"/>
  <c r="C1107" i="5"/>
  <c r="C1103" i="5"/>
  <c r="C1099" i="5"/>
  <c r="C1095" i="5"/>
  <c r="C1091" i="5"/>
  <c r="C1087" i="5"/>
  <c r="C1083" i="5"/>
  <c r="C1079" i="5"/>
  <c r="C1075" i="5"/>
  <c r="C1071" i="5"/>
  <c r="C1067" i="5"/>
  <c r="C1063" i="5"/>
  <c r="C1059" i="5"/>
  <c r="C1055" i="5"/>
  <c r="C1051" i="5"/>
  <c r="C1047" i="5"/>
  <c r="C1043" i="5"/>
  <c r="C1039" i="5"/>
  <c r="C1035" i="5"/>
  <c r="C1031" i="5"/>
  <c r="C1027" i="5"/>
  <c r="C1023" i="5"/>
  <c r="E4" i="5"/>
  <c r="C1019" i="5"/>
  <c r="C1015" i="5"/>
  <c r="C1011" i="5"/>
  <c r="C1007" i="5"/>
  <c r="C1003" i="5"/>
  <c r="C999" i="5"/>
  <c r="C995" i="5"/>
  <c r="C991" i="5"/>
  <c r="C987" i="5"/>
  <c r="C983" i="5"/>
  <c r="C979" i="5"/>
  <c r="C975" i="5"/>
  <c r="C971" i="5"/>
  <c r="C967" i="5"/>
  <c r="C963" i="5"/>
  <c r="C959" i="5"/>
  <c r="C955" i="5"/>
  <c r="C951" i="5"/>
  <c r="C947" i="5"/>
  <c r="C943" i="5"/>
  <c r="C939" i="5"/>
  <c r="C935" i="5"/>
  <c r="C931" i="5"/>
  <c r="C927" i="5"/>
  <c r="C923" i="5"/>
  <c r="C919" i="5"/>
  <c r="C915" i="5"/>
  <c r="C911" i="5"/>
  <c r="C907" i="5"/>
  <c r="C903" i="5"/>
  <c r="C899" i="5"/>
  <c r="C895" i="5"/>
  <c r="C891" i="5"/>
  <c r="C887" i="5"/>
  <c r="C883" i="5"/>
  <c r="C879" i="5"/>
  <c r="C875" i="5"/>
  <c r="C871" i="5"/>
  <c r="C867" i="5"/>
  <c r="C863" i="5"/>
  <c r="C859" i="5"/>
  <c r="C855" i="5"/>
  <c r="C851" i="5"/>
  <c r="C847" i="5"/>
  <c r="C843" i="5"/>
  <c r="C839" i="5"/>
  <c r="C835" i="5"/>
  <c r="C831" i="5"/>
  <c r="C827" i="5"/>
  <c r="C823" i="5"/>
  <c r="C819" i="5"/>
  <c r="C815" i="5"/>
  <c r="C811" i="5"/>
  <c r="C807" i="5"/>
  <c r="C803" i="5"/>
  <c r="C799" i="5"/>
  <c r="C795" i="5"/>
  <c r="C791" i="5"/>
  <c r="C787" i="5"/>
  <c r="C783" i="5"/>
  <c r="C779" i="5"/>
  <c r="C775" i="5"/>
  <c r="C771" i="5"/>
  <c r="C767" i="5"/>
  <c r="C763" i="5"/>
  <c r="C759" i="5"/>
  <c r="C755" i="5"/>
  <c r="C751" i="5"/>
  <c r="C747" i="5"/>
  <c r="C743" i="5"/>
  <c r="C739" i="5"/>
  <c r="C735" i="5"/>
  <c r="C731" i="5"/>
  <c r="C727" i="5"/>
  <c r="C723" i="5"/>
  <c r="C719" i="5"/>
  <c r="C715" i="5"/>
  <c r="C711" i="5"/>
  <c r="C707" i="5"/>
  <c r="C703" i="5"/>
  <c r="C699" i="5"/>
  <c r="C695" i="5"/>
  <c r="C691" i="5"/>
  <c r="C687" i="5"/>
  <c r="C683" i="5"/>
  <c r="E3" i="5"/>
  <c r="K21" i="5"/>
  <c r="K22" i="5"/>
  <c r="E2" i="5"/>
  <c r="C679" i="5"/>
  <c r="C675" i="5"/>
  <c r="C671" i="5"/>
  <c r="C667" i="5"/>
  <c r="C663" i="5"/>
  <c r="C659" i="5"/>
  <c r="C655" i="5"/>
  <c r="C651" i="5"/>
  <c r="C647" i="5"/>
  <c r="C639" i="5"/>
  <c r="C631" i="5"/>
  <c r="C623" i="5"/>
  <c r="C619" i="5"/>
  <c r="C615" i="5"/>
  <c r="C607" i="5"/>
  <c r="C599" i="5"/>
  <c r="C591" i="5"/>
  <c r="C587" i="5"/>
  <c r="C583" i="5"/>
  <c r="C575" i="5"/>
  <c r="C567" i="5"/>
  <c r="C559" i="5"/>
  <c r="C555" i="5"/>
  <c r="C551" i="5"/>
  <c r="C543" i="5"/>
  <c r="C535" i="5"/>
  <c r="C527" i="5"/>
  <c r="C523" i="5"/>
  <c r="C519" i="5"/>
  <c r="C511" i="5"/>
  <c r="C503" i="5"/>
  <c r="C495" i="5"/>
  <c r="C491" i="5"/>
  <c r="C487" i="5"/>
  <c r="C483" i="5"/>
  <c r="C479" i="5"/>
  <c r="C475" i="5"/>
  <c r="C471" i="5"/>
  <c r="C463" i="5"/>
  <c r="C459" i="5"/>
  <c r="C455" i="5"/>
  <c r="C447" i="5"/>
  <c r="C443" i="5"/>
  <c r="C439" i="5"/>
  <c r="C431" i="5"/>
  <c r="C427" i="5"/>
  <c r="C423" i="5"/>
  <c r="C419" i="5"/>
  <c r="C415" i="5"/>
  <c r="C411" i="5"/>
  <c r="C407" i="5"/>
  <c r="C399" i="5"/>
  <c r="C395" i="5"/>
  <c r="C391" i="5"/>
  <c r="C383" i="5"/>
  <c r="C379" i="5"/>
  <c r="C375" i="5"/>
  <c r="C367" i="5"/>
  <c r="C363" i="5"/>
  <c r="C359" i="5"/>
  <c r="C355" i="5"/>
  <c r="C351" i="5"/>
  <c r="C347" i="5"/>
  <c r="C343" i="5"/>
  <c r="C339" i="5"/>
  <c r="C331" i="5"/>
  <c r="C327" i="5"/>
  <c r="C323" i="5"/>
  <c r="C319" i="5"/>
  <c r="C315" i="5"/>
  <c r="C311" i="5"/>
  <c r="C307" i="5"/>
  <c r="C303" i="5"/>
  <c r="C299" i="5"/>
  <c r="C295" i="5"/>
  <c r="C291" i="5"/>
  <c r="C287" i="5"/>
  <c r="C283" i="5"/>
  <c r="C279" i="5"/>
  <c r="C275" i="5"/>
  <c r="C271" i="5"/>
  <c r="C267" i="5"/>
  <c r="C263" i="5"/>
  <c r="C259" i="5"/>
  <c r="C255" i="5"/>
  <c r="C251" i="5"/>
  <c r="C247" i="5"/>
  <c r="C243" i="5"/>
  <c r="C239" i="5"/>
  <c r="C235" i="5"/>
  <c r="C231" i="5"/>
  <c r="C227" i="5"/>
  <c r="C223" i="5"/>
  <c r="C219" i="5"/>
  <c r="C215" i="5"/>
  <c r="C211" i="5"/>
  <c r="C203" i="5"/>
  <c r="C199" i="5"/>
  <c r="C195" i="5"/>
  <c r="C191" i="5"/>
  <c r="C187" i="5"/>
  <c r="C183" i="5"/>
  <c r="C179" i="5"/>
  <c r="C175" i="5"/>
  <c r="C171" i="5"/>
  <c r="C167" i="5"/>
  <c r="C163" i="5"/>
  <c r="C159" i="5"/>
  <c r="C155" i="5"/>
  <c r="C151" i="5"/>
  <c r="C147" i="5"/>
  <c r="C139" i="5"/>
  <c r="C135" i="5"/>
  <c r="C131" i="5"/>
  <c r="C127" i="5"/>
  <c r="C123" i="5"/>
  <c r="C119" i="5"/>
  <c r="C115" i="5"/>
  <c r="C111" i="5"/>
  <c r="C107" i="5"/>
  <c r="C103" i="5"/>
  <c r="C99" i="5"/>
  <c r="C95" i="5"/>
  <c r="C91" i="5"/>
  <c r="C87" i="5"/>
  <c r="C83" i="5"/>
  <c r="C75" i="5"/>
  <c r="C71" i="5"/>
  <c r="C67" i="5"/>
  <c r="C63" i="5"/>
  <c r="C59" i="5"/>
  <c r="C55" i="5"/>
  <c r="C51" i="5"/>
  <c r="C47" i="5"/>
  <c r="C43" i="5"/>
  <c r="C39" i="5"/>
  <c r="C35" i="5"/>
  <c r="C27" i="5"/>
  <c r="C23" i="5"/>
  <c r="C19" i="5"/>
  <c r="E1754" i="5"/>
  <c r="E1750" i="5"/>
  <c r="E1746" i="5"/>
  <c r="E1742" i="5"/>
  <c r="E1738" i="5"/>
  <c r="E1734" i="5"/>
  <c r="E1730" i="5"/>
  <c r="E1726" i="5"/>
  <c r="E1722" i="5"/>
  <c r="E1718" i="5"/>
  <c r="E1714" i="5"/>
  <c r="E1710" i="5"/>
  <c r="E1706" i="5"/>
  <c r="E1702" i="5"/>
  <c r="E1698" i="5"/>
  <c r="E1694" i="5"/>
  <c r="E1690" i="5"/>
  <c r="E1686" i="5"/>
  <c r="C1754" i="5"/>
  <c r="C1498" i="5"/>
  <c r="E1682" i="5"/>
  <c r="E1678" i="5"/>
  <c r="E1674" i="5"/>
  <c r="E1670" i="5"/>
  <c r="E1666" i="5"/>
  <c r="E1662" i="5"/>
  <c r="E1658" i="5"/>
  <c r="E1654" i="5"/>
  <c r="E1650" i="5"/>
  <c r="E1646" i="5"/>
  <c r="E1642" i="5"/>
  <c r="E1638" i="5"/>
  <c r="E1634" i="5"/>
  <c r="E1630" i="5"/>
  <c r="E1626" i="5"/>
  <c r="E1622" i="5"/>
  <c r="E1618" i="5"/>
  <c r="E1614" i="5"/>
  <c r="E1610" i="5"/>
  <c r="E1606" i="5"/>
  <c r="E1602" i="5"/>
  <c r="E1598" i="5"/>
  <c r="E1594" i="5"/>
  <c r="E1590" i="5"/>
  <c r="E1586" i="5"/>
  <c r="E1582" i="5"/>
  <c r="E1578" i="5"/>
  <c r="E1574" i="5"/>
  <c r="E1570" i="5"/>
  <c r="E1566" i="5"/>
  <c r="E1562" i="5"/>
  <c r="E1558" i="5"/>
  <c r="E1554" i="5"/>
  <c r="E1550" i="5"/>
  <c r="E1546" i="5"/>
  <c r="E1542" i="5"/>
  <c r="E1538" i="5"/>
  <c r="E1534" i="5"/>
  <c r="E1530" i="5"/>
  <c r="E1526" i="5"/>
  <c r="E1522" i="5"/>
  <c r="E1518" i="5"/>
  <c r="E1514" i="5"/>
  <c r="E1510" i="5"/>
  <c r="E1506" i="5"/>
  <c r="E1502" i="5"/>
  <c r="E1498" i="5"/>
  <c r="E1494" i="5"/>
  <c r="E1490" i="5"/>
  <c r="E1486" i="5"/>
  <c r="E1482" i="5"/>
  <c r="E1478" i="5"/>
  <c r="E1474" i="5"/>
  <c r="E1470" i="5"/>
  <c r="E1466" i="5"/>
  <c r="E1462" i="5"/>
  <c r="E1458" i="5"/>
  <c r="E1454" i="5"/>
  <c r="E1450" i="5"/>
  <c r="E1446" i="5"/>
  <c r="E1442" i="5"/>
  <c r="E1438" i="5"/>
  <c r="E1434" i="5"/>
  <c r="E1430" i="5"/>
  <c r="E1426" i="5"/>
  <c r="E1422" i="5"/>
  <c r="E1418" i="5"/>
  <c r="E1414" i="5"/>
  <c r="E1410" i="5"/>
  <c r="E1406" i="5"/>
  <c r="E1402" i="5"/>
  <c r="E1398" i="5"/>
  <c r="E1394" i="5"/>
  <c r="E1390" i="5"/>
  <c r="E1386" i="5"/>
  <c r="E1382" i="5"/>
  <c r="E1378" i="5"/>
  <c r="E1374" i="5"/>
  <c r="E1370" i="5"/>
  <c r="E1366" i="5"/>
  <c r="E1362" i="5"/>
  <c r="E1358" i="5"/>
  <c r="E1354" i="5"/>
  <c r="E1350" i="5"/>
  <c r="E1346" i="5"/>
  <c r="E1342" i="5"/>
  <c r="E1338" i="5"/>
  <c r="E1334" i="5"/>
  <c r="E1330" i="5"/>
  <c r="E1326" i="5"/>
  <c r="E1322" i="5"/>
  <c r="E1318" i="5"/>
  <c r="E1314" i="5"/>
  <c r="E1310" i="5"/>
  <c r="E1306" i="5"/>
  <c r="E1302" i="5"/>
  <c r="E1298" i="5"/>
  <c r="E1294" i="5"/>
  <c r="E1290" i="5"/>
  <c r="E1286" i="5"/>
  <c r="E1282" i="5"/>
  <c r="E1278" i="5"/>
  <c r="E1274" i="5"/>
  <c r="E1270" i="5"/>
  <c r="E1266" i="5"/>
  <c r="E1262" i="5"/>
  <c r="E1258" i="5"/>
  <c r="E1254" i="5"/>
  <c r="E1250" i="5"/>
  <c r="E1246" i="5"/>
  <c r="E1242" i="5"/>
  <c r="E1238" i="5"/>
  <c r="E1234" i="5"/>
  <c r="E1230" i="5"/>
  <c r="E1226" i="5"/>
  <c r="E1222" i="5"/>
  <c r="E1218" i="5"/>
  <c r="E1214" i="5"/>
  <c r="E1210" i="5"/>
  <c r="E1206" i="5"/>
  <c r="E1202" i="5"/>
  <c r="E1198" i="5"/>
  <c r="E1194" i="5"/>
  <c r="E1190" i="5"/>
  <c r="E1186" i="5"/>
  <c r="E1182" i="5"/>
  <c r="E1178" i="5"/>
  <c r="E1174" i="5"/>
  <c r="E1170" i="5"/>
  <c r="E1166" i="5"/>
  <c r="E1162" i="5"/>
  <c r="E1158" i="5"/>
  <c r="E1154" i="5"/>
  <c r="E1150" i="5"/>
  <c r="E1146" i="5"/>
  <c r="E1142" i="5"/>
  <c r="E1138" i="5"/>
  <c r="E1134" i="5"/>
  <c r="E1130" i="5"/>
  <c r="E1126" i="5"/>
  <c r="E1122" i="5"/>
  <c r="E1118" i="5"/>
  <c r="E1114" i="5"/>
  <c r="E1110" i="5"/>
  <c r="E1106" i="5"/>
  <c r="E1102" i="5"/>
  <c r="E1098" i="5"/>
  <c r="E1094" i="5"/>
  <c r="E1090" i="5"/>
  <c r="E1086" i="5"/>
  <c r="E1082" i="5"/>
  <c r="E1078" i="5"/>
  <c r="E1074" i="5"/>
  <c r="E394" i="5"/>
  <c r="E390" i="5"/>
  <c r="E386" i="5"/>
  <c r="E382" i="5"/>
  <c r="E378" i="5"/>
  <c r="E374" i="5"/>
  <c r="E370" i="5"/>
  <c r="E366" i="5"/>
  <c r="E362" i="5"/>
  <c r="E358" i="5"/>
  <c r="E354" i="5"/>
  <c r="E350" i="5"/>
  <c r="E346" i="5"/>
  <c r="E342" i="5"/>
  <c r="E338" i="5"/>
  <c r="E334" i="5"/>
  <c r="C5" i="5"/>
  <c r="C1753" i="5"/>
  <c r="C1749" i="5"/>
  <c r="C1745" i="5"/>
  <c r="C1741" i="5"/>
  <c r="C1737" i="5"/>
  <c r="C1733" i="5"/>
  <c r="C1729" i="5"/>
  <c r="C1725" i="5"/>
  <c r="C1721" i="5"/>
  <c r="C1717" i="5"/>
  <c r="C1713" i="5"/>
  <c r="C1709" i="5"/>
  <c r="C1705" i="5"/>
  <c r="C1701" i="5"/>
  <c r="C1697" i="5"/>
  <c r="C1693" i="5"/>
  <c r="C1689" i="5"/>
  <c r="C1685" i="5"/>
  <c r="C1681" i="5"/>
  <c r="C1677" i="5"/>
  <c r="C1673" i="5"/>
  <c r="C1669" i="5"/>
  <c r="C1665" i="5"/>
  <c r="C1661" i="5"/>
  <c r="C1657" i="5"/>
  <c r="C1653" i="5"/>
  <c r="C1649" i="5"/>
  <c r="C1645" i="5"/>
  <c r="C1641" i="5"/>
  <c r="C1637" i="5"/>
  <c r="C1633" i="5"/>
  <c r="C1629" i="5"/>
  <c r="C1625" i="5"/>
  <c r="C1621" i="5"/>
  <c r="C1617" i="5"/>
  <c r="C1613" i="5"/>
  <c r="C1605" i="5"/>
  <c r="C1601" i="5"/>
  <c r="C1597" i="5"/>
  <c r="C1593" i="5"/>
  <c r="C1589" i="5"/>
  <c r="C1585" i="5"/>
  <c r="C1581" i="5"/>
  <c r="C1577" i="5"/>
  <c r="C1573" i="5"/>
  <c r="C1569" i="5"/>
  <c r="C1565" i="5"/>
  <c r="C1561" i="5"/>
  <c r="C1557" i="5"/>
  <c r="C1553" i="5"/>
  <c r="C1549" i="5"/>
  <c r="C1541" i="5"/>
  <c r="C1537" i="5"/>
  <c r="C1533" i="5"/>
  <c r="C1529" i="5"/>
  <c r="C1525" i="5"/>
  <c r="C1521" i="5"/>
  <c r="C1517" i="5"/>
  <c r="C1513" i="5"/>
  <c r="C1509" i="5"/>
  <c r="C1505" i="5"/>
  <c r="C1501" i="5"/>
  <c r="C1493" i="5"/>
  <c r="C1489" i="5"/>
  <c r="C1485" i="5"/>
  <c r="C1477" i="5"/>
  <c r="C1473" i="5"/>
  <c r="C1469" i="5"/>
  <c r="C1465" i="5"/>
  <c r="C1461" i="5"/>
  <c r="C1457" i="5"/>
  <c r="C1453" i="5"/>
  <c r="C1449" i="5"/>
  <c r="C1445" i="5"/>
  <c r="C1441" i="5"/>
  <c r="C1437" i="5"/>
  <c r="C1429" i="5"/>
  <c r="C1425" i="5"/>
  <c r="C1421" i="5"/>
  <c r="C1413" i="5"/>
  <c r="C1409" i="5"/>
  <c r="C1405" i="5"/>
  <c r="C1401" i="5"/>
  <c r="C1397" i="5"/>
  <c r="C1393" i="5"/>
  <c r="C1389" i="5"/>
  <c r="C1385" i="5"/>
  <c r="C1381" i="5"/>
  <c r="C1377" i="5"/>
  <c r="C1373" i="5"/>
  <c r="C1365" i="5"/>
  <c r="C1361" i="5"/>
  <c r="C1357" i="5"/>
  <c r="C1349" i="5"/>
  <c r="C1345" i="5"/>
  <c r="C1341" i="5"/>
  <c r="C1337" i="5"/>
  <c r="C1333" i="5"/>
  <c r="C1329" i="5"/>
  <c r="C1325" i="5"/>
  <c r="C1321" i="5"/>
  <c r="C1317" i="5"/>
  <c r="C1313" i="5"/>
  <c r="C1309" i="5"/>
  <c r="C1301" i="5"/>
  <c r="C1297" i="5"/>
  <c r="C1293" i="5"/>
  <c r="C1285" i="5"/>
  <c r="C1281" i="5"/>
  <c r="C1277" i="5"/>
  <c r="C1273" i="5"/>
  <c r="C1269" i="5"/>
  <c r="C1265" i="5"/>
  <c r="C1261" i="5"/>
  <c r="C1257" i="5"/>
  <c r="C1253" i="5"/>
  <c r="C1249" i="5"/>
  <c r="C1245" i="5"/>
  <c r="C1237" i="5"/>
  <c r="C1233" i="5"/>
  <c r="C1229" i="5"/>
  <c r="C1221" i="5"/>
  <c r="C1217" i="5"/>
  <c r="C1213" i="5"/>
  <c r="C1205" i="5"/>
  <c r="C1201" i="5"/>
  <c r="C1197" i="5"/>
  <c r="C1193" i="5"/>
  <c r="C1189" i="5"/>
  <c r="C1185" i="5"/>
  <c r="C1181" i="5"/>
  <c r="C1173" i="5"/>
  <c r="C1169" i="5"/>
  <c r="C1165" i="5"/>
  <c r="C1157" i="5"/>
  <c r="C1153" i="5"/>
  <c r="C1149" i="5"/>
  <c r="C1141" i="5"/>
  <c r="C1137" i="5"/>
  <c r="C1133" i="5"/>
  <c r="C1129" i="5"/>
  <c r="C1125" i="5"/>
  <c r="C1121" i="5"/>
  <c r="C1117" i="5"/>
  <c r="C1109" i="5"/>
  <c r="C1105" i="5"/>
  <c r="C1101" i="5"/>
  <c r="C1093" i="5"/>
  <c r="C1089" i="5"/>
  <c r="C1085" i="5"/>
  <c r="C1077" i="5"/>
  <c r="C1073" i="5"/>
  <c r="C1069" i="5"/>
  <c r="C1065" i="5"/>
  <c r="C1061" i="5"/>
  <c r="C1057" i="5"/>
  <c r="C1053" i="5"/>
  <c r="C1045" i="5"/>
  <c r="C1041" i="5"/>
  <c r="C1037" i="5"/>
  <c r="C1029" i="5"/>
  <c r="C1025" i="5"/>
  <c r="C1021" i="5"/>
  <c r="C1013" i="5"/>
  <c r="C1009" i="5"/>
  <c r="C1005" i="5"/>
  <c r="C1001" i="5"/>
  <c r="C997" i="5"/>
  <c r="C993" i="5"/>
  <c r="C989" i="5"/>
  <c r="C981" i="5"/>
  <c r="C977" i="5"/>
  <c r="C973" i="5"/>
  <c r="C965" i="5"/>
  <c r="C961" i="5"/>
  <c r="C957" i="5"/>
  <c r="C949" i="5"/>
  <c r="C945" i="5"/>
  <c r="C941" i="5"/>
  <c r="C937" i="5"/>
  <c r="C933" i="5"/>
  <c r="C929" i="5"/>
  <c r="C925" i="5"/>
  <c r="C917" i="5"/>
  <c r="C913" i="5"/>
  <c r="C909" i="5"/>
  <c r="C901" i="5"/>
  <c r="C897" i="5"/>
  <c r="C893" i="5"/>
  <c r="C1668" i="5"/>
  <c r="C1412" i="5"/>
  <c r="C1200" i="5"/>
  <c r="C1060" i="5"/>
  <c r="E1727" i="5"/>
  <c r="E1471" i="5"/>
  <c r="E1215" i="5"/>
  <c r="E959" i="5"/>
  <c r="C885" i="5"/>
  <c r="C881" i="5"/>
  <c r="C877" i="5"/>
  <c r="C873" i="5"/>
  <c r="C869" i="5"/>
  <c r="C865" i="5"/>
  <c r="C861" i="5"/>
  <c r="C853" i="5"/>
  <c r="C849" i="5"/>
  <c r="C845" i="5"/>
  <c r="C837" i="5"/>
  <c r="C833" i="5"/>
  <c r="C829" i="5"/>
  <c r="C821" i="5"/>
  <c r="C817" i="5"/>
  <c r="C813" i="5"/>
  <c r="C809" i="5"/>
  <c r="C805" i="5"/>
  <c r="C801" i="5"/>
  <c r="C797" i="5"/>
  <c r="C793" i="5"/>
  <c r="C789" i="5"/>
  <c r="C785" i="5"/>
  <c r="C781" i="5"/>
  <c r="C777" i="5"/>
  <c r="C773" i="5"/>
  <c r="C769" i="5"/>
  <c r="C765" i="5"/>
  <c r="C761" i="5"/>
  <c r="C757" i="5"/>
  <c r="C753" i="5"/>
  <c r="C749" i="5"/>
  <c r="C745" i="5"/>
  <c r="C741" i="5"/>
  <c r="C737" i="5"/>
  <c r="C733" i="5"/>
  <c r="C729" i="5"/>
  <c r="C725" i="5"/>
  <c r="C721" i="5"/>
  <c r="C717" i="5"/>
  <c r="C713" i="5"/>
  <c r="C709" i="5"/>
  <c r="C705" i="5"/>
  <c r="C701" i="5"/>
  <c r="C697" i="5"/>
  <c r="C693" i="5"/>
  <c r="C689" i="5"/>
  <c r="C685" i="5"/>
  <c r="C681" i="5"/>
  <c r="C677" i="5"/>
  <c r="C673" i="5"/>
  <c r="C669" i="5"/>
  <c r="C665" i="5"/>
  <c r="C661" i="5"/>
  <c r="C657" i="5"/>
  <c r="C653" i="5"/>
  <c r="C649" i="5"/>
  <c r="C645" i="5"/>
  <c r="C641" i="5"/>
  <c r="C637" i="5"/>
  <c r="C633" i="5"/>
  <c r="C629" i="5"/>
  <c r="C625" i="5"/>
  <c r="C621" i="5"/>
  <c r="C617" i="5"/>
  <c r="C613" i="5"/>
  <c r="C609" i="5"/>
  <c r="C605" i="5"/>
  <c r="C601" i="5"/>
  <c r="C597" i="5"/>
  <c r="C593" i="5"/>
  <c r="C589" i="5"/>
  <c r="C585" i="5"/>
  <c r="C581" i="5"/>
  <c r="C577" i="5"/>
  <c r="C573" i="5"/>
  <c r="C569" i="5"/>
  <c r="C565" i="5"/>
  <c r="C561" i="5"/>
  <c r="C557" i="5"/>
  <c r="C553" i="5"/>
  <c r="C549" i="5"/>
  <c r="C545" i="5"/>
  <c r="C541" i="5"/>
  <c r="C537" i="5"/>
  <c r="C533" i="5"/>
  <c r="C529" i="5"/>
  <c r="C525" i="5"/>
  <c r="C521" i="5"/>
  <c r="C517" i="5"/>
  <c r="C513" i="5"/>
  <c r="C509" i="5"/>
  <c r="C505" i="5"/>
  <c r="C501" i="5"/>
  <c r="C497" i="5"/>
  <c r="C493" i="5"/>
  <c r="C489" i="5"/>
  <c r="C485" i="5"/>
  <c r="C481" i="5"/>
  <c r="C477" i="5"/>
  <c r="C473" i="5"/>
  <c r="C469" i="5"/>
  <c r="C465" i="5"/>
  <c r="C461" i="5"/>
  <c r="C457" i="5"/>
  <c r="C453" i="5"/>
  <c r="C449" i="5"/>
  <c r="C445" i="5"/>
  <c r="C441" i="5"/>
  <c r="C437" i="5"/>
  <c r="C433" i="5"/>
  <c r="C429" i="5"/>
  <c r="C425" i="5"/>
  <c r="C421" i="5"/>
  <c r="C417" i="5"/>
  <c r="C413" i="5"/>
  <c r="C409" i="5"/>
  <c r="C405" i="5"/>
  <c r="C401" i="5"/>
  <c r="C397" i="5"/>
  <c r="C393" i="5"/>
  <c r="C389" i="5"/>
  <c r="C385" i="5"/>
  <c r="C381" i="5"/>
  <c r="C377" i="5"/>
  <c r="C373" i="5"/>
  <c r="C369" i="5"/>
  <c r="C365" i="5"/>
  <c r="C361" i="5"/>
  <c r="C357" i="5"/>
  <c r="C353" i="5"/>
  <c r="C349" i="5"/>
  <c r="C341" i="5"/>
  <c r="C337" i="5"/>
  <c r="C333" i="5"/>
  <c r="C329" i="5"/>
  <c r="C325" i="5"/>
  <c r="C321" i="5"/>
  <c r="C317" i="5"/>
  <c r="C309" i="5"/>
  <c r="C305" i="5"/>
  <c r="C301" i="5"/>
  <c r="C297" i="5"/>
  <c r="C293" i="5"/>
  <c r="C289" i="5"/>
  <c r="C285" i="5"/>
  <c r="C277" i="5"/>
  <c r="C273" i="5"/>
  <c r="C269" i="5"/>
  <c r="C265" i="5"/>
  <c r="C261" i="5"/>
  <c r="C257" i="5"/>
  <c r="C253" i="5"/>
  <c r="C245" i="5"/>
  <c r="C241" i="5"/>
  <c r="C237" i="5"/>
  <c r="C229" i="5"/>
  <c r="C225" i="5"/>
  <c r="C221" i="5"/>
  <c r="C213" i="5"/>
  <c r="C209" i="5"/>
  <c r="C205" i="5"/>
  <c r="C201" i="5"/>
  <c r="C197" i="5"/>
  <c r="C193" i="5"/>
  <c r="C189" i="5"/>
  <c r="C185" i="5"/>
  <c r="C181" i="5"/>
  <c r="C177" i="5"/>
  <c r="C173" i="5"/>
  <c r="E779" i="5"/>
  <c r="E651" i="5"/>
  <c r="E523" i="5"/>
  <c r="E271" i="5"/>
  <c r="E1070" i="5"/>
  <c r="E1066" i="5"/>
  <c r="E1062" i="5"/>
  <c r="E1058" i="5"/>
  <c r="E1054" i="5"/>
  <c r="E1050" i="5"/>
  <c r="E1046" i="5"/>
  <c r="E1042" i="5"/>
  <c r="E1038" i="5"/>
  <c r="E1034" i="5"/>
  <c r="E1030" i="5"/>
  <c r="E1026" i="5"/>
  <c r="E1022" i="5"/>
  <c r="E1018" i="5"/>
  <c r="E1014" i="5"/>
  <c r="E1010" i="5"/>
  <c r="E1006" i="5"/>
  <c r="E1002" i="5"/>
  <c r="E998" i="5"/>
  <c r="E994" i="5"/>
  <c r="E990" i="5"/>
  <c r="E986" i="5"/>
  <c r="E982" i="5"/>
  <c r="E978" i="5"/>
  <c r="E974" i="5"/>
  <c r="E970" i="5"/>
  <c r="E966" i="5"/>
  <c r="E962" i="5"/>
  <c r="E958" i="5"/>
  <c r="E954" i="5"/>
  <c r="E950" i="5"/>
  <c r="E946" i="5"/>
  <c r="E942" i="5"/>
  <c r="E938" i="5"/>
  <c r="E934" i="5"/>
  <c r="E930" i="5"/>
  <c r="E926" i="5"/>
  <c r="E922" i="5"/>
  <c r="E918" i="5"/>
  <c r="E914" i="5"/>
  <c r="E910" i="5"/>
  <c r="E906" i="5"/>
  <c r="E902" i="5"/>
  <c r="E898" i="5"/>
  <c r="E894" i="5"/>
  <c r="E890" i="5"/>
  <c r="E886" i="5"/>
  <c r="E882" i="5"/>
  <c r="E878" i="5"/>
  <c r="E874" i="5"/>
  <c r="E870" i="5"/>
  <c r="E866" i="5"/>
  <c r="E862" i="5"/>
  <c r="E858" i="5"/>
  <c r="E854" i="5"/>
  <c r="E850" i="5"/>
  <c r="E846" i="5"/>
  <c r="E842" i="5"/>
  <c r="E838" i="5"/>
  <c r="E834" i="5"/>
  <c r="E830" i="5"/>
  <c r="E826" i="5"/>
  <c r="E822" i="5"/>
  <c r="E818" i="5"/>
  <c r="E814" i="5"/>
  <c r="E810" i="5"/>
  <c r="E806" i="5"/>
  <c r="E802" i="5"/>
  <c r="E798" i="5"/>
  <c r="E794" i="5"/>
  <c r="E790" i="5"/>
  <c r="E786" i="5"/>
  <c r="E782" i="5"/>
  <c r="E778" i="5"/>
  <c r="E774" i="5"/>
  <c r="E770" i="5"/>
  <c r="E766" i="5"/>
  <c r="E762" i="5"/>
  <c r="E758" i="5"/>
  <c r="E754" i="5"/>
  <c r="E750" i="5"/>
  <c r="E746" i="5"/>
  <c r="E742" i="5"/>
  <c r="E738" i="5"/>
  <c r="E734" i="5"/>
  <c r="E730" i="5"/>
  <c r="E726" i="5"/>
  <c r="E722" i="5"/>
  <c r="E718" i="5"/>
  <c r="E714" i="5"/>
  <c r="E710" i="5"/>
  <c r="E706" i="5"/>
  <c r="E702" i="5"/>
  <c r="E698" i="5"/>
  <c r="E694" i="5"/>
  <c r="E690" i="5"/>
  <c r="E686" i="5"/>
  <c r="E682" i="5"/>
  <c r="E678" i="5"/>
  <c r="E674" i="5"/>
  <c r="E670" i="5"/>
  <c r="E666" i="5"/>
  <c r="E662" i="5"/>
  <c r="E658" i="5"/>
  <c r="E654" i="5"/>
  <c r="E650" i="5"/>
  <c r="E646" i="5"/>
  <c r="E642" i="5"/>
  <c r="E638" i="5"/>
  <c r="E634" i="5"/>
  <c r="E630" i="5"/>
  <c r="E626" i="5"/>
  <c r="E622" i="5"/>
  <c r="E618" i="5"/>
  <c r="E614" i="5"/>
  <c r="E610" i="5"/>
  <c r="E606" i="5"/>
  <c r="E602" i="5"/>
  <c r="E598" i="5"/>
  <c r="E594" i="5"/>
  <c r="E590" i="5"/>
  <c r="E586" i="5"/>
  <c r="E582" i="5"/>
  <c r="E578" i="5"/>
  <c r="E574" i="5"/>
  <c r="E570" i="5"/>
  <c r="E566" i="5"/>
  <c r="E562" i="5"/>
  <c r="E558" i="5"/>
  <c r="E554" i="5"/>
  <c r="E550" i="5"/>
  <c r="E546" i="5"/>
  <c r="E542" i="5"/>
  <c r="E538" i="5"/>
  <c r="E534" i="5"/>
  <c r="E530" i="5"/>
  <c r="E526" i="5"/>
  <c r="E522" i="5"/>
  <c r="E518" i="5"/>
  <c r="E514" i="5"/>
  <c r="E510" i="5"/>
  <c r="E506" i="5"/>
  <c r="E502" i="5"/>
  <c r="E498" i="5"/>
  <c r="E494" i="5"/>
  <c r="E490" i="5"/>
  <c r="E486" i="5"/>
  <c r="E482" i="5"/>
  <c r="E478" i="5"/>
  <c r="E474" i="5"/>
  <c r="E470" i="5"/>
  <c r="E466" i="5"/>
  <c r="E462" i="5"/>
  <c r="E458" i="5"/>
  <c r="E454" i="5"/>
  <c r="E450" i="5"/>
  <c r="E446" i="5"/>
  <c r="E442" i="5"/>
  <c r="E438" i="5"/>
  <c r="E434" i="5"/>
  <c r="E430" i="5"/>
  <c r="E426" i="5"/>
  <c r="E422" i="5"/>
  <c r="E418" i="5"/>
  <c r="E414" i="5"/>
  <c r="E410" i="5"/>
  <c r="E406" i="5"/>
  <c r="E402" i="5"/>
  <c r="E398" i="5"/>
  <c r="C165" i="5"/>
  <c r="C161" i="5"/>
  <c r="C157" i="5"/>
  <c r="C149" i="5"/>
  <c r="C145" i="5"/>
  <c r="C141" i="5"/>
  <c r="C137" i="5"/>
  <c r="C133" i="5"/>
  <c r="C129" i="5"/>
  <c r="C125" i="5"/>
  <c r="C117" i="5"/>
  <c r="C113" i="5"/>
  <c r="C109" i="5"/>
  <c r="C101" i="5"/>
  <c r="C97" i="5"/>
  <c r="C93" i="5"/>
  <c r="C85" i="5"/>
  <c r="C81" i="5"/>
  <c r="C77" i="5"/>
  <c r="C73" i="5"/>
  <c r="C69" i="5"/>
  <c r="C65" i="5"/>
  <c r="C61" i="5"/>
  <c r="C53" i="5"/>
  <c r="C49" i="5"/>
  <c r="C45" i="5"/>
  <c r="C37" i="5"/>
  <c r="C33" i="5"/>
  <c r="C29" i="5"/>
  <c r="C21" i="5"/>
  <c r="C17" i="5"/>
  <c r="E1752" i="5"/>
  <c r="E1748" i="5"/>
  <c r="E1744" i="5"/>
  <c r="E1740" i="5"/>
  <c r="E1732" i="5"/>
  <c r="E1716" i="5"/>
  <c r="E1700" i="5"/>
  <c r="E1668" i="5"/>
  <c r="E1652" i="5"/>
  <c r="E1636" i="5"/>
  <c r="E1604" i="5"/>
  <c r="E1588" i="5"/>
  <c r="E1572" i="5"/>
  <c r="E1556" i="5"/>
  <c r="E1540" i="5"/>
  <c r="E1524" i="5"/>
  <c r="E1508" i="5"/>
  <c r="E1476" i="5"/>
  <c r="E1460" i="5"/>
  <c r="E1444" i="5"/>
  <c r="E1412" i="5"/>
  <c r="E1396" i="5"/>
  <c r="E1380" i="5"/>
  <c r="E1348" i="5"/>
  <c r="E1332" i="5"/>
  <c r="E1316" i="5"/>
  <c r="E1300" i="5"/>
  <c r="E1284" i="5"/>
  <c r="E1268" i="5"/>
  <c r="E1252" i="5"/>
  <c r="E1220" i="5"/>
  <c r="E1204" i="5"/>
  <c r="E1188" i="5"/>
  <c r="E1156" i="5"/>
  <c r="E1140" i="5"/>
  <c r="E1124" i="5"/>
  <c r="E1092" i="5"/>
  <c r="E1076" i="5"/>
  <c r="E1060" i="5"/>
  <c r="E1044" i="5"/>
  <c r="E1028" i="5"/>
  <c r="E1012" i="5"/>
  <c r="E996" i="5"/>
  <c r="E964" i="5"/>
  <c r="E948" i="5"/>
  <c r="E932" i="5"/>
  <c r="E916" i="5"/>
  <c r="E900" i="5"/>
  <c r="E884" i="5"/>
  <c r="E868" i="5"/>
  <c r="E836" i="5"/>
  <c r="E820" i="5"/>
  <c r="E100" i="5"/>
  <c r="E330" i="5"/>
  <c r="E326" i="5"/>
  <c r="E322" i="5"/>
  <c r="E318" i="5"/>
  <c r="E314" i="5"/>
  <c r="E310" i="5"/>
  <c r="E306" i="5"/>
  <c r="E302" i="5"/>
  <c r="E298" i="5"/>
  <c r="E294" i="5"/>
  <c r="E290" i="5"/>
  <c r="E286" i="5"/>
  <c r="E282" i="5"/>
  <c r="E278" i="5"/>
  <c r="E274" i="5"/>
  <c r="E270" i="5"/>
  <c r="E266" i="5"/>
  <c r="E262" i="5"/>
  <c r="E258" i="5"/>
  <c r="E254" i="5"/>
  <c r="E250" i="5"/>
  <c r="E246" i="5"/>
  <c r="E242" i="5"/>
  <c r="E238" i="5"/>
  <c r="E234" i="5"/>
  <c r="E230" i="5"/>
  <c r="E226" i="5"/>
  <c r="E222" i="5"/>
  <c r="E218" i="5"/>
  <c r="E214" i="5"/>
  <c r="E210" i="5"/>
  <c r="E206" i="5"/>
  <c r="E202" i="5"/>
  <c r="E198" i="5"/>
  <c r="E194" i="5"/>
  <c r="E190" i="5"/>
  <c r="E186" i="5"/>
  <c r="E182" i="5"/>
  <c r="E178" i="5"/>
  <c r="E174" i="5"/>
  <c r="E170" i="5"/>
  <c r="E166" i="5"/>
  <c r="E162" i="5"/>
  <c r="E158" i="5"/>
  <c r="E154" i="5"/>
  <c r="E150" i="5"/>
  <c r="E146" i="5"/>
  <c r="E142" i="5"/>
  <c r="E138" i="5"/>
  <c r="E134" i="5"/>
  <c r="E130" i="5"/>
  <c r="E126" i="5"/>
  <c r="E122" i="5"/>
  <c r="E118" i="5"/>
  <c r="E114" i="5"/>
  <c r="E110" i="5"/>
  <c r="E106" i="5"/>
  <c r="E102" i="5"/>
  <c r="E98" i="5"/>
  <c r="E94" i="5"/>
  <c r="E90" i="5"/>
  <c r="E86" i="5"/>
  <c r="E82" i="5"/>
  <c r="E78" i="5"/>
  <c r="E74" i="5"/>
  <c r="E70" i="5"/>
  <c r="E66" i="5"/>
  <c r="E62" i="5"/>
  <c r="E58" i="5"/>
  <c r="E54" i="5"/>
  <c r="E50" i="5"/>
  <c r="E46" i="5"/>
  <c r="E42" i="5"/>
  <c r="E38" i="5"/>
  <c r="E34" i="5"/>
  <c r="E30" i="5"/>
  <c r="E26" i="5"/>
  <c r="E22" i="5"/>
  <c r="E18" i="5"/>
  <c r="E14" i="5"/>
  <c r="E10" i="5"/>
  <c r="C1369" i="5"/>
  <c r="E1369" i="5"/>
  <c r="C1289" i="5"/>
  <c r="E1289" i="5"/>
  <c r="C1161" i="5"/>
  <c r="E1161" i="5"/>
  <c r="C1145" i="5"/>
  <c r="E1145" i="5"/>
  <c r="C1081" i="5"/>
  <c r="E1081" i="5"/>
  <c r="C841" i="5"/>
  <c r="E841" i="5"/>
  <c r="C825" i="5"/>
  <c r="E825" i="5"/>
  <c r="C345" i="5"/>
  <c r="E345" i="5"/>
  <c r="C281" i="5"/>
  <c r="E281" i="5"/>
  <c r="C249" i="5"/>
  <c r="E249" i="5"/>
  <c r="C233" i="5"/>
  <c r="E233" i="5"/>
  <c r="C217" i="5"/>
  <c r="E217" i="5"/>
  <c r="C169" i="5"/>
  <c r="E169" i="5"/>
  <c r="C153" i="5"/>
  <c r="E153" i="5"/>
  <c r="C121" i="5"/>
  <c r="E121" i="5"/>
  <c r="C105" i="5"/>
  <c r="E105" i="5"/>
  <c r="C89" i="5"/>
  <c r="E89" i="5"/>
  <c r="C57" i="5"/>
  <c r="E57" i="5"/>
  <c r="C41" i="5"/>
  <c r="E41" i="5"/>
  <c r="C25" i="5"/>
  <c r="E25" i="5"/>
  <c r="C13" i="5"/>
  <c r="E13" i="5"/>
  <c r="C9" i="5"/>
  <c r="E1641" i="5"/>
  <c r="E1385" i="5"/>
  <c r="E1129" i="5"/>
  <c r="E873" i="5"/>
  <c r="C6" i="5"/>
  <c r="C1752" i="5"/>
  <c r="C1748" i="5"/>
  <c r="C1744" i="5"/>
  <c r="C1740" i="5"/>
  <c r="C1736" i="5"/>
  <c r="C1732" i="5"/>
  <c r="C1728" i="5"/>
  <c r="C1724" i="5"/>
  <c r="C1720" i="5"/>
  <c r="C1716" i="5"/>
  <c r="C1712" i="5"/>
  <c r="C1708" i="5"/>
  <c r="C1704" i="5"/>
  <c r="C1700" i="5"/>
  <c r="C1696" i="5"/>
  <c r="C1692" i="5"/>
  <c r="C1688" i="5"/>
  <c r="C1684" i="5"/>
  <c r="C1680" i="5"/>
  <c r="C1676" i="5"/>
  <c r="C1672" i="5"/>
  <c r="C1664" i="5"/>
  <c r="C1660" i="5"/>
  <c r="C1656" i="5"/>
  <c r="C1652" i="5"/>
  <c r="C1648" i="5"/>
  <c r="C1644" i="5"/>
  <c r="C1640" i="5"/>
  <c r="C1636" i="5"/>
  <c r="C1632" i="5"/>
  <c r="C1628" i="5"/>
  <c r="C1624" i="5"/>
  <c r="C1620" i="5"/>
  <c r="C1616" i="5"/>
  <c r="C1612" i="5"/>
  <c r="C1608" i="5"/>
  <c r="C1604" i="5"/>
  <c r="C1600" i="5"/>
  <c r="C1596" i="5"/>
  <c r="C1592" i="5"/>
  <c r="C1588" i="5"/>
  <c r="C1584" i="5"/>
  <c r="C1580" i="5"/>
  <c r="C1576" i="5"/>
  <c r="C1572" i="5"/>
  <c r="C1568" i="5"/>
  <c r="C1564" i="5"/>
  <c r="C1560" i="5"/>
  <c r="C1556" i="5"/>
  <c r="C1552" i="5"/>
  <c r="C1548" i="5"/>
  <c r="C1544" i="5"/>
  <c r="C1540" i="5"/>
  <c r="C1536" i="5"/>
  <c r="C1532" i="5"/>
  <c r="C1528" i="5"/>
  <c r="C1524" i="5"/>
  <c r="C1520" i="5"/>
  <c r="C1516" i="5"/>
  <c r="C1512" i="5"/>
  <c r="C1508" i="5"/>
  <c r="C1504" i="5"/>
  <c r="C1500" i="5"/>
  <c r="C1496" i="5"/>
  <c r="C1492" i="5"/>
  <c r="C1488" i="5"/>
  <c r="C1484" i="5"/>
  <c r="C1480" i="5"/>
  <c r="C1476" i="5"/>
  <c r="C1472" i="5"/>
  <c r="C1468" i="5"/>
  <c r="C1464" i="5"/>
  <c r="C1460" i="5"/>
  <c r="C1456" i="5"/>
  <c r="C1452" i="5"/>
  <c r="C1448" i="5"/>
  <c r="C1444" i="5"/>
  <c r="C1440" i="5"/>
  <c r="C1436" i="5"/>
  <c r="C1432" i="5"/>
  <c r="C1428" i="5"/>
  <c r="C1424" i="5"/>
  <c r="C1420" i="5"/>
  <c r="C1416" i="5"/>
  <c r="C1408" i="5"/>
  <c r="C1404" i="5"/>
  <c r="C1400" i="5"/>
  <c r="C1396" i="5"/>
  <c r="C1392" i="5"/>
  <c r="C1388" i="5"/>
  <c r="C1384" i="5"/>
  <c r="C1380" i="5"/>
  <c r="C1376" i="5"/>
  <c r="C1372" i="5"/>
  <c r="C1368" i="5"/>
  <c r="C1364" i="5"/>
  <c r="C1360" i="5"/>
  <c r="C1356" i="5"/>
  <c r="C1352" i="5"/>
  <c r="C1348" i="5"/>
  <c r="C1344" i="5"/>
  <c r="C1340" i="5"/>
  <c r="C1336" i="5"/>
  <c r="C1332" i="5"/>
  <c r="C1328" i="5"/>
  <c r="C1324" i="5"/>
  <c r="C1320" i="5"/>
  <c r="C1316" i="5"/>
  <c r="C1312" i="5"/>
  <c r="C1308" i="5"/>
  <c r="C1304" i="5"/>
  <c r="C1300" i="5"/>
  <c r="C1296" i="5"/>
  <c r="C1292" i="5"/>
  <c r="C1288" i="5"/>
  <c r="C1284" i="5"/>
  <c r="C1280" i="5"/>
  <c r="C1276" i="5"/>
  <c r="C1272" i="5"/>
  <c r="C1268" i="5"/>
  <c r="C1264" i="5"/>
  <c r="C1260" i="5"/>
  <c r="C1256" i="5"/>
  <c r="C1252" i="5"/>
  <c r="C1248" i="5"/>
  <c r="C1244" i="5"/>
  <c r="C1240" i="5"/>
  <c r="C1236" i="5"/>
  <c r="C1232" i="5"/>
  <c r="C1228" i="5"/>
  <c r="C1224" i="5"/>
  <c r="C1220" i="5"/>
  <c r="C1216" i="5"/>
  <c r="C1212" i="5"/>
  <c r="C1208" i="5"/>
  <c r="C1204" i="5"/>
  <c r="C1196" i="5"/>
  <c r="C1192" i="5"/>
  <c r="C1188" i="5"/>
  <c r="C1184" i="5"/>
  <c r="C1180" i="5"/>
  <c r="C1176" i="5"/>
  <c r="C1172" i="5"/>
  <c r="C1168" i="5"/>
  <c r="C1164" i="5"/>
  <c r="C1160" i="5"/>
  <c r="C1156" i="5"/>
  <c r="C1152" i="5"/>
  <c r="C1148" i="5"/>
  <c r="C1144" i="5"/>
  <c r="C1140" i="5"/>
  <c r="C1136" i="5"/>
  <c r="C1132" i="5"/>
  <c r="C1128" i="5"/>
  <c r="C1124" i="5"/>
  <c r="C1120" i="5"/>
  <c r="C1116" i="5"/>
  <c r="C1112" i="5"/>
  <c r="C1108" i="5"/>
  <c r="C1104" i="5"/>
  <c r="C1100" i="5"/>
  <c r="C1096" i="5"/>
  <c r="C1092" i="5"/>
  <c r="C1088" i="5"/>
  <c r="C1084" i="5"/>
  <c r="C1080" i="5"/>
  <c r="C1076" i="5"/>
  <c r="C1072" i="5"/>
  <c r="C1068" i="5"/>
  <c r="C1064" i="5"/>
  <c r="C1056" i="5"/>
  <c r="C1052" i="5"/>
  <c r="C1048" i="5"/>
  <c r="C1044" i="5"/>
  <c r="C1040" i="5"/>
  <c r="C1036" i="5"/>
  <c r="C1032" i="5"/>
  <c r="C1028" i="5"/>
  <c r="C1024" i="5"/>
  <c r="C1020" i="5"/>
  <c r="C1016" i="5"/>
  <c r="C1012" i="5"/>
  <c r="C1008" i="5"/>
  <c r="C1004" i="5"/>
  <c r="C1000" i="5"/>
  <c r="C996" i="5"/>
  <c r="C992" i="5"/>
  <c r="C988" i="5"/>
  <c r="C984" i="5"/>
  <c r="C980" i="5"/>
  <c r="C976" i="5"/>
  <c r="C972" i="5"/>
  <c r="C968" i="5"/>
  <c r="C964" i="5"/>
  <c r="C960" i="5"/>
  <c r="C956" i="5"/>
  <c r="C952" i="5"/>
  <c r="C948" i="5"/>
  <c r="C944" i="5"/>
  <c r="C940" i="5"/>
  <c r="C936" i="5"/>
  <c r="C932" i="5"/>
  <c r="C928" i="5"/>
  <c r="C924" i="5"/>
  <c r="C920" i="5"/>
  <c r="C916" i="5"/>
  <c r="C912" i="5"/>
  <c r="C908" i="5"/>
  <c r="C904" i="5"/>
  <c r="C900" i="5"/>
  <c r="C896" i="5"/>
  <c r="C892" i="5"/>
  <c r="C888" i="5"/>
  <c r="C884" i="5"/>
  <c r="C880" i="5"/>
  <c r="C876" i="5"/>
  <c r="C872" i="5"/>
  <c r="C868" i="5"/>
  <c r="C864" i="5"/>
  <c r="C860" i="5"/>
  <c r="C856" i="5"/>
  <c r="C852" i="5"/>
  <c r="C848" i="5"/>
  <c r="C844" i="5"/>
  <c r="C840" i="5"/>
  <c r="C836" i="5"/>
  <c r="C832" i="5"/>
  <c r="C828" i="5"/>
  <c r="C824" i="5"/>
  <c r="C820" i="5"/>
  <c r="C816" i="5"/>
  <c r="C812" i="5"/>
  <c r="C808" i="5"/>
  <c r="C804" i="5"/>
  <c r="C800" i="5"/>
  <c r="C796" i="5"/>
  <c r="C792" i="5"/>
  <c r="C788" i="5"/>
  <c r="C784" i="5"/>
  <c r="C780" i="5"/>
  <c r="C776" i="5"/>
  <c r="C772" i="5"/>
  <c r="C768" i="5"/>
  <c r="C764" i="5"/>
  <c r="C760" i="5"/>
  <c r="C756" i="5"/>
  <c r="C752" i="5"/>
  <c r="C748" i="5"/>
  <c r="C744" i="5"/>
  <c r="C740" i="5"/>
  <c r="C736" i="5"/>
  <c r="C732" i="5"/>
  <c r="C728" i="5"/>
  <c r="C724" i="5"/>
  <c r="C720" i="5"/>
  <c r="C716" i="5"/>
  <c r="C712" i="5"/>
  <c r="C708" i="5"/>
  <c r="C704" i="5"/>
  <c r="C700" i="5"/>
  <c r="C696" i="5"/>
  <c r="C692" i="5"/>
  <c r="C688" i="5"/>
  <c r="C684" i="5"/>
  <c r="C680" i="5"/>
  <c r="C676" i="5"/>
  <c r="C672" i="5"/>
  <c r="C668" i="5"/>
  <c r="C664" i="5"/>
  <c r="C660" i="5"/>
  <c r="C656" i="5"/>
  <c r="C652" i="5"/>
  <c r="C648" i="5"/>
  <c r="C644" i="5"/>
  <c r="C640" i="5"/>
  <c r="C636" i="5"/>
  <c r="C632" i="5"/>
  <c r="C628" i="5"/>
  <c r="C624" i="5"/>
  <c r="C620" i="5"/>
  <c r="C616" i="5"/>
  <c r="C612" i="5"/>
  <c r="C608" i="5"/>
  <c r="C604" i="5"/>
  <c r="C600" i="5"/>
  <c r="C596" i="5"/>
  <c r="C592" i="5"/>
  <c r="C588" i="5"/>
  <c r="C584" i="5"/>
  <c r="C580" i="5"/>
  <c r="C576" i="5"/>
  <c r="C572" i="5"/>
  <c r="C568" i="5"/>
  <c r="C564" i="5"/>
  <c r="C560" i="5"/>
  <c r="C556" i="5"/>
  <c r="C552" i="5"/>
  <c r="C548" i="5"/>
  <c r="C544" i="5"/>
  <c r="C540" i="5"/>
  <c r="C536" i="5"/>
  <c r="C532" i="5"/>
  <c r="C528" i="5"/>
  <c r="C524" i="5"/>
  <c r="C520" i="5"/>
  <c r="C516" i="5"/>
  <c r="C512" i="5"/>
  <c r="C508" i="5"/>
  <c r="C504" i="5"/>
  <c r="C500" i="5"/>
  <c r="C496" i="5"/>
  <c r="C492" i="5"/>
  <c r="C488" i="5"/>
  <c r="C484" i="5"/>
  <c r="C480" i="5"/>
  <c r="C476" i="5"/>
  <c r="C472" i="5"/>
  <c r="C468" i="5"/>
  <c r="C464" i="5"/>
  <c r="C460" i="5"/>
  <c r="C456" i="5"/>
  <c r="C452" i="5"/>
  <c r="C448" i="5"/>
  <c r="C444" i="5"/>
  <c r="C440" i="5"/>
  <c r="C436" i="5"/>
  <c r="C432" i="5"/>
  <c r="C428" i="5"/>
  <c r="C424" i="5"/>
  <c r="C420" i="5"/>
  <c r="C416" i="5"/>
  <c r="C412" i="5"/>
  <c r="C408" i="5"/>
  <c r="C404" i="5"/>
  <c r="C400" i="5"/>
  <c r="C396" i="5"/>
  <c r="C392" i="5"/>
  <c r="C388" i="5"/>
  <c r="C384" i="5"/>
  <c r="C380" i="5"/>
  <c r="C376" i="5"/>
  <c r="C372" i="5"/>
  <c r="C368" i="5"/>
  <c r="C300" i="5"/>
  <c r="E1743" i="5"/>
  <c r="E1711" i="5"/>
  <c r="E1695" i="5"/>
  <c r="E1679" i="5"/>
  <c r="E1647" i="5"/>
  <c r="E1631" i="5"/>
  <c r="E1615" i="5"/>
  <c r="E1583" i="5"/>
  <c r="E1567" i="5"/>
  <c r="E1551" i="5"/>
  <c r="E1519" i="5"/>
  <c r="E1503" i="5"/>
  <c r="E1487" i="5"/>
  <c r="E1455" i="5"/>
  <c r="E1439" i="5"/>
  <c r="E1423" i="5"/>
  <c r="E1391" i="5"/>
  <c r="E1375" i="5"/>
  <c r="E1359" i="5"/>
  <c r="E1327" i="5"/>
  <c r="E1311" i="5"/>
  <c r="E1295" i="5"/>
  <c r="E1263" i="5"/>
  <c r="E1247" i="5"/>
  <c r="E1231" i="5"/>
  <c r="E1199" i="5"/>
  <c r="E1183" i="5"/>
  <c r="E1167" i="5"/>
  <c r="E1135" i="5"/>
  <c r="E1119" i="5"/>
  <c r="E1103" i="5"/>
  <c r="E1071" i="5"/>
  <c r="E1055" i="5"/>
  <c r="E1039" i="5"/>
  <c r="E1007" i="5"/>
  <c r="E991" i="5"/>
  <c r="E975" i="5"/>
  <c r="E943" i="5"/>
  <c r="E927" i="5"/>
  <c r="E911" i="5"/>
  <c r="E879" i="5"/>
  <c r="E863" i="5"/>
  <c r="E847" i="5"/>
  <c r="E815" i="5"/>
  <c r="E803" i="5"/>
  <c r="E795" i="5"/>
  <c r="E787" i="5"/>
  <c r="E771" i="5"/>
  <c r="E763" i="5"/>
  <c r="E755" i="5"/>
  <c r="E739" i="5"/>
  <c r="E731" i="5"/>
  <c r="E723" i="5"/>
  <c r="E707" i="5"/>
  <c r="E699" i="5"/>
  <c r="E691" i="5"/>
  <c r="E675" i="5"/>
  <c r="E667" i="5"/>
  <c r="E659" i="5"/>
  <c r="E1705" i="5"/>
  <c r="E1620" i="5"/>
  <c r="E1535" i="5"/>
  <c r="E1449" i="5"/>
  <c r="E1364" i="5"/>
  <c r="E1279" i="5"/>
  <c r="E1193" i="5"/>
  <c r="E1108" i="5"/>
  <c r="E1023" i="5"/>
  <c r="E937" i="5"/>
  <c r="E852" i="5"/>
  <c r="E747" i="5"/>
  <c r="E619" i="5"/>
  <c r="E483" i="5"/>
  <c r="E185" i="5"/>
  <c r="C1545" i="5"/>
  <c r="E1545" i="5"/>
  <c r="C1353" i="5"/>
  <c r="E1353" i="5"/>
  <c r="C1305" i="5"/>
  <c r="E1305" i="5"/>
  <c r="C1225" i="5"/>
  <c r="E1225" i="5"/>
  <c r="C1177" i="5"/>
  <c r="E1177" i="5"/>
  <c r="C1113" i="5"/>
  <c r="E1113" i="5"/>
  <c r="C1097" i="5"/>
  <c r="E1097" i="5"/>
  <c r="C1049" i="5"/>
  <c r="E1049" i="5"/>
  <c r="C1033" i="5"/>
  <c r="E1033" i="5"/>
  <c r="C985" i="5"/>
  <c r="E985" i="5"/>
  <c r="C953" i="5"/>
  <c r="E953" i="5"/>
  <c r="C889" i="5"/>
  <c r="E889" i="5"/>
  <c r="C857" i="5"/>
  <c r="E857" i="5"/>
  <c r="C313" i="5"/>
  <c r="E313" i="5"/>
  <c r="C3" i="5"/>
  <c r="C7" i="5"/>
  <c r="C643" i="5"/>
  <c r="E643" i="5"/>
  <c r="C635" i="5"/>
  <c r="E635" i="5"/>
  <c r="C627" i="5"/>
  <c r="E627" i="5"/>
  <c r="C611" i="5"/>
  <c r="E611" i="5"/>
  <c r="C603" i="5"/>
  <c r="E603" i="5"/>
  <c r="C595" i="5"/>
  <c r="E595" i="5"/>
  <c r="C579" i="5"/>
  <c r="E579" i="5"/>
  <c r="C571" i="5"/>
  <c r="E571" i="5"/>
  <c r="C563" i="5"/>
  <c r="E563" i="5"/>
  <c r="C547" i="5"/>
  <c r="E547" i="5"/>
  <c r="C539" i="5"/>
  <c r="E539" i="5"/>
  <c r="C531" i="5"/>
  <c r="E531" i="5"/>
  <c r="C515" i="5"/>
  <c r="E515" i="5"/>
  <c r="C507" i="5"/>
  <c r="E507" i="5"/>
  <c r="C499" i="5"/>
  <c r="E499" i="5"/>
  <c r="C467" i="5"/>
  <c r="E467" i="5"/>
  <c r="C451" i="5"/>
  <c r="E451" i="5"/>
  <c r="C435" i="5"/>
  <c r="E435" i="5"/>
  <c r="C403" i="5"/>
  <c r="E403" i="5"/>
  <c r="C387" i="5"/>
  <c r="E387" i="5"/>
  <c r="C371" i="5"/>
  <c r="E371" i="5"/>
  <c r="C335" i="5"/>
  <c r="E335" i="5"/>
  <c r="C207" i="5"/>
  <c r="E207" i="5"/>
  <c r="C143" i="5"/>
  <c r="E143" i="5"/>
  <c r="C79" i="5"/>
  <c r="E79" i="5"/>
  <c r="C31" i="5"/>
  <c r="E31" i="5"/>
  <c r="C15" i="5"/>
  <c r="E15" i="5"/>
  <c r="C11" i="5"/>
  <c r="E11" i="5"/>
  <c r="E1684" i="5"/>
  <c r="E1599" i="5"/>
  <c r="E1513" i="5"/>
  <c r="E1428" i="5"/>
  <c r="E1343" i="5"/>
  <c r="E1257" i="5"/>
  <c r="E1172" i="5"/>
  <c r="E1087" i="5"/>
  <c r="E1001" i="5"/>
  <c r="E831" i="5"/>
  <c r="E715" i="5"/>
  <c r="E587" i="5"/>
  <c r="E419" i="5"/>
  <c r="C1609" i="5"/>
  <c r="E1609" i="5"/>
  <c r="C1497" i="5"/>
  <c r="E1497" i="5"/>
  <c r="C1481" i="5"/>
  <c r="E1481" i="5"/>
  <c r="C1433" i="5"/>
  <c r="E1433" i="5"/>
  <c r="C1417" i="5"/>
  <c r="E1417" i="5"/>
  <c r="C1241" i="5"/>
  <c r="E1241" i="5"/>
  <c r="C1209" i="5"/>
  <c r="E1209" i="5"/>
  <c r="C1017" i="5"/>
  <c r="E1017" i="5"/>
  <c r="C969" i="5"/>
  <c r="E969" i="5"/>
  <c r="C921" i="5"/>
  <c r="E921" i="5"/>
  <c r="C905" i="5"/>
  <c r="E905" i="5"/>
  <c r="C4" i="5"/>
  <c r="C8" i="5"/>
  <c r="C1750" i="5"/>
  <c r="C1746" i="5"/>
  <c r="C1742" i="5"/>
  <c r="C1738" i="5"/>
  <c r="C1734" i="5"/>
  <c r="C1730" i="5"/>
  <c r="C1726" i="5"/>
  <c r="C1722" i="5"/>
  <c r="C1718" i="5"/>
  <c r="C1714" i="5"/>
  <c r="C1710" i="5"/>
  <c r="C1706" i="5"/>
  <c r="C1702" i="5"/>
  <c r="C1698" i="5"/>
  <c r="C1694" i="5"/>
  <c r="C1690" i="5"/>
  <c r="C1686" i="5"/>
  <c r="C1682" i="5"/>
  <c r="C1678" i="5"/>
  <c r="C1674" i="5"/>
  <c r="C1670" i="5"/>
  <c r="C1666" i="5"/>
  <c r="C1662" i="5"/>
  <c r="C1658" i="5"/>
  <c r="C1654" i="5"/>
  <c r="C1650" i="5"/>
  <c r="C1646" i="5"/>
  <c r="C1642" i="5"/>
  <c r="C1638" i="5"/>
  <c r="C1634" i="5"/>
  <c r="C1630" i="5"/>
  <c r="C1626" i="5"/>
  <c r="C1622" i="5"/>
  <c r="C1618" i="5"/>
  <c r="C1614" i="5"/>
  <c r="C1610" i="5"/>
  <c r="C1606" i="5"/>
  <c r="C1602" i="5"/>
  <c r="C1598" i="5"/>
  <c r="C1594" i="5"/>
  <c r="C1590" i="5"/>
  <c r="C1586" i="5"/>
  <c r="C1582" i="5"/>
  <c r="C1578" i="5"/>
  <c r="C1574" i="5"/>
  <c r="C1570" i="5"/>
  <c r="C1566" i="5"/>
  <c r="C1562" i="5"/>
  <c r="C1558" i="5"/>
  <c r="C1554" i="5"/>
  <c r="C1550" i="5"/>
  <c r="C1546" i="5"/>
  <c r="C1542" i="5"/>
  <c r="C1538" i="5"/>
  <c r="C1534" i="5"/>
  <c r="C1530" i="5"/>
  <c r="C1526" i="5"/>
  <c r="C1522" i="5"/>
  <c r="C1518" i="5"/>
  <c r="C1514" i="5"/>
  <c r="C1510" i="5"/>
  <c r="C1506" i="5"/>
  <c r="C1502" i="5"/>
  <c r="C1494" i="5"/>
  <c r="C1490" i="5"/>
  <c r="C1486" i="5"/>
  <c r="C1482" i="5"/>
  <c r="C1478" i="5"/>
  <c r="C1474" i="5"/>
  <c r="C1470" i="5"/>
  <c r="C1466" i="5"/>
  <c r="C1462" i="5"/>
  <c r="C1458" i="5"/>
  <c r="C1454" i="5"/>
  <c r="C1450" i="5"/>
  <c r="C1446" i="5"/>
  <c r="C1442" i="5"/>
  <c r="C1438" i="5"/>
  <c r="C1434" i="5"/>
  <c r="C1430" i="5"/>
  <c r="C1370" i="5"/>
  <c r="C1102" i="5"/>
  <c r="C974" i="5"/>
  <c r="C566" i="5"/>
  <c r="E1753" i="5"/>
  <c r="E1737" i="5"/>
  <c r="E1721" i="5"/>
  <c r="E1689" i="5"/>
  <c r="E1673" i="5"/>
  <c r="E1657" i="5"/>
  <c r="E1625" i="5"/>
  <c r="E1593" i="5"/>
  <c r="E1561" i="5"/>
  <c r="E1529" i="5"/>
  <c r="E1465" i="5"/>
  <c r="E1401" i="5"/>
  <c r="E1337" i="5"/>
  <c r="E1273" i="5"/>
  <c r="E1663" i="5"/>
  <c r="E1577" i="5"/>
  <c r="E1492" i="5"/>
  <c r="E1407" i="5"/>
  <c r="E1321" i="5"/>
  <c r="E1236" i="5"/>
  <c r="E1151" i="5"/>
  <c r="E1065" i="5"/>
  <c r="E980" i="5"/>
  <c r="E895" i="5"/>
  <c r="E809" i="5"/>
  <c r="E683" i="5"/>
  <c r="E555" i="5"/>
  <c r="E355" i="5"/>
  <c r="C822" i="5"/>
  <c r="C1426" i="5"/>
  <c r="C1422" i="5"/>
  <c r="C1418" i="5"/>
  <c r="C1414" i="5"/>
  <c r="C1410" i="5"/>
  <c r="C1406" i="5"/>
  <c r="C1402" i="5"/>
  <c r="C1398" i="5"/>
  <c r="C1394" i="5"/>
  <c r="C1390" i="5"/>
  <c r="C1386" i="5"/>
  <c r="C1382" i="5"/>
  <c r="C1378" i="5"/>
  <c r="C1374" i="5"/>
  <c r="C1366" i="5"/>
  <c r="C1362" i="5"/>
  <c r="C1358" i="5"/>
  <c r="C1354" i="5"/>
  <c r="C1350" i="5"/>
  <c r="C1346" i="5"/>
  <c r="C1342" i="5"/>
  <c r="C1338" i="5"/>
  <c r="C1334" i="5"/>
  <c r="C1330" i="5"/>
  <c r="C1326" i="5"/>
  <c r="C1322" i="5"/>
  <c r="C1318" i="5"/>
  <c r="C1314" i="5"/>
  <c r="C1310" i="5"/>
  <c r="C1306" i="5"/>
  <c r="C1302" i="5"/>
  <c r="C1298" i="5"/>
  <c r="C1294" i="5"/>
  <c r="C1290" i="5"/>
  <c r="C1286" i="5"/>
  <c r="C1282" i="5"/>
  <c r="C1278" i="5"/>
  <c r="C1274" i="5"/>
  <c r="C1270" i="5"/>
  <c r="C1266" i="5"/>
  <c r="C1262" i="5"/>
  <c r="C1258" i="5"/>
  <c r="C1254" i="5"/>
  <c r="C1250" i="5"/>
  <c r="C1246" i="5"/>
  <c r="C1242" i="5"/>
  <c r="C1238" i="5"/>
  <c r="C1234" i="5"/>
  <c r="C1230" i="5"/>
  <c r="C1226" i="5"/>
  <c r="C1222" i="5"/>
  <c r="C1218" i="5"/>
  <c r="C1214" i="5"/>
  <c r="C1210" i="5"/>
  <c r="C1206" i="5"/>
  <c r="C1202" i="5"/>
  <c r="C1198" i="5"/>
  <c r="C1194" i="5"/>
  <c r="C1190" i="5"/>
  <c r="C1186" i="5"/>
  <c r="C1182" i="5"/>
  <c r="C1178" i="5"/>
  <c r="C1174" i="5"/>
  <c r="C1170" i="5"/>
  <c r="C1166" i="5"/>
  <c r="C1162" i="5"/>
  <c r="C1158" i="5"/>
  <c r="C1154" i="5"/>
  <c r="C1150" i="5"/>
  <c r="C1146" i="5"/>
  <c r="C1142" i="5"/>
  <c r="C1138" i="5"/>
  <c r="C1134" i="5"/>
  <c r="C1130" i="5"/>
  <c r="C1126" i="5"/>
  <c r="C1122" i="5"/>
  <c r="C1118" i="5"/>
  <c r="C1114" i="5"/>
  <c r="C1110" i="5"/>
  <c r="C1106" i="5"/>
  <c r="C1098" i="5"/>
  <c r="C1094" i="5"/>
  <c r="C1090" i="5"/>
  <c r="C1086" i="5"/>
  <c r="C1082" i="5"/>
  <c r="C1078" i="5"/>
  <c r="C1074" i="5"/>
  <c r="C1070" i="5"/>
  <c r="C1066" i="5"/>
  <c r="C1062" i="5"/>
  <c r="C1058" i="5"/>
  <c r="C1054" i="5"/>
  <c r="C1050" i="5"/>
  <c r="C1046" i="5"/>
  <c r="C1042" i="5"/>
  <c r="C1038" i="5"/>
  <c r="C1034" i="5"/>
  <c r="C1030" i="5"/>
  <c r="C1026" i="5"/>
  <c r="C1022" i="5"/>
  <c r="C1018" i="5"/>
  <c r="C1014" i="5"/>
  <c r="C1010" i="5"/>
  <c r="C1006" i="5"/>
  <c r="C1002" i="5"/>
  <c r="C998" i="5"/>
  <c r="C994" i="5"/>
  <c r="C990" i="5"/>
  <c r="C986" i="5"/>
  <c r="C982" i="5"/>
  <c r="C978" i="5"/>
  <c r="C970" i="5"/>
  <c r="C966" i="5"/>
  <c r="C962" i="5"/>
  <c r="C958" i="5"/>
  <c r="C954" i="5"/>
  <c r="C950" i="5"/>
  <c r="C946" i="5"/>
  <c r="C942" i="5"/>
  <c r="C938" i="5"/>
  <c r="C934" i="5"/>
  <c r="C930" i="5"/>
  <c r="C926" i="5"/>
  <c r="C922" i="5"/>
  <c r="C918" i="5"/>
  <c r="C914" i="5"/>
  <c r="C910" i="5"/>
  <c r="C906" i="5"/>
  <c r="C902" i="5"/>
  <c r="C898" i="5"/>
  <c r="C894" i="5"/>
  <c r="C890" i="5"/>
  <c r="C886" i="5"/>
  <c r="C882" i="5"/>
  <c r="C878" i="5"/>
  <c r="C874" i="5"/>
  <c r="C870" i="5"/>
  <c r="C866" i="5"/>
  <c r="C862" i="5"/>
  <c r="C858" i="5"/>
  <c r="C854" i="5"/>
  <c r="C850" i="5"/>
  <c r="C846" i="5"/>
  <c r="C842" i="5"/>
  <c r="C838" i="5"/>
  <c r="C834" i="5"/>
  <c r="C830" i="5"/>
  <c r="C826" i="5"/>
  <c r="C818" i="5"/>
  <c r="C814" i="5"/>
  <c r="C810" i="5"/>
  <c r="C806" i="5"/>
  <c r="C802" i="5"/>
  <c r="C798" i="5"/>
  <c r="C794" i="5"/>
  <c r="C790" i="5"/>
  <c r="C786" i="5"/>
  <c r="C782" i="5"/>
  <c r="C778" i="5"/>
  <c r="C774" i="5"/>
  <c r="C770" i="5"/>
  <c r="C766" i="5"/>
  <c r="C762" i="5"/>
  <c r="C758" i="5"/>
  <c r="C754" i="5"/>
  <c r="C750" i="5"/>
  <c r="C746" i="5"/>
  <c r="C742" i="5"/>
  <c r="C738" i="5"/>
  <c r="C734" i="5"/>
  <c r="C730" i="5"/>
  <c r="C726" i="5"/>
  <c r="C722" i="5"/>
  <c r="C718" i="5"/>
  <c r="C714" i="5"/>
  <c r="C710" i="5"/>
  <c r="C706" i="5"/>
  <c r="C702" i="5"/>
  <c r="C698" i="5"/>
  <c r="C694" i="5"/>
  <c r="C690" i="5"/>
  <c r="C686" i="5"/>
  <c r="C682" i="5"/>
  <c r="C678" i="5"/>
  <c r="C674" i="5"/>
  <c r="C670" i="5"/>
  <c r="C666" i="5"/>
  <c r="C662" i="5"/>
  <c r="C658" i="5"/>
  <c r="C654" i="5"/>
  <c r="C650" i="5"/>
  <c r="C646" i="5"/>
  <c r="C642" i="5"/>
  <c r="C638" i="5"/>
  <c r="C634" i="5"/>
  <c r="C630" i="5"/>
  <c r="C626" i="5"/>
  <c r="C622" i="5"/>
  <c r="C618" i="5"/>
  <c r="C614" i="5"/>
  <c r="C610" i="5"/>
  <c r="C606" i="5"/>
  <c r="C602" i="5"/>
  <c r="C598" i="5"/>
  <c r="C594" i="5"/>
  <c r="C590" i="5"/>
  <c r="C586" i="5"/>
  <c r="C582" i="5"/>
  <c r="C578" i="5"/>
  <c r="C574" i="5"/>
  <c r="C570" i="5"/>
  <c r="C562" i="5"/>
  <c r="C558" i="5"/>
  <c r="C554" i="5"/>
  <c r="C550" i="5"/>
  <c r="C546" i="5"/>
  <c r="C542" i="5"/>
  <c r="C538" i="5"/>
  <c r="C534" i="5"/>
  <c r="C530" i="5"/>
  <c r="C526" i="5"/>
  <c r="C522" i="5"/>
  <c r="C518" i="5"/>
  <c r="C514" i="5"/>
  <c r="C510" i="5"/>
  <c r="C506" i="5"/>
  <c r="C502" i="5"/>
  <c r="C498" i="5"/>
  <c r="C494" i="5"/>
  <c r="C490" i="5"/>
  <c r="C486" i="5"/>
  <c r="C482" i="5"/>
  <c r="C478" i="5"/>
  <c r="C474" i="5"/>
  <c r="C470" i="5"/>
  <c r="C466" i="5"/>
  <c r="C462" i="5"/>
  <c r="C458" i="5"/>
  <c r="C454" i="5"/>
  <c r="C450" i="5"/>
  <c r="C446" i="5"/>
  <c r="C442" i="5"/>
  <c r="C438" i="5"/>
  <c r="C434" i="5"/>
  <c r="C430" i="5"/>
  <c r="C426" i="5"/>
  <c r="C422" i="5"/>
  <c r="C418" i="5"/>
  <c r="C414" i="5"/>
  <c r="C410" i="5"/>
  <c r="C406" i="5"/>
  <c r="C402" i="5"/>
  <c r="C398" i="5"/>
  <c r="C394" i="5"/>
  <c r="C390" i="5"/>
  <c r="C386" i="5"/>
  <c r="C382" i="5"/>
  <c r="C378" i="5"/>
  <c r="C374" i="5"/>
  <c r="C370" i="5"/>
  <c r="C366" i="5"/>
  <c r="C362" i="5"/>
  <c r="C358" i="5"/>
  <c r="C354" i="5"/>
  <c r="C350" i="5"/>
  <c r="C346" i="5"/>
  <c r="C342" i="5"/>
  <c r="C338" i="5"/>
  <c r="C334" i="5"/>
  <c r="C330" i="5"/>
  <c r="C326" i="5"/>
  <c r="C322" i="5"/>
  <c r="C318" i="5"/>
  <c r="C314" i="5"/>
  <c r="C310" i="5"/>
  <c r="C306" i="5"/>
  <c r="C302" i="5"/>
  <c r="C298" i="5"/>
  <c r="C294" i="5"/>
  <c r="C290" i="5"/>
  <c r="C286" i="5"/>
  <c r="C282" i="5"/>
  <c r="C278" i="5"/>
  <c r="C274" i="5"/>
  <c r="C270" i="5"/>
  <c r="C266" i="5"/>
  <c r="C262" i="5"/>
  <c r="C258" i="5"/>
  <c r="C254" i="5"/>
  <c r="C250" i="5"/>
  <c r="C246" i="5"/>
  <c r="C242" i="5"/>
  <c r="C238" i="5"/>
  <c r="C234" i="5"/>
  <c r="C230" i="5"/>
  <c r="C226" i="5"/>
  <c r="C222" i="5"/>
  <c r="C218" i="5"/>
  <c r="C214" i="5"/>
  <c r="C210" i="5"/>
  <c r="C206" i="5"/>
  <c r="C202" i="5"/>
  <c r="C198" i="5"/>
  <c r="C194" i="5"/>
  <c r="C190" i="5"/>
  <c r="C186" i="5"/>
  <c r="C182" i="5"/>
  <c r="C178" i="5"/>
  <c r="C174" i="5"/>
  <c r="C170" i="5"/>
  <c r="C166" i="5"/>
  <c r="C162" i="5"/>
  <c r="C158" i="5"/>
  <c r="C154" i="5"/>
  <c r="C150" i="5"/>
  <c r="C146" i="5"/>
  <c r="C142" i="5"/>
  <c r="C138" i="5"/>
  <c r="C134" i="5"/>
  <c r="C130" i="5"/>
  <c r="C126" i="5"/>
  <c r="C122" i="5"/>
  <c r="C118" i="5"/>
  <c r="C114" i="5"/>
  <c r="C110" i="5"/>
  <c r="C106" i="5"/>
  <c r="C102" i="5"/>
  <c r="C98" i="5"/>
  <c r="C94" i="5"/>
  <c r="C90" i="5"/>
  <c r="C86" i="5"/>
  <c r="C82" i="5"/>
  <c r="C78" i="5"/>
  <c r="C74" i="5"/>
  <c r="C70" i="5"/>
  <c r="C66" i="5"/>
  <c r="C62" i="5"/>
  <c r="C58" i="5"/>
  <c r="C54" i="5"/>
  <c r="C50" i="5"/>
  <c r="C46" i="5"/>
  <c r="C42" i="5"/>
  <c r="C38" i="5"/>
  <c r="C34" i="5"/>
  <c r="C30" i="5"/>
  <c r="C26" i="5"/>
  <c r="C22" i="5"/>
  <c r="C18" i="5"/>
  <c r="C14" i="5"/>
  <c r="C10" i="5"/>
  <c r="E1749" i="5"/>
  <c r="E1745" i="5"/>
  <c r="E1741" i="5"/>
  <c r="E1733" i="5"/>
  <c r="E1729" i="5"/>
  <c r="E1725" i="5"/>
  <c r="E1717" i="5"/>
  <c r="E1713" i="5"/>
  <c r="E1709" i="5"/>
  <c r="E1701" i="5"/>
  <c r="E1697" i="5"/>
  <c r="E1693" i="5"/>
  <c r="E1685" i="5"/>
  <c r="E1681" i="5"/>
  <c r="E1677" i="5"/>
  <c r="E1669" i="5"/>
  <c r="E1665" i="5"/>
  <c r="E1661" i="5"/>
  <c r="E1653" i="5"/>
  <c r="E1649" i="5"/>
  <c r="E1645" i="5"/>
  <c r="E1637" i="5"/>
  <c r="E1633" i="5"/>
  <c r="E1629" i="5"/>
  <c r="E1621" i="5"/>
  <c r="E1617" i="5"/>
  <c r="E1613" i="5"/>
  <c r="E1605" i="5"/>
  <c r="E1601" i="5"/>
  <c r="E1597" i="5"/>
  <c r="E1589" i="5"/>
  <c r="E1585" i="5"/>
  <c r="E1581" i="5"/>
  <c r="E1573" i="5"/>
  <c r="E1569" i="5"/>
  <c r="E1565" i="5"/>
  <c r="E1557" i="5"/>
  <c r="E1553" i="5"/>
  <c r="E1549" i="5"/>
  <c r="E1541" i="5"/>
  <c r="E1537" i="5"/>
  <c r="E1533" i="5"/>
  <c r="E1525" i="5"/>
  <c r="E1521" i="5"/>
  <c r="E1517" i="5"/>
  <c r="E1509" i="5"/>
  <c r="E1505" i="5"/>
  <c r="E1501" i="5"/>
  <c r="E1493" i="5"/>
  <c r="E1489" i="5"/>
  <c r="E1485" i="5"/>
  <c r="E1477" i="5"/>
  <c r="E1473" i="5"/>
  <c r="E1469" i="5"/>
  <c r="E1461" i="5"/>
  <c r="E1457" i="5"/>
  <c r="E1453" i="5"/>
  <c r="E1445" i="5"/>
  <c r="E1441" i="5"/>
  <c r="E1437" i="5"/>
  <c r="E1429" i="5"/>
  <c r="E1425" i="5"/>
  <c r="E1421" i="5"/>
  <c r="E1413" i="5"/>
  <c r="E1409" i="5"/>
  <c r="E1405" i="5"/>
  <c r="E1397" i="5"/>
  <c r="E1393" i="5"/>
  <c r="E1389" i="5"/>
  <c r="E1381" i="5"/>
  <c r="E1377" i="5"/>
  <c r="E1373" i="5"/>
  <c r="E1365" i="5"/>
  <c r="E1361" i="5"/>
  <c r="E1357" i="5"/>
  <c r="E1349" i="5"/>
  <c r="E1345" i="5"/>
  <c r="E1341" i="5"/>
  <c r="E1333" i="5"/>
  <c r="E1329" i="5"/>
  <c r="E1325" i="5"/>
  <c r="E1317" i="5"/>
  <c r="E1313" i="5"/>
  <c r="E1309" i="5"/>
  <c r="E1301" i="5"/>
  <c r="E1297" i="5"/>
  <c r="E1293" i="5"/>
  <c r="E1285" i="5"/>
  <c r="E1281" i="5"/>
  <c r="E1277" i="5"/>
  <c r="E1269" i="5"/>
  <c r="E1265" i="5"/>
  <c r="E1261" i="5"/>
  <c r="E1253" i="5"/>
  <c r="E1249" i="5"/>
  <c r="E1245" i="5"/>
  <c r="E1237" i="5"/>
  <c r="E1233" i="5"/>
  <c r="E1229" i="5"/>
  <c r="E1221" i="5"/>
  <c r="E1217" i="5"/>
  <c r="E1213" i="5"/>
  <c r="E1205" i="5"/>
  <c r="E1201" i="5"/>
  <c r="E1197" i="5"/>
  <c r="E1189" i="5"/>
  <c r="E1185" i="5"/>
  <c r="E1181" i="5"/>
  <c r="E1173" i="5"/>
  <c r="E1169" i="5"/>
  <c r="E1165" i="5"/>
  <c r="E1157" i="5"/>
  <c r="E1153" i="5"/>
  <c r="E1149" i="5"/>
  <c r="E1141" i="5"/>
  <c r="E1137" i="5"/>
  <c r="E1133" i="5"/>
  <c r="E1125" i="5"/>
  <c r="E1121" i="5"/>
  <c r="E1117" i="5"/>
  <c r="E1109" i="5"/>
  <c r="E1105" i="5"/>
  <c r="E1101" i="5"/>
  <c r="E1093" i="5"/>
  <c r="E1089" i="5"/>
  <c r="E1085" i="5"/>
  <c r="E1077" i="5"/>
  <c r="E1073" i="5"/>
  <c r="E1069" i="5"/>
  <c r="E1061" i="5"/>
  <c r="E1057" i="5"/>
  <c r="E1053" i="5"/>
  <c r="E1045" i="5"/>
  <c r="E1041" i="5"/>
  <c r="E1037" i="5"/>
  <c r="E1029" i="5"/>
  <c r="E1025" i="5"/>
  <c r="E1021" i="5"/>
  <c r="E1013" i="5"/>
  <c r="E1009" i="5"/>
  <c r="E1005" i="5"/>
  <c r="E997" i="5"/>
  <c r="E993" i="5"/>
  <c r="E989" i="5"/>
  <c r="E981" i="5"/>
  <c r="E977" i="5"/>
  <c r="E973" i="5"/>
  <c r="E965" i="5"/>
  <c r="E961" i="5"/>
  <c r="E957" i="5"/>
  <c r="E949" i="5"/>
  <c r="E945" i="5"/>
  <c r="E941" i="5"/>
  <c r="E933" i="5"/>
  <c r="E929" i="5"/>
  <c r="E925" i="5"/>
  <c r="E917" i="5"/>
  <c r="E913" i="5"/>
  <c r="E909" i="5"/>
  <c r="E901" i="5"/>
  <c r="E897" i="5"/>
  <c r="E893" i="5"/>
  <c r="E885" i="5"/>
  <c r="E881" i="5"/>
  <c r="E877" i="5"/>
  <c r="E869" i="5"/>
  <c r="E865" i="5"/>
  <c r="E861" i="5"/>
  <c r="E853" i="5"/>
  <c r="E849" i="5"/>
  <c r="E845" i="5"/>
  <c r="E837" i="5"/>
  <c r="E833" i="5"/>
  <c r="E829" i="5"/>
  <c r="E821" i="5"/>
  <c r="E817" i="5"/>
  <c r="E813" i="5"/>
  <c r="E805" i="5"/>
  <c r="E801" i="5"/>
  <c r="E797" i="5"/>
  <c r="E793" i="5"/>
  <c r="E789" i="5"/>
  <c r="E785" i="5"/>
  <c r="E781" i="5"/>
  <c r="E777" i="5"/>
  <c r="E773" i="5"/>
  <c r="E769" i="5"/>
  <c r="E765" i="5"/>
  <c r="E761" i="5"/>
  <c r="E757" i="5"/>
  <c r="E753" i="5"/>
  <c r="E749" i="5"/>
  <c r="E745" i="5"/>
  <c r="E741" i="5"/>
  <c r="E737" i="5"/>
  <c r="E733" i="5"/>
  <c r="E729" i="5"/>
  <c r="E725" i="5"/>
  <c r="E721" i="5"/>
  <c r="E717" i="5"/>
  <c r="E713" i="5"/>
  <c r="E709" i="5"/>
  <c r="E705" i="5"/>
  <c r="E701" i="5"/>
  <c r="E697" i="5"/>
  <c r="E693" i="5"/>
  <c r="E689" i="5"/>
  <c r="E685" i="5"/>
  <c r="E681" i="5"/>
  <c r="E677" i="5"/>
  <c r="E673" i="5"/>
  <c r="E669" i="5"/>
  <c r="E665" i="5"/>
  <c r="E661" i="5"/>
  <c r="E657" i="5"/>
  <c r="E653" i="5"/>
  <c r="E649" i="5"/>
  <c r="E645" i="5"/>
  <c r="E641" i="5"/>
  <c r="E637" i="5"/>
  <c r="E633" i="5"/>
  <c r="E629" i="5"/>
  <c r="E625" i="5"/>
  <c r="E621" i="5"/>
  <c r="E617" i="5"/>
  <c r="E613" i="5"/>
  <c r="E609" i="5"/>
  <c r="E605" i="5"/>
  <c r="E601" i="5"/>
  <c r="E597" i="5"/>
  <c r="E593" i="5"/>
  <c r="E589" i="5"/>
  <c r="E585" i="5"/>
  <c r="E581" i="5"/>
  <c r="E577" i="5"/>
  <c r="E573" i="5"/>
  <c r="E569" i="5"/>
  <c r="E565" i="5"/>
  <c r="E561" i="5"/>
  <c r="E557" i="5"/>
  <c r="E553" i="5"/>
  <c r="E549" i="5"/>
  <c r="E545" i="5"/>
  <c r="E541" i="5"/>
  <c r="E537" i="5"/>
  <c r="E533" i="5"/>
  <c r="E529" i="5"/>
  <c r="E525" i="5"/>
  <c r="E521" i="5"/>
  <c r="E517" i="5"/>
  <c r="E513" i="5"/>
  <c r="E509" i="5"/>
  <c r="E505" i="5"/>
  <c r="E501" i="5"/>
  <c r="E329" i="5"/>
  <c r="E297" i="5"/>
  <c r="E265" i="5"/>
  <c r="E201" i="5"/>
  <c r="E137" i="5"/>
  <c r="E73" i="5"/>
  <c r="E5" i="5"/>
  <c r="E1736" i="5"/>
  <c r="E1728" i="5"/>
  <c r="E1724" i="5"/>
  <c r="E1720" i="5"/>
  <c r="E1712" i="5"/>
  <c r="E1708" i="5"/>
  <c r="E1704" i="5"/>
  <c r="E1696" i="5"/>
  <c r="E1692" i="5"/>
  <c r="E1688" i="5"/>
  <c r="E1680" i="5"/>
  <c r="E1676" i="5"/>
  <c r="E1672" i="5"/>
  <c r="E1664" i="5"/>
  <c r="E1660" i="5"/>
  <c r="E1656" i="5"/>
  <c r="E1648" i="5"/>
  <c r="E1644" i="5"/>
  <c r="E1640" i="5"/>
  <c r="E1632" i="5"/>
  <c r="E1628" i="5"/>
  <c r="E1624" i="5"/>
  <c r="E1616" i="5"/>
  <c r="E1612" i="5"/>
  <c r="E1608" i="5"/>
  <c r="E1600" i="5"/>
  <c r="E1596" i="5"/>
  <c r="E1592" i="5"/>
  <c r="E1584" i="5"/>
  <c r="E1580" i="5"/>
  <c r="E1576" i="5"/>
  <c r="E1568" i="5"/>
  <c r="E1564" i="5"/>
  <c r="E1560" i="5"/>
  <c r="E1552" i="5"/>
  <c r="E1548" i="5"/>
  <c r="E1544" i="5"/>
  <c r="E1536" i="5"/>
  <c r="E1532" i="5"/>
  <c r="E1528" i="5"/>
  <c r="E1520" i="5"/>
  <c r="E1516" i="5"/>
  <c r="E1512" i="5"/>
  <c r="E1504" i="5"/>
  <c r="E1500" i="5"/>
  <c r="E1496" i="5"/>
  <c r="E1488" i="5"/>
  <c r="E1484" i="5"/>
  <c r="E1480" i="5"/>
  <c r="E1472" i="5"/>
  <c r="E1468" i="5"/>
  <c r="E1464" i="5"/>
  <c r="E1456" i="5"/>
  <c r="E1452" i="5"/>
  <c r="E1448" i="5"/>
  <c r="E1440" i="5"/>
  <c r="E1436" i="5"/>
  <c r="E1432" i="5"/>
  <c r="E1424" i="5"/>
  <c r="E1420" i="5"/>
  <c r="E1416" i="5"/>
  <c r="E1408" i="5"/>
  <c r="E1404" i="5"/>
  <c r="E1400" i="5"/>
  <c r="E1392" i="5"/>
  <c r="E1388" i="5"/>
  <c r="E1384" i="5"/>
  <c r="E1376" i="5"/>
  <c r="E1372" i="5"/>
  <c r="E1368" i="5"/>
  <c r="E1360" i="5"/>
  <c r="E1356" i="5"/>
  <c r="E1352" i="5"/>
  <c r="E1344" i="5"/>
  <c r="E1340" i="5"/>
  <c r="E1336" i="5"/>
  <c r="E1328" i="5"/>
  <c r="E1324" i="5"/>
  <c r="E1320" i="5"/>
  <c r="E1312" i="5"/>
  <c r="E1308" i="5"/>
  <c r="E1304" i="5"/>
  <c r="E1296" i="5"/>
  <c r="E1292" i="5"/>
  <c r="E1288" i="5"/>
  <c r="E1280" i="5"/>
  <c r="E1276" i="5"/>
  <c r="E1272" i="5"/>
  <c r="E1264" i="5"/>
  <c r="E1260" i="5"/>
  <c r="E1256" i="5"/>
  <c r="E1248" i="5"/>
  <c r="E1244" i="5"/>
  <c r="E1240" i="5"/>
  <c r="E1232" i="5"/>
  <c r="E1228" i="5"/>
  <c r="E1224" i="5"/>
  <c r="E1216" i="5"/>
  <c r="E1212" i="5"/>
  <c r="E1208" i="5"/>
  <c r="E1200" i="5"/>
  <c r="E1196" i="5"/>
  <c r="E1192" i="5"/>
  <c r="E1184" i="5"/>
  <c r="E1180" i="5"/>
  <c r="E1176" i="5"/>
  <c r="E1168" i="5"/>
  <c r="E1164" i="5"/>
  <c r="E1160" i="5"/>
  <c r="E1152" i="5"/>
  <c r="E1148" i="5"/>
  <c r="E1144" i="5"/>
  <c r="E1136" i="5"/>
  <c r="E1132" i="5"/>
  <c r="E1128" i="5"/>
  <c r="E1120" i="5"/>
  <c r="E1116" i="5"/>
  <c r="E1112" i="5"/>
  <c r="E1104" i="5"/>
  <c r="E1100" i="5"/>
  <c r="E1096" i="5"/>
  <c r="E1088" i="5"/>
  <c r="E1084" i="5"/>
  <c r="E1080" i="5"/>
  <c r="E1072" i="5"/>
  <c r="E1068" i="5"/>
  <c r="E1064" i="5"/>
  <c r="E1056" i="5"/>
  <c r="E1052" i="5"/>
  <c r="E1048" i="5"/>
  <c r="E1040" i="5"/>
  <c r="E1036" i="5"/>
  <c r="E1032" i="5"/>
  <c r="E1024" i="5"/>
  <c r="E1020" i="5"/>
  <c r="E1016" i="5"/>
  <c r="E1008" i="5"/>
  <c r="E1004" i="5"/>
  <c r="E1000" i="5"/>
  <c r="E992" i="5"/>
  <c r="E988" i="5"/>
  <c r="E984" i="5"/>
  <c r="E976" i="5"/>
  <c r="E972" i="5"/>
  <c r="E968" i="5"/>
  <c r="E960" i="5"/>
  <c r="E956" i="5"/>
  <c r="E952" i="5"/>
  <c r="E944" i="5"/>
  <c r="E940" i="5"/>
  <c r="E936" i="5"/>
  <c r="E928" i="5"/>
  <c r="E924" i="5"/>
  <c r="E920" i="5"/>
  <c r="E912" i="5"/>
  <c r="E908" i="5"/>
  <c r="E904" i="5"/>
  <c r="E896" i="5"/>
  <c r="E892" i="5"/>
  <c r="E888" i="5"/>
  <c r="E880" i="5"/>
  <c r="E876" i="5"/>
  <c r="E872" i="5"/>
  <c r="E864" i="5"/>
  <c r="E860" i="5"/>
  <c r="E856" i="5"/>
  <c r="E848" i="5"/>
  <c r="E844" i="5"/>
  <c r="E840" i="5"/>
  <c r="E832" i="5"/>
  <c r="E828" i="5"/>
  <c r="E824" i="5"/>
  <c r="E816" i="5"/>
  <c r="E812" i="5"/>
  <c r="E808" i="5"/>
  <c r="E804" i="5"/>
  <c r="E800" i="5"/>
  <c r="E796" i="5"/>
  <c r="E792" i="5"/>
  <c r="E788" i="5"/>
  <c r="E784" i="5"/>
  <c r="E780" i="5"/>
  <c r="E776" i="5"/>
  <c r="E772" i="5"/>
  <c r="E768" i="5"/>
  <c r="E764" i="5"/>
  <c r="E760" i="5"/>
  <c r="E756" i="5"/>
  <c r="E752" i="5"/>
  <c r="E748" i="5"/>
  <c r="E744" i="5"/>
  <c r="E740" i="5"/>
  <c r="E736" i="5"/>
  <c r="E732" i="5"/>
  <c r="E728" i="5"/>
  <c r="E724" i="5"/>
  <c r="E720" i="5"/>
  <c r="E716" i="5"/>
  <c r="E712" i="5"/>
  <c r="E708" i="5"/>
  <c r="E704" i="5"/>
  <c r="E700" i="5"/>
  <c r="E696" i="5"/>
  <c r="E692" i="5"/>
  <c r="E688" i="5"/>
  <c r="E684" i="5"/>
  <c r="E680" i="5"/>
  <c r="E676" i="5"/>
  <c r="E672" i="5"/>
  <c r="E668" i="5"/>
  <c r="E664" i="5"/>
  <c r="E660" i="5"/>
  <c r="E656" i="5"/>
  <c r="E652" i="5"/>
  <c r="E648" i="5"/>
  <c r="E644" i="5"/>
  <c r="E640" i="5"/>
  <c r="E636" i="5"/>
  <c r="E632" i="5"/>
  <c r="E628" i="5"/>
  <c r="E624" i="5"/>
  <c r="E620" i="5"/>
  <c r="E616" i="5"/>
  <c r="E612" i="5"/>
  <c r="E608" i="5"/>
  <c r="E604" i="5"/>
  <c r="E600" i="5"/>
  <c r="E596" i="5"/>
  <c r="E592" i="5"/>
  <c r="E588" i="5"/>
  <c r="E584" i="5"/>
  <c r="E580" i="5"/>
  <c r="E576" i="5"/>
  <c r="E572" i="5"/>
  <c r="E568" i="5"/>
  <c r="E564" i="5"/>
  <c r="E560" i="5"/>
  <c r="E556" i="5"/>
  <c r="E552" i="5"/>
  <c r="E548" i="5"/>
  <c r="E544" i="5"/>
  <c r="E540" i="5"/>
  <c r="E536" i="5"/>
  <c r="E532" i="5"/>
  <c r="E528" i="5"/>
  <c r="E524" i="5"/>
  <c r="E520" i="5"/>
  <c r="E516" i="5"/>
  <c r="E512" i="5"/>
  <c r="E508" i="5"/>
  <c r="E504" i="5"/>
  <c r="E500" i="5"/>
  <c r="E496" i="5"/>
  <c r="E492" i="5"/>
  <c r="E488" i="5"/>
  <c r="E484" i="5"/>
  <c r="E480" i="5"/>
  <c r="E476" i="5"/>
  <c r="E472" i="5"/>
  <c r="E468" i="5"/>
  <c r="E464" i="5"/>
  <c r="E460" i="5"/>
  <c r="E456" i="5"/>
  <c r="E452" i="5"/>
  <c r="E448" i="5"/>
  <c r="E444" i="5"/>
  <c r="E440" i="5"/>
  <c r="E436" i="5"/>
  <c r="E432" i="5"/>
  <c r="E428" i="5"/>
  <c r="E424" i="5"/>
  <c r="E420" i="5"/>
  <c r="E416" i="5"/>
  <c r="E412" i="5"/>
  <c r="E408" i="5"/>
  <c r="E404" i="5"/>
  <c r="E400" i="5"/>
  <c r="E396" i="5"/>
  <c r="E392" i="5"/>
  <c r="E388" i="5"/>
  <c r="E384" i="5"/>
  <c r="E380" i="5"/>
  <c r="E376" i="5"/>
  <c r="E372" i="5"/>
  <c r="E368" i="5"/>
  <c r="E364" i="5"/>
  <c r="E360" i="5"/>
  <c r="E356" i="5"/>
  <c r="E352" i="5"/>
  <c r="E348" i="5"/>
  <c r="E344" i="5"/>
  <c r="E340" i="5"/>
  <c r="E336" i="5"/>
  <c r="E332" i="5"/>
  <c r="E328" i="5"/>
  <c r="E324" i="5"/>
  <c r="E320" i="5"/>
  <c r="E308" i="5"/>
  <c r="E276" i="5"/>
  <c r="E260" i="5"/>
  <c r="E244" i="5"/>
  <c r="E212" i="5"/>
  <c r="E196" i="5"/>
  <c r="E180" i="5"/>
  <c r="E148" i="5"/>
  <c r="E132" i="5"/>
  <c r="E116" i="5"/>
  <c r="E84" i="5"/>
  <c r="E68" i="5"/>
  <c r="E52" i="5"/>
  <c r="E20" i="5"/>
  <c r="E16" i="5"/>
  <c r="C364" i="5"/>
  <c r="C360" i="5"/>
  <c r="C356" i="5"/>
  <c r="C352" i="5"/>
  <c r="C348" i="5"/>
  <c r="C344" i="5"/>
  <c r="C340" i="5"/>
  <c r="C336" i="5"/>
  <c r="C332" i="5"/>
  <c r="C328" i="5"/>
  <c r="C324" i="5"/>
  <c r="C320" i="5"/>
  <c r="C316" i="5"/>
  <c r="C312" i="5"/>
  <c r="C308" i="5"/>
  <c r="C304" i="5"/>
  <c r="C296" i="5"/>
  <c r="C292" i="5"/>
  <c r="C288" i="5"/>
  <c r="C284" i="5"/>
  <c r="C280" i="5"/>
  <c r="C276" i="5"/>
  <c r="C272" i="5"/>
  <c r="C268" i="5"/>
  <c r="C264" i="5"/>
  <c r="C260" i="5"/>
  <c r="C256" i="5"/>
  <c r="C252" i="5"/>
  <c r="C248" i="5"/>
  <c r="C244" i="5"/>
  <c r="C240" i="5"/>
  <c r="C236" i="5"/>
  <c r="C232" i="5"/>
  <c r="C228" i="5"/>
  <c r="C224" i="5"/>
  <c r="C220" i="5"/>
  <c r="C216" i="5"/>
  <c r="C212" i="5"/>
  <c r="C208" i="5"/>
  <c r="C204" i="5"/>
  <c r="C200" i="5"/>
  <c r="C196" i="5"/>
  <c r="C192" i="5"/>
  <c r="C188" i="5"/>
  <c r="C184" i="5"/>
  <c r="C180" i="5"/>
  <c r="C176" i="5"/>
  <c r="C172" i="5"/>
  <c r="C168" i="5"/>
  <c r="C164" i="5"/>
  <c r="C160" i="5"/>
  <c r="C156" i="5"/>
  <c r="C152" i="5"/>
  <c r="C148" i="5"/>
  <c r="C144" i="5"/>
  <c r="C140" i="5"/>
  <c r="C136" i="5"/>
  <c r="C132" i="5"/>
  <c r="C128" i="5"/>
  <c r="C124" i="5"/>
  <c r="C120" i="5"/>
  <c r="C116" i="5"/>
  <c r="C112" i="5"/>
  <c r="C108" i="5"/>
  <c r="C104" i="5"/>
  <c r="C100" i="5"/>
  <c r="C96" i="5"/>
  <c r="C92" i="5"/>
  <c r="C88" i="5"/>
  <c r="C84" i="5"/>
  <c r="C80" i="5"/>
  <c r="C76" i="5"/>
  <c r="C72" i="5"/>
  <c r="C68" i="5"/>
  <c r="C64" i="5"/>
  <c r="C60" i="5"/>
  <c r="C56" i="5"/>
  <c r="C52" i="5"/>
  <c r="C48" i="5"/>
  <c r="C44" i="5"/>
  <c r="C40" i="5"/>
  <c r="C36" i="5"/>
  <c r="C32" i="5"/>
  <c r="C28" i="5"/>
  <c r="C24" i="5"/>
  <c r="C20" i="5"/>
  <c r="C16" i="5"/>
  <c r="C12" i="5"/>
  <c r="E1751" i="5"/>
  <c r="E1747" i="5"/>
  <c r="E1739" i="5"/>
  <c r="E1735" i="5"/>
  <c r="E1731" i="5"/>
  <c r="E1723" i="5"/>
  <c r="E1719" i="5"/>
  <c r="E1715" i="5"/>
  <c r="E1707" i="5"/>
  <c r="E1703" i="5"/>
  <c r="E1699" i="5"/>
  <c r="E1691" i="5"/>
  <c r="E1687" i="5"/>
  <c r="E1683" i="5"/>
  <c r="E1675" i="5"/>
  <c r="E1671" i="5"/>
  <c r="E1667" i="5"/>
  <c r="E1659" i="5"/>
  <c r="E1655" i="5"/>
  <c r="E1651" i="5"/>
  <c r="E1643" i="5"/>
  <c r="E1639" i="5"/>
  <c r="E1635" i="5"/>
  <c r="E1627" i="5"/>
  <c r="E1623" i="5"/>
  <c r="E1619" i="5"/>
  <c r="E1611" i="5"/>
  <c r="E1607" i="5"/>
  <c r="E1603" i="5"/>
  <c r="E1595" i="5"/>
  <c r="E1591" i="5"/>
  <c r="E1587" i="5"/>
  <c r="E1579" i="5"/>
  <c r="E1575" i="5"/>
  <c r="E1571" i="5"/>
  <c r="E1563" i="5"/>
  <c r="E1559" i="5"/>
  <c r="E1555" i="5"/>
  <c r="E1547" i="5"/>
  <c r="E1543" i="5"/>
  <c r="E1539" i="5"/>
  <c r="E1531" i="5"/>
  <c r="E1527" i="5"/>
  <c r="E1523" i="5"/>
  <c r="E1515" i="5"/>
  <c r="E1511" i="5"/>
  <c r="E1507" i="5"/>
  <c r="E1499" i="5"/>
  <c r="E1495" i="5"/>
  <c r="E1491" i="5"/>
  <c r="E1483" i="5"/>
  <c r="E1479" i="5"/>
  <c r="E1475" i="5"/>
  <c r="E1467" i="5"/>
  <c r="E1463" i="5"/>
  <c r="E1459" i="5"/>
  <c r="E1451" i="5"/>
  <c r="E1447" i="5"/>
  <c r="E1443" i="5"/>
  <c r="E1435" i="5"/>
  <c r="E1431" i="5"/>
  <c r="E1427" i="5"/>
  <c r="E1419" i="5"/>
  <c r="E1415" i="5"/>
  <c r="E1411" i="5"/>
  <c r="E1403" i="5"/>
  <c r="E1399" i="5"/>
  <c r="E1395" i="5"/>
  <c r="E1387" i="5"/>
  <c r="E1383" i="5"/>
  <c r="E1379" i="5"/>
  <c r="E1371" i="5"/>
  <c r="E1367" i="5"/>
  <c r="E1363" i="5"/>
  <c r="E1355" i="5"/>
  <c r="E1351" i="5"/>
  <c r="E1347" i="5"/>
  <c r="E1339" i="5"/>
  <c r="E1335" i="5"/>
  <c r="E1331" i="5"/>
  <c r="E1323" i="5"/>
  <c r="E1319" i="5"/>
  <c r="E1315" i="5"/>
  <c r="E1307" i="5"/>
  <c r="E1303" i="5"/>
  <c r="E1299" i="5"/>
  <c r="E1291" i="5"/>
  <c r="E1287" i="5"/>
  <c r="E1283" i="5"/>
  <c r="E1275" i="5"/>
  <c r="E1271" i="5"/>
  <c r="E1267" i="5"/>
  <c r="E1259" i="5"/>
  <c r="E1255" i="5"/>
  <c r="E1251" i="5"/>
  <c r="E1243" i="5"/>
  <c r="E1239" i="5"/>
  <c r="E1235" i="5"/>
  <c r="E1227" i="5"/>
  <c r="E1223" i="5"/>
  <c r="E1219" i="5"/>
  <c r="E1211" i="5"/>
  <c r="E1207" i="5"/>
  <c r="E1203" i="5"/>
  <c r="E1195" i="5"/>
  <c r="E1191" i="5"/>
  <c r="E1187" i="5"/>
  <c r="E1179" i="5"/>
  <c r="E1175" i="5"/>
  <c r="E1171" i="5"/>
  <c r="E1163" i="5"/>
  <c r="E1159" i="5"/>
  <c r="E1155" i="5"/>
  <c r="E1147" i="5"/>
  <c r="E1143" i="5"/>
  <c r="E1139" i="5"/>
  <c r="E1131" i="5"/>
  <c r="E1127" i="5"/>
  <c r="E1123" i="5"/>
  <c r="E1115" i="5"/>
  <c r="E1111" i="5"/>
  <c r="E1107" i="5"/>
  <c r="E1099" i="5"/>
  <c r="E1095" i="5"/>
  <c r="E1091" i="5"/>
  <c r="E1083" i="5"/>
  <c r="E1079" i="5"/>
  <c r="E1075" i="5"/>
  <c r="E1067" i="5"/>
  <c r="E1063" i="5"/>
  <c r="E1059" i="5"/>
  <c r="E1051" i="5"/>
  <c r="E1047" i="5"/>
  <c r="E1043" i="5"/>
  <c r="E1035" i="5"/>
  <c r="E1031" i="5"/>
  <c r="E1027" i="5"/>
  <c r="E1019" i="5"/>
  <c r="E1015" i="5"/>
  <c r="E1011" i="5"/>
  <c r="E1003" i="5"/>
  <c r="E999" i="5"/>
  <c r="E995" i="5"/>
  <c r="E987" i="5"/>
  <c r="E983" i="5"/>
  <c r="E979" i="5"/>
  <c r="E971" i="5"/>
  <c r="E967" i="5"/>
  <c r="E963" i="5"/>
  <c r="E955" i="5"/>
  <c r="E951" i="5"/>
  <c r="E947" i="5"/>
  <c r="E939" i="5"/>
  <c r="E935" i="5"/>
  <c r="E931" i="5"/>
  <c r="E923" i="5"/>
  <c r="E919" i="5"/>
  <c r="E915" i="5"/>
  <c r="E907" i="5"/>
  <c r="E903" i="5"/>
  <c r="E899" i="5"/>
  <c r="E891" i="5"/>
  <c r="E887" i="5"/>
  <c r="E883" i="5"/>
  <c r="E875" i="5"/>
  <c r="E871" i="5"/>
  <c r="E867" i="5"/>
  <c r="E859" i="5"/>
  <c r="E855" i="5"/>
  <c r="E851" i="5"/>
  <c r="E843" i="5"/>
  <c r="E839" i="5"/>
  <c r="E835" i="5"/>
  <c r="E827" i="5"/>
  <c r="E823" i="5"/>
  <c r="E819" i="5"/>
  <c r="E811" i="5"/>
  <c r="E807" i="5"/>
  <c r="E799" i="5"/>
  <c r="E791" i="5"/>
  <c r="E783" i="5"/>
  <c r="E775" i="5"/>
  <c r="E767" i="5"/>
  <c r="E759" i="5"/>
  <c r="E751" i="5"/>
  <c r="E743" i="5"/>
  <c r="E735" i="5"/>
  <c r="E727" i="5"/>
  <c r="E719" i="5"/>
  <c r="E711" i="5"/>
  <c r="E703" i="5"/>
  <c r="E695" i="5"/>
  <c r="E687" i="5"/>
  <c r="E679" i="5"/>
  <c r="E671" i="5"/>
  <c r="E663" i="5"/>
  <c r="E655" i="5"/>
  <c r="E647" i="5"/>
  <c r="E639" i="5"/>
  <c r="E631" i="5"/>
  <c r="E623" i="5"/>
  <c r="E615" i="5"/>
  <c r="E607" i="5"/>
  <c r="E599" i="5"/>
  <c r="E591" i="5"/>
  <c r="E583" i="5"/>
  <c r="E575" i="5"/>
  <c r="E567" i="5"/>
  <c r="E559" i="5"/>
  <c r="E551" i="5"/>
  <c r="E543" i="5"/>
  <c r="E535" i="5"/>
  <c r="E527" i="5"/>
  <c r="E519" i="5"/>
  <c r="E511" i="5"/>
  <c r="E503" i="5"/>
  <c r="E495" i="5"/>
  <c r="E491" i="5"/>
  <c r="E487" i="5"/>
  <c r="E479" i="5"/>
  <c r="E475" i="5"/>
  <c r="E471" i="5"/>
  <c r="E463" i="5"/>
  <c r="E459" i="5"/>
  <c r="E455" i="5"/>
  <c r="E447" i="5"/>
  <c r="E443" i="5"/>
  <c r="E439" i="5"/>
  <c r="E431" i="5"/>
  <c r="E427" i="5"/>
  <c r="E423" i="5"/>
  <c r="E415" i="5"/>
  <c r="E411" i="5"/>
  <c r="E407" i="5"/>
  <c r="E399" i="5"/>
  <c r="E395" i="5"/>
  <c r="E391" i="5"/>
  <c r="E383" i="5"/>
  <c r="E379" i="5"/>
  <c r="E375" i="5"/>
  <c r="E367" i="5"/>
  <c r="E363" i="5"/>
  <c r="E359" i="5"/>
  <c r="E351" i="5"/>
  <c r="E319" i="5"/>
  <c r="E303" i="5"/>
  <c r="E287" i="5"/>
  <c r="E255" i="5"/>
  <c r="E239" i="5"/>
  <c r="E223" i="5"/>
  <c r="E191" i="5"/>
  <c r="E175" i="5"/>
  <c r="E159" i="5"/>
  <c r="E127" i="5"/>
  <c r="E111" i="5"/>
  <c r="E95" i="5"/>
  <c r="E63" i="5"/>
  <c r="E47" i="5"/>
  <c r="E292" i="5"/>
  <c r="E36" i="5"/>
  <c r="E497" i="5"/>
  <c r="E493" i="5"/>
  <c r="E489" i="5"/>
  <c r="E485" i="5"/>
  <c r="E481" i="5"/>
  <c r="E477" i="5"/>
  <c r="E473" i="5"/>
  <c r="E469" i="5"/>
  <c r="E465" i="5"/>
  <c r="E461" i="5"/>
  <c r="E457" i="5"/>
  <c r="E453" i="5"/>
  <c r="E449" i="5"/>
  <c r="E445" i="5"/>
  <c r="E441" i="5"/>
  <c r="E437" i="5"/>
  <c r="E433" i="5"/>
  <c r="E429" i="5"/>
  <c r="E425" i="5"/>
  <c r="E421" i="5"/>
  <c r="E417" i="5"/>
  <c r="E413" i="5"/>
  <c r="E409" i="5"/>
  <c r="E405" i="5"/>
  <c r="E401" i="5"/>
  <c r="E397" i="5"/>
  <c r="E393" i="5"/>
  <c r="E389" i="5"/>
  <c r="E385" i="5"/>
  <c r="E381" i="5"/>
  <c r="E377" i="5"/>
  <c r="E373" i="5"/>
  <c r="E369" i="5"/>
  <c r="E365" i="5"/>
  <c r="E361" i="5"/>
  <c r="E357" i="5"/>
  <c r="E353" i="5"/>
  <c r="E349" i="5"/>
  <c r="E341" i="5"/>
  <c r="E337" i="5"/>
  <c r="E333" i="5"/>
  <c r="E325" i="5"/>
  <c r="E321" i="5"/>
  <c r="E317" i="5"/>
  <c r="E309" i="5"/>
  <c r="E305" i="5"/>
  <c r="E301" i="5"/>
  <c r="E293" i="5"/>
  <c r="E289" i="5"/>
  <c r="E285" i="5"/>
  <c r="E277" i="5"/>
  <c r="E273" i="5"/>
  <c r="E269" i="5"/>
  <c r="E261" i="5"/>
  <c r="E257" i="5"/>
  <c r="E253" i="5"/>
  <c r="E245" i="5"/>
  <c r="E241" i="5"/>
  <c r="E237" i="5"/>
  <c r="E229" i="5"/>
  <c r="E225" i="5"/>
  <c r="E221" i="5"/>
  <c r="E213" i="5"/>
  <c r="E209" i="5"/>
  <c r="E205" i="5"/>
  <c r="E197" i="5"/>
  <c r="E193" i="5"/>
  <c r="E189" i="5"/>
  <c r="E181" i="5"/>
  <c r="E177" i="5"/>
  <c r="E173" i="5"/>
  <c r="E165" i="5"/>
  <c r="E161" i="5"/>
  <c r="E157" i="5"/>
  <c r="E149" i="5"/>
  <c r="E145" i="5"/>
  <c r="E141" i="5"/>
  <c r="E133" i="5"/>
  <c r="E129" i="5"/>
  <c r="E125" i="5"/>
  <c r="E117" i="5"/>
  <c r="E113" i="5"/>
  <c r="E109" i="5"/>
  <c r="E101" i="5"/>
  <c r="E97" i="5"/>
  <c r="E93" i="5"/>
  <c r="E85" i="5"/>
  <c r="E81" i="5"/>
  <c r="E77" i="5"/>
  <c r="E69" i="5"/>
  <c r="E65" i="5"/>
  <c r="E61" i="5"/>
  <c r="E53" i="5"/>
  <c r="E49" i="5"/>
  <c r="E45" i="5"/>
  <c r="E37" i="5"/>
  <c r="E33" i="5"/>
  <c r="E29" i="5"/>
  <c r="E21" i="5"/>
  <c r="E17" i="5"/>
  <c r="E316" i="5"/>
  <c r="E312" i="5"/>
  <c r="E304" i="5"/>
  <c r="E300" i="5"/>
  <c r="E296" i="5"/>
  <c r="E288" i="5"/>
  <c r="E284" i="5"/>
  <c r="E280" i="5"/>
  <c r="E272" i="5"/>
  <c r="E268" i="5"/>
  <c r="E264" i="5"/>
  <c r="E256" i="5"/>
  <c r="E252" i="5"/>
  <c r="E248" i="5"/>
  <c r="E240" i="5"/>
  <c r="E236" i="5"/>
  <c r="E232" i="5"/>
  <c r="E224" i="5"/>
  <c r="E220" i="5"/>
  <c r="E216" i="5"/>
  <c r="E208" i="5"/>
  <c r="E204" i="5"/>
  <c r="E200" i="5"/>
  <c r="E192" i="5"/>
  <c r="E188" i="5"/>
  <c r="E184" i="5"/>
  <c r="E176" i="5"/>
  <c r="E172" i="5"/>
  <c r="E168" i="5"/>
  <c r="E160" i="5"/>
  <c r="E156" i="5"/>
  <c r="E152" i="5"/>
  <c r="E144" i="5"/>
  <c r="E140" i="5"/>
  <c r="E136" i="5"/>
  <c r="E128" i="5"/>
  <c r="E124" i="5"/>
  <c r="E120" i="5"/>
  <c r="E112" i="5"/>
  <c r="E108" i="5"/>
  <c r="E104" i="5"/>
  <c r="E96" i="5"/>
  <c r="E92" i="5"/>
  <c r="E88" i="5"/>
  <c r="E80" i="5"/>
  <c r="E76" i="5"/>
  <c r="E72" i="5"/>
  <c r="E64" i="5"/>
  <c r="E60" i="5"/>
  <c r="E56" i="5"/>
  <c r="E48" i="5"/>
  <c r="E44" i="5"/>
  <c r="E40" i="5"/>
  <c r="E32" i="5"/>
  <c r="E28" i="5"/>
  <c r="E24" i="5"/>
  <c r="E347" i="5"/>
  <c r="E343" i="5"/>
  <c r="E339" i="5"/>
  <c r="E331" i="5"/>
  <c r="E327" i="5"/>
  <c r="E323" i="5"/>
  <c r="E315" i="5"/>
  <c r="E311" i="5"/>
  <c r="E307" i="5"/>
  <c r="E299" i="5"/>
  <c r="E295" i="5"/>
  <c r="E291" i="5"/>
  <c r="E283" i="5"/>
  <c r="E279" i="5"/>
  <c r="E275" i="5"/>
  <c r="E267" i="5"/>
  <c r="E263" i="5"/>
  <c r="E259" i="5"/>
  <c r="E251" i="5"/>
  <c r="E247" i="5"/>
  <c r="E243" i="5"/>
  <c r="E235" i="5"/>
  <c r="E231" i="5"/>
  <c r="E227" i="5"/>
  <c r="E219" i="5"/>
  <c r="E215" i="5"/>
  <c r="E211" i="5"/>
  <c r="E203" i="5"/>
  <c r="E199" i="5"/>
  <c r="E195" i="5"/>
  <c r="E187" i="5"/>
  <c r="E183" i="5"/>
  <c r="E179" i="5"/>
  <c r="E171" i="5"/>
  <c r="E167" i="5"/>
  <c r="E163" i="5"/>
  <c r="E155" i="5"/>
  <c r="E151" i="5"/>
  <c r="E147" i="5"/>
  <c r="E139" i="5"/>
  <c r="E135" i="5"/>
  <c r="E131" i="5"/>
  <c r="E123" i="5"/>
  <c r="E119" i="5"/>
  <c r="E115" i="5"/>
  <c r="E107" i="5"/>
  <c r="E103" i="5"/>
  <c r="E99" i="5"/>
  <c r="E91" i="5"/>
  <c r="E87" i="5"/>
  <c r="E83" i="5"/>
  <c r="E75" i="5"/>
  <c r="E71" i="5"/>
  <c r="E67" i="5"/>
  <c r="E59" i="5"/>
  <c r="E55" i="5"/>
  <c r="E51" i="5"/>
  <c r="E43" i="5"/>
  <c r="E39" i="5"/>
  <c r="E35" i="5"/>
  <c r="E27" i="5"/>
  <c r="E23" i="5"/>
  <c r="E19" i="5"/>
  <c r="I1705" i="1"/>
  <c r="I1699" i="1"/>
  <c r="I1693" i="1"/>
  <c r="I1687" i="1"/>
  <c r="J1680" i="1"/>
  <c r="J1674" i="1"/>
  <c r="J1668" i="1"/>
  <c r="J1654" i="1"/>
  <c r="J1648" i="1"/>
  <c r="J1645" i="1"/>
  <c r="J1642" i="1"/>
  <c r="J1636" i="1"/>
  <c r="J1633" i="1"/>
  <c r="J1630" i="1"/>
  <c r="J1624" i="1"/>
  <c r="J1621" i="1"/>
  <c r="J1618" i="1"/>
  <c r="J1612" i="1"/>
  <c r="J1609" i="1"/>
  <c r="J1606" i="1"/>
  <c r="J1600" i="1"/>
  <c r="J1597" i="1"/>
  <c r="J1594" i="1"/>
  <c r="J1588" i="1"/>
  <c r="J1585" i="1"/>
  <c r="J1582" i="1"/>
  <c r="J1576" i="1"/>
  <c r="J1573" i="1"/>
  <c r="J1570" i="1"/>
  <c r="J1564" i="1"/>
  <c r="J1561" i="1"/>
  <c r="J1558" i="1"/>
  <c r="I1552" i="1"/>
  <c r="J1720" i="1"/>
  <c r="J12" i="1"/>
  <c r="H18" i="1"/>
  <c r="I23" i="1"/>
  <c r="J28" i="1"/>
  <c r="H34" i="1"/>
  <c r="I39" i="1"/>
  <c r="J44" i="1"/>
  <c r="H50" i="1"/>
  <c r="I55" i="1"/>
  <c r="J60" i="1"/>
  <c r="J11" i="1"/>
  <c r="H17" i="1"/>
  <c r="I22" i="1"/>
  <c r="J27" i="1"/>
  <c r="H33" i="1"/>
  <c r="I38" i="1"/>
  <c r="J43" i="1"/>
  <c r="H49" i="1"/>
  <c r="I54" i="1"/>
  <c r="J59" i="1"/>
  <c r="H65" i="1"/>
  <c r="I13" i="1"/>
  <c r="J18" i="1"/>
  <c r="H24" i="1"/>
  <c r="I29" i="1"/>
  <c r="J34" i="1"/>
  <c r="H40" i="1"/>
  <c r="I45" i="1"/>
  <c r="J50" i="1"/>
  <c r="H56" i="1"/>
  <c r="I61" i="1"/>
  <c r="H11" i="1"/>
  <c r="H9" i="1"/>
  <c r="I1760" i="1"/>
  <c r="H1758" i="1"/>
  <c r="H1756" i="1"/>
  <c r="I1754" i="1"/>
  <c r="H1753" i="1"/>
  <c r="J1751" i="1"/>
  <c r="H1749" i="1"/>
  <c r="H1745" i="1"/>
  <c r="I1742" i="1"/>
  <c r="H1741" i="1"/>
  <c r="J1739" i="1"/>
  <c r="H1737" i="1"/>
  <c r="H1733" i="1"/>
  <c r="I1730" i="1"/>
  <c r="H1729" i="1"/>
  <c r="J1727" i="1"/>
  <c r="H1721" i="1"/>
  <c r="I1718" i="1"/>
  <c r="J1715" i="1"/>
  <c r="H1713" i="1"/>
  <c r="H1705" i="1"/>
  <c r="H1697" i="1"/>
  <c r="I1694" i="1"/>
  <c r="J1691" i="1"/>
  <c r="H1689" i="1"/>
  <c r="H1681" i="1"/>
  <c r="H1673" i="1"/>
  <c r="I1670" i="1"/>
  <c r="J1667" i="1"/>
  <c r="H1665" i="1"/>
  <c r="H1657" i="1"/>
  <c r="H1649" i="1"/>
  <c r="H1645" i="1"/>
  <c r="I1634" i="1"/>
  <c r="H1629" i="1"/>
  <c r="H1613" i="1"/>
  <c r="J1607" i="1"/>
  <c r="H1597" i="1"/>
  <c r="I1586" i="1"/>
  <c r="H1581" i="1"/>
  <c r="H1565" i="1"/>
  <c r="J1559" i="1"/>
  <c r="H1549" i="1"/>
  <c r="J1543" i="1"/>
  <c r="I1538" i="1"/>
  <c r="H1533" i="1"/>
  <c r="J1527" i="1"/>
  <c r="I1522" i="1"/>
  <c r="H1517" i="1"/>
  <c r="J1511" i="1"/>
  <c r="I1506" i="1"/>
  <c r="H1501" i="1"/>
  <c r="J1495" i="1"/>
  <c r="I1490" i="1"/>
  <c r="H1485" i="1"/>
  <c r="J1479" i="1"/>
  <c r="I1474" i="1"/>
  <c r="H1469" i="1"/>
  <c r="J1463" i="1"/>
  <c r="I1458" i="1"/>
  <c r="H1453" i="1"/>
  <c r="J1447" i="1"/>
  <c r="I1442" i="1"/>
  <c r="H1437" i="1"/>
  <c r="J1431" i="1"/>
  <c r="I1426" i="1"/>
  <c r="H1421" i="1"/>
  <c r="J1415" i="1"/>
  <c r="I1410" i="1"/>
  <c r="H1405" i="1"/>
  <c r="J1399" i="1"/>
  <c r="I1394" i="1"/>
  <c r="H1389" i="1"/>
  <c r="J1383" i="1"/>
  <c r="I1378" i="1"/>
  <c r="H1373" i="1"/>
  <c r="J1367" i="1"/>
  <c r="I1362" i="1"/>
  <c r="H1357" i="1"/>
  <c r="I1350" i="1"/>
  <c r="H1343" i="1"/>
  <c r="I1334" i="1"/>
  <c r="J1323" i="1"/>
  <c r="H1313" i="1"/>
  <c r="I1302" i="1"/>
  <c r="J1291" i="1"/>
  <c r="H1281" i="1"/>
  <c r="I1270" i="1"/>
  <c r="J1259" i="1"/>
  <c r="H1249" i="1"/>
  <c r="I1238" i="1"/>
  <c r="J1227" i="1"/>
  <c r="H1217" i="1"/>
  <c r="I1206" i="1"/>
  <c r="J1195" i="1"/>
  <c r="I1178" i="1"/>
  <c r="H1157" i="1"/>
  <c r="J1135" i="1"/>
  <c r="I1114" i="1"/>
  <c r="H1092" i="1"/>
  <c r="H1056" i="1"/>
  <c r="I1013" i="1"/>
  <c r="J970" i="1"/>
  <c r="H928" i="1"/>
  <c r="I885" i="1"/>
  <c r="J842" i="1"/>
  <c r="H800" i="1"/>
  <c r="I757" i="1"/>
  <c r="H705" i="1"/>
  <c r="I1711" i="1"/>
  <c r="J1704" i="1"/>
  <c r="J1698" i="1"/>
  <c r="J1692" i="1"/>
  <c r="J1686" i="1"/>
  <c r="I1683" i="1"/>
  <c r="I1677" i="1"/>
  <c r="I1671" i="1"/>
  <c r="I1665" i="1"/>
  <c r="I1657" i="1"/>
  <c r="I1651" i="1"/>
  <c r="I1645" i="1"/>
  <c r="I1639" i="1"/>
  <c r="I1636" i="1"/>
  <c r="I1633" i="1"/>
  <c r="I1627" i="1"/>
  <c r="I1624" i="1"/>
  <c r="I1621" i="1"/>
  <c r="I1615" i="1"/>
  <c r="I1612" i="1"/>
  <c r="I1609" i="1"/>
  <c r="I1603" i="1"/>
  <c r="I1600" i="1"/>
  <c r="I1597" i="1"/>
  <c r="I1591" i="1"/>
  <c r="I1588" i="1"/>
  <c r="I1585" i="1"/>
  <c r="I1579" i="1"/>
  <c r="I1576" i="1"/>
  <c r="I1573" i="1"/>
  <c r="I1567" i="1"/>
  <c r="I1564" i="1"/>
  <c r="I1561" i="1"/>
  <c r="I1555" i="1"/>
  <c r="I1551" i="1"/>
  <c r="J1714" i="1"/>
  <c r="J1716" i="1"/>
  <c r="I1725" i="1"/>
  <c r="H14" i="1"/>
  <c r="I19" i="1"/>
  <c r="J24" i="1"/>
  <c r="H30" i="1"/>
  <c r="I35" i="1"/>
  <c r="J40" i="1"/>
  <c r="H46" i="1"/>
  <c r="I51" i="1"/>
  <c r="J56" i="1"/>
  <c r="H62" i="1"/>
  <c r="H13" i="1"/>
  <c r="I18" i="1"/>
  <c r="J23" i="1"/>
  <c r="H29" i="1"/>
  <c r="I34" i="1"/>
  <c r="J39" i="1"/>
  <c r="H45" i="1"/>
  <c r="I50" i="1"/>
  <c r="J55" i="1"/>
  <c r="H61" i="1"/>
  <c r="I66" i="1"/>
  <c r="J14" i="1"/>
  <c r="H20" i="1"/>
  <c r="I25" i="1"/>
  <c r="J30" i="1"/>
  <c r="H36" i="1"/>
  <c r="I41" i="1"/>
  <c r="J46" i="1"/>
  <c r="H52" i="1"/>
  <c r="I57" i="1"/>
  <c r="J62" i="1"/>
  <c r="I9" i="1"/>
  <c r="H1760" i="1"/>
  <c r="I1757" i="1"/>
  <c r="H1754" i="1"/>
  <c r="I1751" i="1"/>
  <c r="H1750" i="1"/>
  <c r="J1748" i="1"/>
  <c r="H1746" i="1"/>
  <c r="H1742" i="1"/>
  <c r="I1739" i="1"/>
  <c r="H1738" i="1"/>
  <c r="J1736" i="1"/>
  <c r="H1734" i="1"/>
  <c r="H1730" i="1"/>
  <c r="I1727" i="1"/>
  <c r="H1723" i="1"/>
  <c r="H1715" i="1"/>
  <c r="I1712" i="1"/>
  <c r="J1709" i="1"/>
  <c r="H1707" i="1"/>
  <c r="H1699" i="1"/>
  <c r="H1691" i="1"/>
  <c r="I1688" i="1"/>
  <c r="J1685" i="1"/>
  <c r="H1683" i="1"/>
  <c r="H1675" i="1"/>
  <c r="H1667" i="1"/>
  <c r="I1664" i="1"/>
  <c r="H1659" i="1"/>
  <c r="H1651" i="1"/>
  <c r="J1643" i="1"/>
  <c r="H1633" i="1"/>
  <c r="I1622" i="1"/>
  <c r="H1617" i="1"/>
  <c r="H1601" i="1"/>
  <c r="J1595" i="1"/>
  <c r="H1585" i="1"/>
  <c r="I1574" i="1"/>
  <c r="H1569" i="1"/>
  <c r="H1553" i="1"/>
  <c r="J1547" i="1"/>
  <c r="I1542" i="1"/>
  <c r="H1537" i="1"/>
  <c r="J1531" i="1"/>
  <c r="I1526" i="1"/>
  <c r="H1521" i="1"/>
  <c r="J1515" i="1"/>
  <c r="I1510" i="1"/>
  <c r="H1505" i="1"/>
  <c r="J1499" i="1"/>
  <c r="I1494" i="1"/>
  <c r="H1489" i="1"/>
  <c r="J1483" i="1"/>
  <c r="I1478" i="1"/>
  <c r="H1473" i="1"/>
  <c r="J1467" i="1"/>
  <c r="I1462" i="1"/>
  <c r="H1457" i="1"/>
  <c r="J1451" i="1"/>
  <c r="I1446" i="1"/>
  <c r="H1441" i="1"/>
  <c r="J1435" i="1"/>
  <c r="I1430" i="1"/>
  <c r="H1425" i="1"/>
  <c r="J1419" i="1"/>
  <c r="I1414" i="1"/>
  <c r="H1409" i="1"/>
  <c r="J1403" i="1"/>
  <c r="I1398" i="1"/>
  <c r="H1393" i="1"/>
  <c r="J1387" i="1"/>
  <c r="I1382" i="1"/>
  <c r="H1377" i="1"/>
  <c r="J1371" i="1"/>
  <c r="I1366" i="1"/>
  <c r="H1361" i="1"/>
  <c r="J1355" i="1"/>
  <c r="I1348" i="1"/>
  <c r="I1341" i="1"/>
  <c r="J1331" i="1"/>
  <c r="H1321" i="1"/>
  <c r="I1310" i="1"/>
  <c r="J1299" i="1"/>
  <c r="H1289" i="1"/>
  <c r="I1278" i="1"/>
  <c r="J1267" i="1"/>
  <c r="H1257" i="1"/>
  <c r="I1246" i="1"/>
  <c r="J1235" i="1"/>
  <c r="H1225" i="1"/>
  <c r="I1214" i="1"/>
  <c r="J1203" i="1"/>
  <c r="H1193" i="1"/>
  <c r="H1173" i="1"/>
  <c r="J1151" i="1"/>
  <c r="I1130" i="1"/>
  <c r="H1109" i="1"/>
  <c r="H1085" i="1"/>
  <c r="I1045" i="1"/>
  <c r="J1002" i="1"/>
  <c r="H960" i="1"/>
  <c r="I917" i="1"/>
  <c r="J874" i="1"/>
  <c r="H832" i="1"/>
  <c r="I789" i="1"/>
  <c r="J746" i="1"/>
  <c r="H15" i="1"/>
  <c r="I20" i="1"/>
  <c r="J25" i="1"/>
  <c r="H31" i="1"/>
  <c r="I36" i="1"/>
  <c r="J41" i="1"/>
  <c r="H47" i="1"/>
  <c r="I52" i="1"/>
  <c r="J57" i="1"/>
  <c r="H63" i="1"/>
  <c r="H66" i="1"/>
  <c r="J67" i="1"/>
  <c r="H69" i="1"/>
  <c r="I70" i="1"/>
  <c r="J71" i="1"/>
  <c r="H73" i="1"/>
  <c r="I74" i="1"/>
  <c r="J75" i="1"/>
  <c r="H77" i="1"/>
  <c r="I78" i="1"/>
  <c r="J79" i="1"/>
  <c r="H81" i="1"/>
  <c r="I82" i="1"/>
  <c r="J83" i="1"/>
  <c r="H85" i="1"/>
  <c r="I86" i="1"/>
  <c r="J87" i="1"/>
  <c r="H89" i="1"/>
  <c r="I90" i="1"/>
  <c r="J91" i="1"/>
  <c r="H93" i="1"/>
  <c r="I94" i="1"/>
  <c r="J95" i="1"/>
  <c r="H97" i="1"/>
  <c r="I98" i="1"/>
  <c r="J99" i="1"/>
  <c r="H101" i="1"/>
  <c r="I102" i="1"/>
  <c r="J103" i="1"/>
  <c r="H105" i="1"/>
  <c r="I106" i="1"/>
  <c r="J107" i="1"/>
  <c r="H109" i="1"/>
  <c r="I110" i="1"/>
  <c r="J111" i="1"/>
  <c r="H113" i="1"/>
  <c r="I114" i="1"/>
  <c r="J115" i="1"/>
  <c r="H117" i="1"/>
  <c r="I118" i="1"/>
  <c r="J119" i="1"/>
  <c r="H121" i="1"/>
  <c r="I122" i="1"/>
  <c r="J123" i="1"/>
  <c r="H125" i="1"/>
  <c r="I126" i="1"/>
  <c r="J127" i="1"/>
  <c r="H129" i="1"/>
  <c r="I130" i="1"/>
  <c r="J131" i="1"/>
  <c r="H133" i="1"/>
  <c r="I134" i="1"/>
  <c r="J135" i="1"/>
  <c r="H137" i="1"/>
  <c r="I138" i="1"/>
  <c r="J139" i="1"/>
  <c r="H141" i="1"/>
  <c r="I142" i="1"/>
  <c r="J143" i="1"/>
  <c r="H145" i="1"/>
  <c r="I146" i="1"/>
  <c r="J147" i="1"/>
  <c r="H149" i="1"/>
  <c r="I150" i="1"/>
  <c r="J151" i="1"/>
  <c r="H153" i="1"/>
  <c r="I154" i="1"/>
  <c r="J155" i="1"/>
  <c r="H157" i="1"/>
  <c r="I158" i="1"/>
  <c r="J159" i="1"/>
  <c r="H161" i="1"/>
  <c r="I162" i="1"/>
  <c r="J163" i="1"/>
  <c r="H10" i="1"/>
  <c r="I16" i="1"/>
  <c r="J21" i="1"/>
  <c r="H27" i="1"/>
  <c r="I32" i="1"/>
  <c r="J37" i="1"/>
  <c r="H43" i="1"/>
  <c r="I48" i="1"/>
  <c r="J53" i="1"/>
  <c r="H59" i="1"/>
  <c r="I64" i="1"/>
  <c r="J66" i="1"/>
  <c r="H68" i="1"/>
  <c r="I69" i="1"/>
  <c r="J70" i="1"/>
  <c r="H72" i="1"/>
  <c r="I73" i="1"/>
  <c r="J74" i="1"/>
  <c r="H76" i="1"/>
  <c r="I77" i="1"/>
  <c r="J78" i="1"/>
  <c r="H80" i="1"/>
  <c r="I81" i="1"/>
  <c r="J82" i="1"/>
  <c r="H84" i="1"/>
  <c r="I85" i="1"/>
  <c r="J86" i="1"/>
  <c r="H88" i="1"/>
  <c r="I89" i="1"/>
  <c r="J90" i="1"/>
  <c r="H92" i="1"/>
  <c r="I93" i="1"/>
  <c r="J94" i="1"/>
  <c r="H96" i="1"/>
  <c r="I97" i="1"/>
  <c r="J98" i="1"/>
  <c r="H100" i="1"/>
  <c r="I101" i="1"/>
  <c r="J102" i="1"/>
  <c r="H104" i="1"/>
  <c r="I105" i="1"/>
  <c r="J106" i="1"/>
  <c r="H108" i="1"/>
  <c r="I109" i="1"/>
  <c r="J110" i="1"/>
  <c r="H112" i="1"/>
  <c r="I113" i="1"/>
  <c r="J114" i="1"/>
  <c r="H116" i="1"/>
  <c r="I117" i="1"/>
  <c r="J118" i="1"/>
  <c r="H120" i="1"/>
  <c r="I121" i="1"/>
  <c r="J122" i="1"/>
  <c r="H124" i="1"/>
  <c r="I125" i="1"/>
  <c r="J126" i="1"/>
  <c r="H128" i="1"/>
  <c r="I129" i="1"/>
  <c r="J130" i="1"/>
  <c r="H132" i="1"/>
  <c r="I133" i="1"/>
  <c r="J134" i="1"/>
  <c r="H136" i="1"/>
  <c r="I137" i="1"/>
  <c r="J138" i="1"/>
  <c r="H140" i="1"/>
  <c r="I141" i="1"/>
  <c r="J142" i="1"/>
  <c r="H144" i="1"/>
  <c r="I145" i="1"/>
  <c r="J146" i="1"/>
  <c r="H148" i="1"/>
  <c r="I149" i="1"/>
  <c r="J150" i="1"/>
  <c r="H152" i="1"/>
  <c r="I153" i="1"/>
  <c r="J154" i="1"/>
  <c r="H156" i="1"/>
  <c r="I157" i="1"/>
  <c r="J158" i="1"/>
  <c r="H160" i="1"/>
  <c r="I161" i="1"/>
  <c r="J162" i="1"/>
  <c r="H164" i="1"/>
  <c r="I12" i="1"/>
  <c r="J17" i="1"/>
  <c r="H23" i="1"/>
  <c r="I28" i="1"/>
  <c r="J33" i="1"/>
  <c r="H39" i="1"/>
  <c r="I44" i="1"/>
  <c r="J49" i="1"/>
  <c r="H55" i="1"/>
  <c r="I60" i="1"/>
  <c r="J64" i="1"/>
  <c r="H67" i="1"/>
  <c r="I68" i="1"/>
  <c r="J69" i="1"/>
  <c r="H71" i="1"/>
  <c r="I72" i="1"/>
  <c r="J73" i="1"/>
  <c r="H75" i="1"/>
  <c r="I76" i="1"/>
  <c r="J77" i="1"/>
  <c r="H79" i="1"/>
  <c r="I80" i="1"/>
  <c r="J81" i="1"/>
  <c r="H83" i="1"/>
  <c r="I84" i="1"/>
  <c r="J85" i="1"/>
  <c r="H87" i="1"/>
  <c r="I88" i="1"/>
  <c r="J89" i="1"/>
  <c r="H91" i="1"/>
  <c r="I92" i="1"/>
  <c r="J93" i="1"/>
  <c r="H95" i="1"/>
  <c r="I96" i="1"/>
  <c r="J97" i="1"/>
  <c r="H99" i="1"/>
  <c r="I100" i="1"/>
  <c r="J101" i="1"/>
  <c r="H103" i="1"/>
  <c r="I104" i="1"/>
  <c r="J105" i="1"/>
  <c r="H107" i="1"/>
  <c r="I108" i="1"/>
  <c r="J109" i="1"/>
  <c r="H111" i="1"/>
  <c r="I112" i="1"/>
  <c r="J113" i="1"/>
  <c r="H115" i="1"/>
  <c r="I116" i="1"/>
  <c r="J117" i="1"/>
  <c r="H119" i="1"/>
  <c r="I120" i="1"/>
  <c r="J121" i="1"/>
  <c r="H123" i="1"/>
  <c r="I124" i="1"/>
  <c r="J125" i="1"/>
  <c r="H127" i="1"/>
  <c r="I128" i="1"/>
  <c r="J129" i="1"/>
  <c r="H131" i="1"/>
  <c r="I132" i="1"/>
  <c r="J133" i="1"/>
  <c r="H135" i="1"/>
  <c r="I136" i="1"/>
  <c r="J137" i="1"/>
  <c r="H139" i="1"/>
  <c r="I140" i="1"/>
  <c r="J141" i="1"/>
  <c r="H143" i="1"/>
  <c r="I144" i="1"/>
  <c r="J145" i="1"/>
  <c r="H147" i="1"/>
  <c r="I148" i="1"/>
  <c r="J149" i="1"/>
  <c r="H151" i="1"/>
  <c r="I152" i="1"/>
  <c r="J153" i="1"/>
  <c r="H155" i="1"/>
  <c r="I156" i="1"/>
  <c r="J157" i="1"/>
  <c r="H159" i="1"/>
  <c r="I160" i="1"/>
  <c r="J161" i="1"/>
  <c r="H163" i="1"/>
  <c r="I164" i="1"/>
  <c r="J13" i="1"/>
  <c r="H35" i="1"/>
  <c r="I56" i="1"/>
  <c r="J68" i="1"/>
  <c r="H74" i="1"/>
  <c r="I79" i="1"/>
  <c r="J84" i="1"/>
  <c r="H90" i="1"/>
  <c r="I95" i="1"/>
  <c r="J100" i="1"/>
  <c r="H106" i="1"/>
  <c r="H19" i="1"/>
  <c r="I40" i="1"/>
  <c r="J61" i="1"/>
  <c r="H70" i="1"/>
  <c r="I75" i="1"/>
  <c r="J80" i="1"/>
  <c r="H86" i="1"/>
  <c r="I91" i="1"/>
  <c r="J96" i="1"/>
  <c r="H102" i="1"/>
  <c r="I107" i="1"/>
  <c r="J112" i="1"/>
  <c r="H118" i="1"/>
  <c r="I123" i="1"/>
  <c r="J128" i="1"/>
  <c r="H134" i="1"/>
  <c r="I139" i="1"/>
  <c r="J144" i="1"/>
  <c r="H150" i="1"/>
  <c r="I155" i="1"/>
  <c r="J160" i="1"/>
  <c r="H165" i="1"/>
  <c r="I166" i="1"/>
  <c r="J167" i="1"/>
  <c r="H169" i="1"/>
  <c r="I170" i="1"/>
  <c r="J171" i="1"/>
  <c r="H173" i="1"/>
  <c r="I174" i="1"/>
  <c r="J175" i="1"/>
  <c r="H177" i="1"/>
  <c r="I178" i="1"/>
  <c r="J179" i="1"/>
  <c r="H181" i="1"/>
  <c r="I182" i="1"/>
  <c r="J183" i="1"/>
  <c r="H185" i="1"/>
  <c r="I186" i="1"/>
  <c r="J187" i="1"/>
  <c r="H189" i="1"/>
  <c r="I190" i="1"/>
  <c r="J191" i="1"/>
  <c r="H193" i="1"/>
  <c r="I194" i="1"/>
  <c r="J195" i="1"/>
  <c r="H197" i="1"/>
  <c r="I198" i="1"/>
  <c r="J199" i="1"/>
  <c r="H201" i="1"/>
  <c r="I202" i="1"/>
  <c r="J203" i="1"/>
  <c r="H205" i="1"/>
  <c r="I206" i="1"/>
  <c r="J207" i="1"/>
  <c r="H209" i="1"/>
  <c r="I210" i="1"/>
  <c r="J211" i="1"/>
  <c r="H213" i="1"/>
  <c r="I214" i="1"/>
  <c r="J215" i="1"/>
  <c r="H217" i="1"/>
  <c r="I218" i="1"/>
  <c r="J219" i="1"/>
  <c r="H221" i="1"/>
  <c r="I222" i="1"/>
  <c r="J223" i="1"/>
  <c r="H225" i="1"/>
  <c r="I226" i="1"/>
  <c r="J227" i="1"/>
  <c r="H229" i="1"/>
  <c r="I230" i="1"/>
  <c r="J231" i="1"/>
  <c r="H233" i="1"/>
  <c r="I234" i="1"/>
  <c r="J235" i="1"/>
  <c r="H237" i="1"/>
  <c r="I238" i="1"/>
  <c r="J239" i="1"/>
  <c r="H241" i="1"/>
  <c r="I242" i="1"/>
  <c r="J243" i="1"/>
  <c r="H245" i="1"/>
  <c r="I246" i="1"/>
  <c r="J247" i="1"/>
  <c r="H249" i="1"/>
  <c r="I24" i="1"/>
  <c r="J65" i="1"/>
  <c r="J76" i="1"/>
  <c r="I87" i="1"/>
  <c r="H98" i="1"/>
  <c r="J108" i="1"/>
  <c r="I115" i="1"/>
  <c r="H122" i="1"/>
  <c r="H130" i="1"/>
  <c r="J136" i="1"/>
  <c r="I143" i="1"/>
  <c r="I151" i="1"/>
  <c r="H158" i="1"/>
  <c r="J164" i="1"/>
  <c r="J166" i="1"/>
  <c r="I168" i="1"/>
  <c r="H170" i="1"/>
  <c r="H172" i="1"/>
  <c r="J173" i="1"/>
  <c r="I175" i="1"/>
  <c r="I177" i="1"/>
  <c r="H179" i="1"/>
  <c r="J180" i="1"/>
  <c r="J182" i="1"/>
  <c r="I184" i="1"/>
  <c r="H186" i="1"/>
  <c r="H188" i="1"/>
  <c r="J189" i="1"/>
  <c r="I191" i="1"/>
  <c r="I193" i="1"/>
  <c r="H195" i="1"/>
  <c r="J196" i="1"/>
  <c r="J198" i="1"/>
  <c r="I200" i="1"/>
  <c r="H202" i="1"/>
  <c r="H204" i="1"/>
  <c r="J205" i="1"/>
  <c r="I207" i="1"/>
  <c r="I209" i="1"/>
  <c r="H211" i="1"/>
  <c r="J212" i="1"/>
  <c r="J214" i="1"/>
  <c r="I216" i="1"/>
  <c r="H218" i="1"/>
  <c r="H220" i="1"/>
  <c r="J221" i="1"/>
  <c r="I223" i="1"/>
  <c r="I225" i="1"/>
  <c r="H227" i="1"/>
  <c r="J228" i="1"/>
  <c r="J230" i="1"/>
  <c r="I232" i="1"/>
  <c r="H234" i="1"/>
  <c r="H236" i="1"/>
  <c r="J237" i="1"/>
  <c r="I239" i="1"/>
  <c r="I241" i="1"/>
  <c r="H243" i="1"/>
  <c r="J244" i="1"/>
  <c r="J246" i="1"/>
  <c r="I248" i="1"/>
  <c r="H250" i="1"/>
  <c r="I251" i="1"/>
  <c r="J252" i="1"/>
  <c r="H254" i="1"/>
  <c r="I255" i="1"/>
  <c r="J256" i="1"/>
  <c r="H258" i="1"/>
  <c r="I259" i="1"/>
  <c r="J260" i="1"/>
  <c r="H262" i="1"/>
  <c r="I263" i="1"/>
  <c r="J264" i="1"/>
  <c r="H266" i="1"/>
  <c r="I267" i="1"/>
  <c r="J29" i="1"/>
  <c r="I67" i="1"/>
  <c r="H78" i="1"/>
  <c r="J88" i="1"/>
  <c r="I99" i="1"/>
  <c r="H110" i="1"/>
  <c r="J116" i="1"/>
  <c r="J124" i="1"/>
  <c r="I131" i="1"/>
  <c r="H138" i="1"/>
  <c r="H146" i="1"/>
  <c r="J152" i="1"/>
  <c r="I159" i="1"/>
  <c r="I165" i="1"/>
  <c r="H167" i="1"/>
  <c r="J168" i="1"/>
  <c r="J170" i="1"/>
  <c r="I172" i="1"/>
  <c r="H174" i="1"/>
  <c r="H176" i="1"/>
  <c r="J177" i="1"/>
  <c r="I179" i="1"/>
  <c r="I181" i="1"/>
  <c r="H183" i="1"/>
  <c r="J184" i="1"/>
  <c r="J186" i="1"/>
  <c r="I188" i="1"/>
  <c r="H190" i="1"/>
  <c r="H192" i="1"/>
  <c r="J193" i="1"/>
  <c r="I195" i="1"/>
  <c r="I197" i="1"/>
  <c r="H199" i="1"/>
  <c r="J200" i="1"/>
  <c r="J202" i="1"/>
  <c r="I204" i="1"/>
  <c r="H206" i="1"/>
  <c r="H208" i="1"/>
  <c r="J209" i="1"/>
  <c r="I211" i="1"/>
  <c r="I213" i="1"/>
  <c r="H215" i="1"/>
  <c r="J216" i="1"/>
  <c r="J218" i="1"/>
  <c r="I220" i="1"/>
  <c r="H222" i="1"/>
  <c r="H224" i="1"/>
  <c r="J225" i="1"/>
  <c r="I227" i="1"/>
  <c r="I229" i="1"/>
  <c r="H231" i="1"/>
  <c r="J232" i="1"/>
  <c r="J234" i="1"/>
  <c r="I236" i="1"/>
  <c r="H238" i="1"/>
  <c r="H240" i="1"/>
  <c r="J241" i="1"/>
  <c r="I243" i="1"/>
  <c r="I245" i="1"/>
  <c r="H247" i="1"/>
  <c r="J248" i="1"/>
  <c r="I250" i="1"/>
  <c r="J251" i="1"/>
  <c r="H253" i="1"/>
  <c r="I254" i="1"/>
  <c r="J255" i="1"/>
  <c r="H257" i="1"/>
  <c r="I258" i="1"/>
  <c r="J259" i="1"/>
  <c r="H261" i="1"/>
  <c r="I262" i="1"/>
  <c r="J263" i="1"/>
  <c r="H265" i="1"/>
  <c r="I266" i="1"/>
  <c r="J267" i="1"/>
  <c r="H269" i="1"/>
  <c r="I270" i="1"/>
  <c r="J271" i="1"/>
  <c r="H273" i="1"/>
  <c r="I274" i="1"/>
  <c r="J275" i="1"/>
  <c r="H277" i="1"/>
  <c r="I278" i="1"/>
  <c r="J279" i="1"/>
  <c r="H281" i="1"/>
  <c r="I282" i="1"/>
  <c r="J283" i="1"/>
  <c r="H285" i="1"/>
  <c r="I286" i="1"/>
  <c r="J287" i="1"/>
  <c r="H289" i="1"/>
  <c r="I290" i="1"/>
  <c r="J291" i="1"/>
  <c r="H293" i="1"/>
  <c r="I294" i="1"/>
  <c r="J295" i="1"/>
  <c r="H297" i="1"/>
  <c r="I298" i="1"/>
  <c r="J299" i="1"/>
  <c r="H301" i="1"/>
  <c r="I302" i="1"/>
  <c r="J303" i="1"/>
  <c r="H305" i="1"/>
  <c r="I306" i="1"/>
  <c r="J307" i="1"/>
  <c r="H309" i="1"/>
  <c r="I310" i="1"/>
  <c r="J311" i="1"/>
  <c r="H313" i="1"/>
  <c r="I314" i="1"/>
  <c r="J315" i="1"/>
  <c r="H317" i="1"/>
  <c r="I318" i="1"/>
  <c r="J319" i="1"/>
  <c r="H321" i="1"/>
  <c r="I322" i="1"/>
  <c r="J323" i="1"/>
  <c r="H325" i="1"/>
  <c r="I326" i="1"/>
  <c r="J327" i="1"/>
  <c r="H329" i="1"/>
  <c r="I330" i="1"/>
  <c r="J331" i="1"/>
  <c r="H333" i="1"/>
  <c r="I334" i="1"/>
  <c r="J335" i="1"/>
  <c r="H337" i="1"/>
  <c r="I338" i="1"/>
  <c r="J339" i="1"/>
  <c r="H341" i="1"/>
  <c r="I342" i="1"/>
  <c r="J343" i="1"/>
  <c r="H345" i="1"/>
  <c r="I346" i="1"/>
  <c r="J347" i="1"/>
  <c r="H349" i="1"/>
  <c r="I350" i="1"/>
  <c r="J351" i="1"/>
  <c r="H353" i="1"/>
  <c r="I354" i="1"/>
  <c r="J355" i="1"/>
  <c r="H357" i="1"/>
  <c r="I358" i="1"/>
  <c r="J359" i="1"/>
  <c r="H361" i="1"/>
  <c r="I362" i="1"/>
  <c r="J363" i="1"/>
  <c r="H365" i="1"/>
  <c r="I366" i="1"/>
  <c r="J367" i="1"/>
  <c r="H369" i="1"/>
  <c r="I370" i="1"/>
  <c r="J371" i="1"/>
  <c r="H373" i="1"/>
  <c r="I374" i="1"/>
  <c r="J375" i="1"/>
  <c r="H377" i="1"/>
  <c r="I378" i="1"/>
  <c r="J379" i="1"/>
  <c r="H381" i="1"/>
  <c r="I382" i="1"/>
  <c r="J383" i="1"/>
  <c r="H385" i="1"/>
  <c r="I386" i="1"/>
  <c r="J387" i="1"/>
  <c r="H389" i="1"/>
  <c r="I390" i="1"/>
  <c r="J391" i="1"/>
  <c r="H393" i="1"/>
  <c r="I394" i="1"/>
  <c r="H51" i="1"/>
  <c r="I83" i="1"/>
  <c r="J104" i="1"/>
  <c r="J120" i="1"/>
  <c r="I135" i="1"/>
  <c r="J148" i="1"/>
  <c r="I163" i="1"/>
  <c r="H168" i="1"/>
  <c r="I171" i="1"/>
  <c r="H175" i="1"/>
  <c r="J178" i="1"/>
  <c r="H182" i="1"/>
  <c r="J185" i="1"/>
  <c r="I189" i="1"/>
  <c r="J192" i="1"/>
  <c r="I196" i="1"/>
  <c r="H200" i="1"/>
  <c r="I203" i="1"/>
  <c r="H207" i="1"/>
  <c r="J210" i="1"/>
  <c r="H214" i="1"/>
  <c r="J217" i="1"/>
  <c r="I221" i="1"/>
  <c r="J224" i="1"/>
  <c r="I228" i="1"/>
  <c r="H232" i="1"/>
  <c r="I235" i="1"/>
  <c r="H239" i="1"/>
  <c r="J242" i="1"/>
  <c r="H246" i="1"/>
  <c r="J249" i="1"/>
  <c r="I252" i="1"/>
  <c r="H255" i="1"/>
  <c r="J257" i="1"/>
  <c r="I260" i="1"/>
  <c r="H263" i="1"/>
  <c r="J265" i="1"/>
  <c r="I268" i="1"/>
  <c r="H270" i="1"/>
  <c r="H272" i="1"/>
  <c r="J273" i="1"/>
  <c r="I275" i="1"/>
  <c r="I277" i="1"/>
  <c r="H279" i="1"/>
  <c r="J280" i="1"/>
  <c r="J282" i="1"/>
  <c r="I284" i="1"/>
  <c r="H286" i="1"/>
  <c r="H288" i="1"/>
  <c r="J289" i="1"/>
  <c r="I291" i="1"/>
  <c r="I293" i="1"/>
  <c r="H295" i="1"/>
  <c r="J296" i="1"/>
  <c r="J298" i="1"/>
  <c r="I300" i="1"/>
  <c r="H302" i="1"/>
  <c r="H304" i="1"/>
  <c r="J305" i="1"/>
  <c r="I307" i="1"/>
  <c r="I309" i="1"/>
  <c r="H311" i="1"/>
  <c r="J312" i="1"/>
  <c r="J314" i="1"/>
  <c r="I316" i="1"/>
  <c r="H318" i="1"/>
  <c r="H320" i="1"/>
  <c r="I71" i="1"/>
  <c r="J92" i="1"/>
  <c r="I111" i="1"/>
  <c r="H126" i="1"/>
  <c r="J140" i="1"/>
  <c r="H154" i="1"/>
  <c r="J165" i="1"/>
  <c r="I169" i="1"/>
  <c r="J172" i="1"/>
  <c r="I176" i="1"/>
  <c r="H180" i="1"/>
  <c r="I183" i="1"/>
  <c r="H187" i="1"/>
  <c r="J190" i="1"/>
  <c r="H194" i="1"/>
  <c r="J197" i="1"/>
  <c r="I201" i="1"/>
  <c r="J204" i="1"/>
  <c r="I208" i="1"/>
  <c r="H212" i="1"/>
  <c r="I215" i="1"/>
  <c r="H219" i="1"/>
  <c r="J222" i="1"/>
  <c r="H226" i="1"/>
  <c r="J229" i="1"/>
  <c r="I233" i="1"/>
  <c r="J236" i="1"/>
  <c r="I240" i="1"/>
  <c r="H244" i="1"/>
  <c r="I247" i="1"/>
  <c r="J250" i="1"/>
  <c r="I253" i="1"/>
  <c r="H256" i="1"/>
  <c r="J258" i="1"/>
  <c r="I261" i="1"/>
  <c r="H264" i="1"/>
  <c r="J266" i="1"/>
  <c r="J268" i="1"/>
  <c r="J270" i="1"/>
  <c r="I272" i="1"/>
  <c r="H274" i="1"/>
  <c r="H276" i="1"/>
  <c r="J277" i="1"/>
  <c r="I279" i="1"/>
  <c r="I281" i="1"/>
  <c r="H283" i="1"/>
  <c r="J284" i="1"/>
  <c r="J286" i="1"/>
  <c r="I288" i="1"/>
  <c r="H290" i="1"/>
  <c r="H292" i="1"/>
  <c r="J293" i="1"/>
  <c r="I295" i="1"/>
  <c r="I297" i="1"/>
  <c r="H299" i="1"/>
  <c r="J300" i="1"/>
  <c r="J302" i="1"/>
  <c r="I304" i="1"/>
  <c r="H306" i="1"/>
  <c r="H308" i="1"/>
  <c r="J309" i="1"/>
  <c r="I311" i="1"/>
  <c r="I313" i="1"/>
  <c r="H315" i="1"/>
  <c r="J316" i="1"/>
  <c r="J318" i="1"/>
  <c r="I320" i="1"/>
  <c r="H322" i="1"/>
  <c r="H324" i="1"/>
  <c r="J325" i="1"/>
  <c r="I327" i="1"/>
  <c r="I329" i="1"/>
  <c r="H331" i="1"/>
  <c r="J332" i="1"/>
  <c r="J334" i="1"/>
  <c r="I336" i="1"/>
  <c r="H338" i="1"/>
  <c r="H340" i="1"/>
  <c r="J341" i="1"/>
  <c r="I343" i="1"/>
  <c r="I345" i="1"/>
  <c r="H347" i="1"/>
  <c r="J348" i="1"/>
  <c r="J350" i="1"/>
  <c r="I352" i="1"/>
  <c r="J45" i="1"/>
  <c r="I103" i="1"/>
  <c r="J132" i="1"/>
  <c r="H162" i="1"/>
  <c r="H171" i="1"/>
  <c r="H178" i="1"/>
  <c r="I185" i="1"/>
  <c r="I192" i="1"/>
  <c r="I199" i="1"/>
  <c r="J206" i="1"/>
  <c r="J213" i="1"/>
  <c r="J220" i="1"/>
  <c r="H228" i="1"/>
  <c r="H235" i="1"/>
  <c r="H242" i="1"/>
  <c r="I249" i="1"/>
  <c r="J254" i="1"/>
  <c r="H260" i="1"/>
  <c r="I265" i="1"/>
  <c r="J269" i="1"/>
  <c r="I273" i="1"/>
  <c r="J276" i="1"/>
  <c r="I280" i="1"/>
  <c r="H284" i="1"/>
  <c r="I287" i="1"/>
  <c r="H291" i="1"/>
  <c r="J294" i="1"/>
  <c r="H298" i="1"/>
  <c r="J301" i="1"/>
  <c r="I305" i="1"/>
  <c r="J308" i="1"/>
  <c r="I312" i="1"/>
  <c r="H316" i="1"/>
  <c r="I319" i="1"/>
  <c r="J322" i="1"/>
  <c r="J324" i="1"/>
  <c r="H327" i="1"/>
  <c r="J329" i="1"/>
  <c r="H332" i="1"/>
  <c r="H334" i="1"/>
  <c r="J336" i="1"/>
  <c r="H339" i="1"/>
  <c r="I341" i="1"/>
  <c r="H344" i="1"/>
  <c r="H346" i="1"/>
  <c r="I348" i="1"/>
  <c r="H351" i="1"/>
  <c r="I353" i="1"/>
  <c r="H355" i="1"/>
  <c r="J356" i="1"/>
  <c r="J358" i="1"/>
  <c r="I360" i="1"/>
  <c r="H362" i="1"/>
  <c r="H364" i="1"/>
  <c r="J365" i="1"/>
  <c r="I367" i="1"/>
  <c r="I369" i="1"/>
  <c r="H371" i="1"/>
  <c r="J372" i="1"/>
  <c r="J374" i="1"/>
  <c r="I376" i="1"/>
  <c r="H378" i="1"/>
  <c r="H380" i="1"/>
  <c r="J381" i="1"/>
  <c r="I383" i="1"/>
  <c r="I385" i="1"/>
  <c r="H387" i="1"/>
  <c r="J388" i="1"/>
  <c r="J390" i="1"/>
  <c r="I392" i="1"/>
  <c r="H394" i="1"/>
  <c r="J395" i="1"/>
  <c r="H397" i="1"/>
  <c r="I398" i="1"/>
  <c r="J399" i="1"/>
  <c r="H401" i="1"/>
  <c r="I402" i="1"/>
  <c r="J403" i="1"/>
  <c r="H405" i="1"/>
  <c r="I406" i="1"/>
  <c r="J407" i="1"/>
  <c r="H409" i="1"/>
  <c r="I410" i="1"/>
  <c r="J411" i="1"/>
  <c r="H413" i="1"/>
  <c r="I414" i="1"/>
  <c r="J415" i="1"/>
  <c r="H417" i="1"/>
  <c r="I418" i="1"/>
  <c r="J419" i="1"/>
  <c r="H421" i="1"/>
  <c r="I422" i="1"/>
  <c r="J423" i="1"/>
  <c r="H425" i="1"/>
  <c r="I426" i="1"/>
  <c r="J427" i="1"/>
  <c r="H429" i="1"/>
  <c r="I430" i="1"/>
  <c r="J431" i="1"/>
  <c r="H433" i="1"/>
  <c r="I434" i="1"/>
  <c r="J435" i="1"/>
  <c r="H437" i="1"/>
  <c r="I438" i="1"/>
  <c r="J439" i="1"/>
  <c r="H441" i="1"/>
  <c r="I442" i="1"/>
  <c r="J443" i="1"/>
  <c r="H445" i="1"/>
  <c r="I446" i="1"/>
  <c r="J447" i="1"/>
  <c r="H449" i="1"/>
  <c r="I450" i="1"/>
  <c r="J451" i="1"/>
  <c r="H453" i="1"/>
  <c r="I454" i="1"/>
  <c r="J455" i="1"/>
  <c r="H457" i="1"/>
  <c r="I458" i="1"/>
  <c r="J459" i="1"/>
  <c r="H461" i="1"/>
  <c r="I462" i="1"/>
  <c r="J463" i="1"/>
  <c r="H465" i="1"/>
  <c r="I466" i="1"/>
  <c r="J467" i="1"/>
  <c r="H469" i="1"/>
  <c r="I470" i="1"/>
  <c r="J471" i="1"/>
  <c r="H473" i="1"/>
  <c r="I474" i="1"/>
  <c r="J475" i="1"/>
  <c r="H477" i="1"/>
  <c r="I478" i="1"/>
  <c r="J479" i="1"/>
  <c r="H481" i="1"/>
  <c r="I482" i="1"/>
  <c r="J483" i="1"/>
  <c r="H485" i="1"/>
  <c r="I486" i="1"/>
  <c r="J487" i="1"/>
  <c r="H489" i="1"/>
  <c r="I490" i="1"/>
  <c r="J491" i="1"/>
  <c r="H493" i="1"/>
  <c r="I494" i="1"/>
  <c r="J495" i="1"/>
  <c r="H497" i="1"/>
  <c r="I498" i="1"/>
  <c r="J499" i="1"/>
  <c r="H501" i="1"/>
  <c r="I502" i="1"/>
  <c r="J503" i="1"/>
  <c r="H505" i="1"/>
  <c r="I506" i="1"/>
  <c r="J507" i="1"/>
  <c r="H509" i="1"/>
  <c r="I510" i="1"/>
  <c r="J511" i="1"/>
  <c r="H513" i="1"/>
  <c r="I514" i="1"/>
  <c r="J515" i="1"/>
  <c r="H517" i="1"/>
  <c r="I518" i="1"/>
  <c r="J519" i="1"/>
  <c r="H521" i="1"/>
  <c r="I522" i="1"/>
  <c r="J523" i="1"/>
  <c r="H525" i="1"/>
  <c r="I526" i="1"/>
  <c r="J72" i="1"/>
  <c r="H114" i="1"/>
  <c r="H142" i="1"/>
  <c r="H166" i="1"/>
  <c r="I173" i="1"/>
  <c r="I180" i="1"/>
  <c r="I187" i="1"/>
  <c r="J194" i="1"/>
  <c r="J201" i="1"/>
  <c r="J208" i="1"/>
  <c r="H216" i="1"/>
  <c r="H223" i="1"/>
  <c r="H230" i="1"/>
  <c r="I237" i="1"/>
  <c r="I244" i="1"/>
  <c r="H251" i="1"/>
  <c r="I256" i="1"/>
  <c r="J261" i="1"/>
  <c r="H267" i="1"/>
  <c r="H271" i="1"/>
  <c r="J274" i="1"/>
  <c r="H278" i="1"/>
  <c r="J281" i="1"/>
  <c r="I285" i="1"/>
  <c r="J288" i="1"/>
  <c r="I292" i="1"/>
  <c r="H296" i="1"/>
  <c r="I299" i="1"/>
  <c r="H303" i="1"/>
  <c r="J306" i="1"/>
  <c r="H310" i="1"/>
  <c r="J313" i="1"/>
  <c r="I317" i="1"/>
  <c r="J320" i="1"/>
  <c r="H323" i="1"/>
  <c r="I325" i="1"/>
  <c r="H328" i="1"/>
  <c r="H330" i="1"/>
  <c r="I332" i="1"/>
  <c r="H335" i="1"/>
  <c r="I337" i="1"/>
  <c r="I339" i="1"/>
  <c r="H342" i="1"/>
  <c r="I344" i="1"/>
  <c r="J346" i="1"/>
  <c r="I349" i="1"/>
  <c r="I351" i="1"/>
  <c r="J353" i="1"/>
  <c r="I355" i="1"/>
  <c r="I357" i="1"/>
  <c r="H359" i="1"/>
  <c r="J360" i="1"/>
  <c r="J362" i="1"/>
  <c r="I364" i="1"/>
  <c r="H366" i="1"/>
  <c r="H368" i="1"/>
  <c r="J369" i="1"/>
  <c r="I371" i="1"/>
  <c r="I373" i="1"/>
  <c r="H375" i="1"/>
  <c r="J376" i="1"/>
  <c r="J378" i="1"/>
  <c r="I380" i="1"/>
  <c r="H382" i="1"/>
  <c r="H384" i="1"/>
  <c r="J385" i="1"/>
  <c r="I387" i="1"/>
  <c r="I389" i="1"/>
  <c r="H391" i="1"/>
  <c r="J392" i="1"/>
  <c r="J394" i="1"/>
  <c r="H396" i="1"/>
  <c r="I397" i="1"/>
  <c r="J398" i="1"/>
  <c r="H400" i="1"/>
  <c r="I401" i="1"/>
  <c r="J402" i="1"/>
  <c r="H404" i="1"/>
  <c r="I405" i="1"/>
  <c r="J406" i="1"/>
  <c r="H408" i="1"/>
  <c r="I409" i="1"/>
  <c r="J410" i="1"/>
  <c r="H412" i="1"/>
  <c r="I413" i="1"/>
  <c r="J414" i="1"/>
  <c r="H416" i="1"/>
  <c r="I417" i="1"/>
  <c r="J418" i="1"/>
  <c r="H420" i="1"/>
  <c r="I421" i="1"/>
  <c r="J422" i="1"/>
  <c r="H424" i="1"/>
  <c r="I425" i="1"/>
  <c r="J426" i="1"/>
  <c r="H428" i="1"/>
  <c r="I429" i="1"/>
  <c r="J430" i="1"/>
  <c r="H432" i="1"/>
  <c r="I433" i="1"/>
  <c r="J434" i="1"/>
  <c r="H436" i="1"/>
  <c r="I437" i="1"/>
  <c r="J438" i="1"/>
  <c r="H440" i="1"/>
  <c r="I441" i="1"/>
  <c r="J442" i="1"/>
  <c r="H444" i="1"/>
  <c r="I445" i="1"/>
  <c r="J446" i="1"/>
  <c r="H448" i="1"/>
  <c r="I449" i="1"/>
  <c r="J450" i="1"/>
  <c r="H452" i="1"/>
  <c r="I453" i="1"/>
  <c r="J454" i="1"/>
  <c r="H456" i="1"/>
  <c r="I457" i="1"/>
  <c r="J458" i="1"/>
  <c r="H460" i="1"/>
  <c r="I461" i="1"/>
  <c r="J462" i="1"/>
  <c r="H464" i="1"/>
  <c r="I465" i="1"/>
  <c r="J466" i="1"/>
  <c r="H468" i="1"/>
  <c r="I469" i="1"/>
  <c r="J470" i="1"/>
  <c r="H472" i="1"/>
  <c r="I473" i="1"/>
  <c r="J474" i="1"/>
  <c r="H476" i="1"/>
  <c r="I477" i="1"/>
  <c r="J478" i="1"/>
  <c r="H480" i="1"/>
  <c r="I481" i="1"/>
  <c r="J482" i="1"/>
  <c r="H484" i="1"/>
  <c r="I485" i="1"/>
  <c r="J486" i="1"/>
  <c r="H488" i="1"/>
  <c r="I489" i="1"/>
  <c r="J490" i="1"/>
  <c r="H492" i="1"/>
  <c r="I493" i="1"/>
  <c r="J494" i="1"/>
  <c r="H496" i="1"/>
  <c r="I497" i="1"/>
  <c r="J498" i="1"/>
  <c r="H500" i="1"/>
  <c r="I501" i="1"/>
  <c r="J502" i="1"/>
  <c r="H504" i="1"/>
  <c r="I505" i="1"/>
  <c r="J506" i="1"/>
  <c r="H508" i="1"/>
  <c r="I509" i="1"/>
  <c r="J510" i="1"/>
  <c r="H512" i="1"/>
  <c r="I513" i="1"/>
  <c r="J514" i="1"/>
  <c r="H516" i="1"/>
  <c r="I517" i="1"/>
  <c r="J518" i="1"/>
  <c r="H520" i="1"/>
  <c r="I521" i="1"/>
  <c r="J522" i="1"/>
  <c r="H524" i="1"/>
  <c r="I525" i="1"/>
  <c r="J526" i="1"/>
  <c r="H82" i="1"/>
  <c r="I119" i="1"/>
  <c r="I147" i="1"/>
  <c r="I167" i="1"/>
  <c r="J174" i="1"/>
  <c r="J181" i="1"/>
  <c r="J188" i="1"/>
  <c r="H196" i="1"/>
  <c r="H203" i="1"/>
  <c r="H210" i="1"/>
  <c r="I217" i="1"/>
  <c r="I224" i="1"/>
  <c r="I231" i="1"/>
  <c r="J238" i="1"/>
  <c r="J245" i="1"/>
  <c r="H252" i="1"/>
  <c r="I257" i="1"/>
  <c r="J262" i="1"/>
  <c r="H268" i="1"/>
  <c r="I271" i="1"/>
  <c r="H275" i="1"/>
  <c r="J278" i="1"/>
  <c r="H282" i="1"/>
  <c r="J285" i="1"/>
  <c r="I289" i="1"/>
  <c r="J292" i="1"/>
  <c r="I296" i="1"/>
  <c r="H300" i="1"/>
  <c r="I303" i="1"/>
  <c r="H307" i="1"/>
  <c r="J310" i="1"/>
  <c r="H314" i="1"/>
  <c r="J317" i="1"/>
  <c r="I321" i="1"/>
  <c r="I323" i="1"/>
  <c r="H326" i="1"/>
  <c r="I328" i="1"/>
  <c r="J330" i="1"/>
  <c r="I333" i="1"/>
  <c r="I335" i="1"/>
  <c r="J337" i="1"/>
  <c r="I340" i="1"/>
  <c r="J342" i="1"/>
  <c r="J344" i="1"/>
  <c r="I347" i="1"/>
  <c r="J349" i="1"/>
  <c r="H352" i="1"/>
  <c r="H354" i="1"/>
  <c r="H356" i="1"/>
  <c r="J357" i="1"/>
  <c r="I359" i="1"/>
  <c r="I361" i="1"/>
  <c r="H363" i="1"/>
  <c r="J364" i="1"/>
  <c r="J366" i="1"/>
  <c r="I368" i="1"/>
  <c r="H370" i="1"/>
  <c r="H372" i="1"/>
  <c r="J373" i="1"/>
  <c r="I375" i="1"/>
  <c r="I377" i="1"/>
  <c r="H379" i="1"/>
  <c r="J380" i="1"/>
  <c r="J382" i="1"/>
  <c r="I384" i="1"/>
  <c r="H386" i="1"/>
  <c r="H388" i="1"/>
  <c r="J389" i="1"/>
  <c r="I391" i="1"/>
  <c r="I393" i="1"/>
  <c r="H395" i="1"/>
  <c r="I396" i="1"/>
  <c r="J397" i="1"/>
  <c r="H399" i="1"/>
  <c r="I400" i="1"/>
  <c r="J401" i="1"/>
  <c r="H403" i="1"/>
  <c r="I404" i="1"/>
  <c r="J405" i="1"/>
  <c r="H407" i="1"/>
  <c r="I408" i="1"/>
  <c r="J409" i="1"/>
  <c r="H411" i="1"/>
  <c r="I412" i="1"/>
  <c r="J413" i="1"/>
  <c r="H415" i="1"/>
  <c r="I416" i="1"/>
  <c r="J417" i="1"/>
  <c r="H419" i="1"/>
  <c r="I420" i="1"/>
  <c r="J421" i="1"/>
  <c r="H423" i="1"/>
  <c r="I424" i="1"/>
  <c r="J425" i="1"/>
  <c r="H427" i="1"/>
  <c r="I428" i="1"/>
  <c r="J429" i="1"/>
  <c r="H431" i="1"/>
  <c r="I432" i="1"/>
  <c r="J433" i="1"/>
  <c r="H435" i="1"/>
  <c r="I436" i="1"/>
  <c r="J437" i="1"/>
  <c r="H439" i="1"/>
  <c r="I440" i="1"/>
  <c r="J441" i="1"/>
  <c r="H443" i="1"/>
  <c r="I444" i="1"/>
  <c r="J445" i="1"/>
  <c r="H447" i="1"/>
  <c r="I448" i="1"/>
  <c r="J449" i="1"/>
  <c r="H451" i="1"/>
  <c r="I452" i="1"/>
  <c r="J453" i="1"/>
  <c r="H455" i="1"/>
  <c r="I456" i="1"/>
  <c r="J457" i="1"/>
  <c r="H459" i="1"/>
  <c r="I460" i="1"/>
  <c r="J461" i="1"/>
  <c r="H463" i="1"/>
  <c r="I464" i="1"/>
  <c r="J465" i="1"/>
  <c r="H467" i="1"/>
  <c r="I468" i="1"/>
  <c r="J469" i="1"/>
  <c r="H471" i="1"/>
  <c r="I472" i="1"/>
  <c r="J473" i="1"/>
  <c r="H475" i="1"/>
  <c r="I476" i="1"/>
  <c r="J477" i="1"/>
  <c r="H479" i="1"/>
  <c r="I480" i="1"/>
  <c r="J481" i="1"/>
  <c r="H483" i="1"/>
  <c r="I484" i="1"/>
  <c r="J485" i="1"/>
  <c r="H487" i="1"/>
  <c r="I488" i="1"/>
  <c r="J489" i="1"/>
  <c r="H491" i="1"/>
  <c r="I492" i="1"/>
  <c r="J493" i="1"/>
  <c r="H495" i="1"/>
  <c r="I496" i="1"/>
  <c r="J497" i="1"/>
  <c r="H499" i="1"/>
  <c r="I500" i="1"/>
  <c r="J501" i="1"/>
  <c r="H503" i="1"/>
  <c r="I504" i="1"/>
  <c r="J505" i="1"/>
  <c r="H507" i="1"/>
  <c r="I508" i="1"/>
  <c r="J509" i="1"/>
  <c r="H511" i="1"/>
  <c r="I512" i="1"/>
  <c r="J513" i="1"/>
  <c r="H515" i="1"/>
  <c r="I516" i="1"/>
  <c r="J517" i="1"/>
  <c r="H519" i="1"/>
  <c r="I520" i="1"/>
  <c r="J521" i="1"/>
  <c r="H523" i="1"/>
  <c r="I524" i="1"/>
  <c r="J525" i="1"/>
  <c r="H527" i="1"/>
  <c r="H94" i="1"/>
  <c r="J176" i="1"/>
  <c r="I205" i="1"/>
  <c r="J233" i="1"/>
  <c r="H259" i="1"/>
  <c r="I276" i="1"/>
  <c r="J290" i="1"/>
  <c r="J304" i="1"/>
  <c r="H319" i="1"/>
  <c r="J328" i="1"/>
  <c r="J338" i="1"/>
  <c r="H348" i="1"/>
  <c r="I356" i="1"/>
  <c r="I363" i="1"/>
  <c r="J370" i="1"/>
  <c r="J377" i="1"/>
  <c r="J384" i="1"/>
  <c r="H392" i="1"/>
  <c r="H398" i="1"/>
  <c r="I403" i="1"/>
  <c r="J408" i="1"/>
  <c r="H414" i="1"/>
  <c r="I419" i="1"/>
  <c r="J424" i="1"/>
  <c r="H430" i="1"/>
  <c r="I435" i="1"/>
  <c r="J440" i="1"/>
  <c r="H446" i="1"/>
  <c r="I451" i="1"/>
  <c r="J456" i="1"/>
  <c r="H462" i="1"/>
  <c r="I467" i="1"/>
  <c r="J472" i="1"/>
  <c r="H478" i="1"/>
  <c r="I483" i="1"/>
  <c r="J488" i="1"/>
  <c r="H494" i="1"/>
  <c r="I499" i="1"/>
  <c r="J504" i="1"/>
  <c r="H510" i="1"/>
  <c r="I515" i="1"/>
  <c r="J520" i="1"/>
  <c r="H526" i="1"/>
  <c r="I528" i="1"/>
  <c r="J529" i="1"/>
  <c r="H531" i="1"/>
  <c r="I532" i="1"/>
  <c r="J533" i="1"/>
  <c r="H535" i="1"/>
  <c r="I536" i="1"/>
  <c r="J537" i="1"/>
  <c r="H539" i="1"/>
  <c r="I540" i="1"/>
  <c r="J541" i="1"/>
  <c r="H543" i="1"/>
  <c r="I544" i="1"/>
  <c r="J545" i="1"/>
  <c r="H547" i="1"/>
  <c r="I548" i="1"/>
  <c r="J549" i="1"/>
  <c r="H551" i="1"/>
  <c r="I552" i="1"/>
  <c r="J553" i="1"/>
  <c r="H555" i="1"/>
  <c r="I556" i="1"/>
  <c r="J557" i="1"/>
  <c r="H559" i="1"/>
  <c r="I560" i="1"/>
  <c r="J561" i="1"/>
  <c r="H563" i="1"/>
  <c r="I564" i="1"/>
  <c r="J565" i="1"/>
  <c r="H567" i="1"/>
  <c r="I568" i="1"/>
  <c r="J569" i="1"/>
  <c r="H571" i="1"/>
  <c r="I572" i="1"/>
  <c r="J573" i="1"/>
  <c r="H575" i="1"/>
  <c r="I576" i="1"/>
  <c r="J577" i="1"/>
  <c r="H579" i="1"/>
  <c r="I580" i="1"/>
  <c r="J581" i="1"/>
  <c r="H583" i="1"/>
  <c r="I584" i="1"/>
  <c r="J585" i="1"/>
  <c r="H587" i="1"/>
  <c r="I588" i="1"/>
  <c r="J589" i="1"/>
  <c r="H591" i="1"/>
  <c r="I592" i="1"/>
  <c r="J593" i="1"/>
  <c r="H595" i="1"/>
  <c r="I596" i="1"/>
  <c r="J597" i="1"/>
  <c r="H599" i="1"/>
  <c r="I600" i="1"/>
  <c r="J601" i="1"/>
  <c r="H603" i="1"/>
  <c r="I604" i="1"/>
  <c r="J605" i="1"/>
  <c r="H607" i="1"/>
  <c r="I608" i="1"/>
  <c r="J609" i="1"/>
  <c r="H611" i="1"/>
  <c r="I612" i="1"/>
  <c r="J613" i="1"/>
  <c r="H615" i="1"/>
  <c r="I616" i="1"/>
  <c r="J617" i="1"/>
  <c r="H619" i="1"/>
  <c r="I620" i="1"/>
  <c r="J621" i="1"/>
  <c r="H623" i="1"/>
  <c r="I624" i="1"/>
  <c r="J625" i="1"/>
  <c r="H627" i="1"/>
  <c r="I628" i="1"/>
  <c r="J629" i="1"/>
  <c r="H631" i="1"/>
  <c r="I632" i="1"/>
  <c r="J633" i="1"/>
  <c r="H635" i="1"/>
  <c r="I636" i="1"/>
  <c r="J637" i="1"/>
  <c r="H639" i="1"/>
  <c r="I640" i="1"/>
  <c r="J641" i="1"/>
  <c r="H643" i="1"/>
  <c r="I644" i="1"/>
  <c r="J645" i="1"/>
  <c r="H647" i="1"/>
  <c r="I648" i="1"/>
  <c r="J649" i="1"/>
  <c r="H651" i="1"/>
  <c r="I652" i="1"/>
  <c r="J653" i="1"/>
  <c r="H655" i="1"/>
  <c r="I656" i="1"/>
  <c r="J657" i="1"/>
  <c r="H659" i="1"/>
  <c r="I660" i="1"/>
  <c r="J661" i="1"/>
  <c r="H663" i="1"/>
  <c r="I664" i="1"/>
  <c r="J665" i="1"/>
  <c r="H667" i="1"/>
  <c r="I668" i="1"/>
  <c r="J669" i="1"/>
  <c r="H671" i="1"/>
  <c r="I672" i="1"/>
  <c r="J673" i="1"/>
  <c r="H675" i="1"/>
  <c r="I676" i="1"/>
  <c r="J677" i="1"/>
  <c r="H679" i="1"/>
  <c r="I680" i="1"/>
  <c r="J681" i="1"/>
  <c r="H683" i="1"/>
  <c r="I684" i="1"/>
  <c r="J685" i="1"/>
  <c r="H687" i="1"/>
  <c r="I688" i="1"/>
  <c r="J689" i="1"/>
  <c r="H691" i="1"/>
  <c r="I692" i="1"/>
  <c r="J693" i="1"/>
  <c r="H695" i="1"/>
  <c r="I696" i="1"/>
  <c r="J697" i="1"/>
  <c r="I127" i="1"/>
  <c r="H184" i="1"/>
  <c r="K184" i="1" s="1"/>
  <c r="I212" i="1"/>
  <c r="J240" i="1"/>
  <c r="I264" i="1"/>
  <c r="H280" i="1"/>
  <c r="H294" i="1"/>
  <c r="I308" i="1"/>
  <c r="J321" i="1"/>
  <c r="I331" i="1"/>
  <c r="J340" i="1"/>
  <c r="H350" i="1"/>
  <c r="H358" i="1"/>
  <c r="I365" i="1"/>
  <c r="I372" i="1"/>
  <c r="I379" i="1"/>
  <c r="J386" i="1"/>
  <c r="J393" i="1"/>
  <c r="I399" i="1"/>
  <c r="J404" i="1"/>
  <c r="H410" i="1"/>
  <c r="I415" i="1"/>
  <c r="J420" i="1"/>
  <c r="H426" i="1"/>
  <c r="I431" i="1"/>
  <c r="J436" i="1"/>
  <c r="H442" i="1"/>
  <c r="I447" i="1"/>
  <c r="J452" i="1"/>
  <c r="H458" i="1"/>
  <c r="I463" i="1"/>
  <c r="J468" i="1"/>
  <c r="H474" i="1"/>
  <c r="I479" i="1"/>
  <c r="J484" i="1"/>
  <c r="H490" i="1"/>
  <c r="I495" i="1"/>
  <c r="J500" i="1"/>
  <c r="H506" i="1"/>
  <c r="I511" i="1"/>
  <c r="J516" i="1"/>
  <c r="H522" i="1"/>
  <c r="I527" i="1"/>
  <c r="J528" i="1"/>
  <c r="H530" i="1"/>
  <c r="I531" i="1"/>
  <c r="J532" i="1"/>
  <c r="H534" i="1"/>
  <c r="I535" i="1"/>
  <c r="J536" i="1"/>
  <c r="H538" i="1"/>
  <c r="I539" i="1"/>
  <c r="J540" i="1"/>
  <c r="H542" i="1"/>
  <c r="I543" i="1"/>
  <c r="J544" i="1"/>
  <c r="H546" i="1"/>
  <c r="I547" i="1"/>
  <c r="J548" i="1"/>
  <c r="H550" i="1"/>
  <c r="I551" i="1"/>
  <c r="J552" i="1"/>
  <c r="H554" i="1"/>
  <c r="I555" i="1"/>
  <c r="J556" i="1"/>
  <c r="H558" i="1"/>
  <c r="I559" i="1"/>
  <c r="J560" i="1"/>
  <c r="H562" i="1"/>
  <c r="I563" i="1"/>
  <c r="J564" i="1"/>
  <c r="H566" i="1"/>
  <c r="I567" i="1"/>
  <c r="J568" i="1"/>
  <c r="H570" i="1"/>
  <c r="I571" i="1"/>
  <c r="J572" i="1"/>
  <c r="H574" i="1"/>
  <c r="I575" i="1"/>
  <c r="J576" i="1"/>
  <c r="H578" i="1"/>
  <c r="I579" i="1"/>
  <c r="J580" i="1"/>
  <c r="H582" i="1"/>
  <c r="I583" i="1"/>
  <c r="J584" i="1"/>
  <c r="H586" i="1"/>
  <c r="I587" i="1"/>
  <c r="J588" i="1"/>
  <c r="H590" i="1"/>
  <c r="I591" i="1"/>
  <c r="J592" i="1"/>
  <c r="H594" i="1"/>
  <c r="I595" i="1"/>
  <c r="J596" i="1"/>
  <c r="H598" i="1"/>
  <c r="I599" i="1"/>
  <c r="J600" i="1"/>
  <c r="H602" i="1"/>
  <c r="I603" i="1"/>
  <c r="J604" i="1"/>
  <c r="H606" i="1"/>
  <c r="I607" i="1"/>
  <c r="J608" i="1"/>
  <c r="H610" i="1"/>
  <c r="I611" i="1"/>
  <c r="J612" i="1"/>
  <c r="H614" i="1"/>
  <c r="I615" i="1"/>
  <c r="J616" i="1"/>
  <c r="H618" i="1"/>
  <c r="I619" i="1"/>
  <c r="J620" i="1"/>
  <c r="H622" i="1"/>
  <c r="I623" i="1"/>
  <c r="J624" i="1"/>
  <c r="H626" i="1"/>
  <c r="I627" i="1"/>
  <c r="J628" i="1"/>
  <c r="H630" i="1"/>
  <c r="I631" i="1"/>
  <c r="J632" i="1"/>
  <c r="H634" i="1"/>
  <c r="I635" i="1"/>
  <c r="J636" i="1"/>
  <c r="H638" i="1"/>
  <c r="I639" i="1"/>
  <c r="J640" i="1"/>
  <c r="H642" i="1"/>
  <c r="I643" i="1"/>
  <c r="J644" i="1"/>
  <c r="H646" i="1"/>
  <c r="I647" i="1"/>
  <c r="J648" i="1"/>
  <c r="H650" i="1"/>
  <c r="I651" i="1"/>
  <c r="J652" i="1"/>
  <c r="H654" i="1"/>
  <c r="I655" i="1"/>
  <c r="J656" i="1"/>
  <c r="H658" i="1"/>
  <c r="I659" i="1"/>
  <c r="J660" i="1"/>
  <c r="H662" i="1"/>
  <c r="I663" i="1"/>
  <c r="J664" i="1"/>
  <c r="H666" i="1"/>
  <c r="I667" i="1"/>
  <c r="J668" i="1"/>
  <c r="H670" i="1"/>
  <c r="I671" i="1"/>
  <c r="J672" i="1"/>
  <c r="H674" i="1"/>
  <c r="I675" i="1"/>
  <c r="J676" i="1"/>
  <c r="H678" i="1"/>
  <c r="I679" i="1"/>
  <c r="J680" i="1"/>
  <c r="H682" i="1"/>
  <c r="I683" i="1"/>
  <c r="J684" i="1"/>
  <c r="H686" i="1"/>
  <c r="I687" i="1"/>
  <c r="J688" i="1"/>
  <c r="H690" i="1"/>
  <c r="I691" i="1"/>
  <c r="J692" i="1"/>
  <c r="H694" i="1"/>
  <c r="I695" i="1"/>
  <c r="J696" i="1"/>
  <c r="J156" i="1"/>
  <c r="H191" i="1"/>
  <c r="I219" i="1"/>
  <c r="H248" i="1"/>
  <c r="I269" i="1"/>
  <c r="I283" i="1"/>
  <c r="J297" i="1"/>
  <c r="H312" i="1"/>
  <c r="I324" i="1"/>
  <c r="J333" i="1"/>
  <c r="H343" i="1"/>
  <c r="J352" i="1"/>
  <c r="H360" i="1"/>
  <c r="H367" i="1"/>
  <c r="H374" i="1"/>
  <c r="I381" i="1"/>
  <c r="I388" i="1"/>
  <c r="I395" i="1"/>
  <c r="J400" i="1"/>
  <c r="H406" i="1"/>
  <c r="I411" i="1"/>
  <c r="J416" i="1"/>
  <c r="H422" i="1"/>
  <c r="I427" i="1"/>
  <c r="J432" i="1"/>
  <c r="H438" i="1"/>
  <c r="I443" i="1"/>
  <c r="J448" i="1"/>
  <c r="H454" i="1"/>
  <c r="I459" i="1"/>
  <c r="J464" i="1"/>
  <c r="H470" i="1"/>
  <c r="I475" i="1"/>
  <c r="J480" i="1"/>
  <c r="H486" i="1"/>
  <c r="I491" i="1"/>
  <c r="J496" i="1"/>
  <c r="H502" i="1"/>
  <c r="I507" i="1"/>
  <c r="J512" i="1"/>
  <c r="H518" i="1"/>
  <c r="I523" i="1"/>
  <c r="J527" i="1"/>
  <c r="H529" i="1"/>
  <c r="I530" i="1"/>
  <c r="J531" i="1"/>
  <c r="H533" i="1"/>
  <c r="I534" i="1"/>
  <c r="J535" i="1"/>
  <c r="H537" i="1"/>
  <c r="I538" i="1"/>
  <c r="J539" i="1"/>
  <c r="H541" i="1"/>
  <c r="I542" i="1"/>
  <c r="J543" i="1"/>
  <c r="H545" i="1"/>
  <c r="I546" i="1"/>
  <c r="J547" i="1"/>
  <c r="H549" i="1"/>
  <c r="I550" i="1"/>
  <c r="J551" i="1"/>
  <c r="H553" i="1"/>
  <c r="I554" i="1"/>
  <c r="J555" i="1"/>
  <c r="H557" i="1"/>
  <c r="I558" i="1"/>
  <c r="J559" i="1"/>
  <c r="H561" i="1"/>
  <c r="I562" i="1"/>
  <c r="J563" i="1"/>
  <c r="H565" i="1"/>
  <c r="I566" i="1"/>
  <c r="J567" i="1"/>
  <c r="H569" i="1"/>
  <c r="I570" i="1"/>
  <c r="J571" i="1"/>
  <c r="H573" i="1"/>
  <c r="I574" i="1"/>
  <c r="J575" i="1"/>
  <c r="H577" i="1"/>
  <c r="I578" i="1"/>
  <c r="J579" i="1"/>
  <c r="H581" i="1"/>
  <c r="I582" i="1"/>
  <c r="J583" i="1"/>
  <c r="H585" i="1"/>
  <c r="I586" i="1"/>
  <c r="J587" i="1"/>
  <c r="H589" i="1"/>
  <c r="I590" i="1"/>
  <c r="J591" i="1"/>
  <c r="H593" i="1"/>
  <c r="I594" i="1"/>
  <c r="J595" i="1"/>
  <c r="H597" i="1"/>
  <c r="I598" i="1"/>
  <c r="J599" i="1"/>
  <c r="H601" i="1"/>
  <c r="I602" i="1"/>
  <c r="J603" i="1"/>
  <c r="H605" i="1"/>
  <c r="I606" i="1"/>
  <c r="J607" i="1"/>
  <c r="H609" i="1"/>
  <c r="I610" i="1"/>
  <c r="J611" i="1"/>
  <c r="H613" i="1"/>
  <c r="I614" i="1"/>
  <c r="J615" i="1"/>
  <c r="H617" i="1"/>
  <c r="I618" i="1"/>
  <c r="J619" i="1"/>
  <c r="H621" i="1"/>
  <c r="I622" i="1"/>
  <c r="J623" i="1"/>
  <c r="H625" i="1"/>
  <c r="I626" i="1"/>
  <c r="J627" i="1"/>
  <c r="H629" i="1"/>
  <c r="I630" i="1"/>
  <c r="J631" i="1"/>
  <c r="H633" i="1"/>
  <c r="I634" i="1"/>
  <c r="J635" i="1"/>
  <c r="H637" i="1"/>
  <c r="I638" i="1"/>
  <c r="J639" i="1"/>
  <c r="H641" i="1"/>
  <c r="I642" i="1"/>
  <c r="J643" i="1"/>
  <c r="H645" i="1"/>
  <c r="I646" i="1"/>
  <c r="J647" i="1"/>
  <c r="H649" i="1"/>
  <c r="I650" i="1"/>
  <c r="J651" i="1"/>
  <c r="H653" i="1"/>
  <c r="I654" i="1"/>
  <c r="J655" i="1"/>
  <c r="H657" i="1"/>
  <c r="I658" i="1"/>
  <c r="J659" i="1"/>
  <c r="H661" i="1"/>
  <c r="I662" i="1"/>
  <c r="J663" i="1"/>
  <c r="H665" i="1"/>
  <c r="I666" i="1"/>
  <c r="J667" i="1"/>
  <c r="H669" i="1"/>
  <c r="I670" i="1"/>
  <c r="J671" i="1"/>
  <c r="H673" i="1"/>
  <c r="I674" i="1"/>
  <c r="J675" i="1"/>
  <c r="H677" i="1"/>
  <c r="I678" i="1"/>
  <c r="J679" i="1"/>
  <c r="H681" i="1"/>
  <c r="I682" i="1"/>
  <c r="J683" i="1"/>
  <c r="H685" i="1"/>
  <c r="I686" i="1"/>
  <c r="J687" i="1"/>
  <c r="H689" i="1"/>
  <c r="I690" i="1"/>
  <c r="J691" i="1"/>
  <c r="H693" i="1"/>
  <c r="I694" i="1"/>
  <c r="J695" i="1"/>
  <c r="H697" i="1"/>
  <c r="J169" i="1"/>
  <c r="J272" i="1"/>
  <c r="J326" i="1"/>
  <c r="J361" i="1"/>
  <c r="H390" i="1"/>
  <c r="J412" i="1"/>
  <c r="H434" i="1"/>
  <c r="I455" i="1"/>
  <c r="J476" i="1"/>
  <c r="H498" i="1"/>
  <c r="I519" i="1"/>
  <c r="J530" i="1"/>
  <c r="H536" i="1"/>
  <c r="I541" i="1"/>
  <c r="J546" i="1"/>
  <c r="H552" i="1"/>
  <c r="I557" i="1"/>
  <c r="J562" i="1"/>
  <c r="H568" i="1"/>
  <c r="I573" i="1"/>
  <c r="J578" i="1"/>
  <c r="H584" i="1"/>
  <c r="I589" i="1"/>
  <c r="J594" i="1"/>
  <c r="H600" i="1"/>
  <c r="I605" i="1"/>
  <c r="J610" i="1"/>
  <c r="H616" i="1"/>
  <c r="I621" i="1"/>
  <c r="J626" i="1"/>
  <c r="H632" i="1"/>
  <c r="I637" i="1"/>
  <c r="J642" i="1"/>
  <c r="H648" i="1"/>
  <c r="I653" i="1"/>
  <c r="J658" i="1"/>
  <c r="H664" i="1"/>
  <c r="I669" i="1"/>
  <c r="J674" i="1"/>
  <c r="H680" i="1"/>
  <c r="I685" i="1"/>
  <c r="J690" i="1"/>
  <c r="H696" i="1"/>
  <c r="J698" i="1"/>
  <c r="H700" i="1"/>
  <c r="I701" i="1"/>
  <c r="J702" i="1"/>
  <c r="H704" i="1"/>
  <c r="I705" i="1"/>
  <c r="J706" i="1"/>
  <c r="H708" i="1"/>
  <c r="I709" i="1"/>
  <c r="J710" i="1"/>
  <c r="H712" i="1"/>
  <c r="I713" i="1"/>
  <c r="J714" i="1"/>
  <c r="H716" i="1"/>
  <c r="I717" i="1"/>
  <c r="J718" i="1"/>
  <c r="H720" i="1"/>
  <c r="I721" i="1"/>
  <c r="J722" i="1"/>
  <c r="H724" i="1"/>
  <c r="H198" i="1"/>
  <c r="K198" i="1" s="1"/>
  <c r="H287" i="1"/>
  <c r="H336" i="1"/>
  <c r="J368" i="1"/>
  <c r="J396" i="1"/>
  <c r="H418" i="1"/>
  <c r="I439" i="1"/>
  <c r="J460" i="1"/>
  <c r="H482" i="1"/>
  <c r="I503" i="1"/>
  <c r="J524" i="1"/>
  <c r="H532" i="1"/>
  <c r="I537" i="1"/>
  <c r="J542" i="1"/>
  <c r="H548" i="1"/>
  <c r="I553" i="1"/>
  <c r="J558" i="1"/>
  <c r="H564" i="1"/>
  <c r="I569" i="1"/>
  <c r="J574" i="1"/>
  <c r="H580" i="1"/>
  <c r="I585" i="1"/>
  <c r="J590" i="1"/>
  <c r="H596" i="1"/>
  <c r="I601" i="1"/>
  <c r="J606" i="1"/>
  <c r="H612" i="1"/>
  <c r="I617" i="1"/>
  <c r="J622" i="1"/>
  <c r="H628" i="1"/>
  <c r="I633" i="1"/>
  <c r="J638" i="1"/>
  <c r="H644" i="1"/>
  <c r="I649" i="1"/>
  <c r="J654" i="1"/>
  <c r="H660" i="1"/>
  <c r="I665" i="1"/>
  <c r="J670" i="1"/>
  <c r="H676" i="1"/>
  <c r="I681" i="1"/>
  <c r="J686" i="1"/>
  <c r="H692" i="1"/>
  <c r="I697" i="1"/>
  <c r="H699" i="1"/>
  <c r="I700" i="1"/>
  <c r="J701" i="1"/>
  <c r="H703" i="1"/>
  <c r="I704" i="1"/>
  <c r="J705" i="1"/>
  <c r="H707" i="1"/>
  <c r="I708" i="1"/>
  <c r="J709" i="1"/>
  <c r="H711" i="1"/>
  <c r="I712" i="1"/>
  <c r="J713" i="1"/>
  <c r="H715" i="1"/>
  <c r="I716" i="1"/>
  <c r="J717" i="1"/>
  <c r="H719" i="1"/>
  <c r="I720" i="1"/>
  <c r="J721" i="1"/>
  <c r="H723" i="1"/>
  <c r="I724" i="1"/>
  <c r="J725" i="1"/>
  <c r="H727" i="1"/>
  <c r="I728" i="1"/>
  <c r="J729" i="1"/>
  <c r="H731" i="1"/>
  <c r="I732" i="1"/>
  <c r="J733" i="1"/>
  <c r="H735" i="1"/>
  <c r="I736" i="1"/>
  <c r="J737" i="1"/>
  <c r="H739" i="1"/>
  <c r="I740" i="1"/>
  <c r="J741" i="1"/>
  <c r="H743" i="1"/>
  <c r="I744" i="1"/>
  <c r="J745" i="1"/>
  <c r="H747" i="1"/>
  <c r="I748" i="1"/>
  <c r="J749" i="1"/>
  <c r="H751" i="1"/>
  <c r="I752" i="1"/>
  <c r="J753" i="1"/>
  <c r="H755" i="1"/>
  <c r="I756" i="1"/>
  <c r="J757" i="1"/>
  <c r="H759" i="1"/>
  <c r="I760" i="1"/>
  <c r="J761" i="1"/>
  <c r="H763" i="1"/>
  <c r="I764" i="1"/>
  <c r="J765" i="1"/>
  <c r="H767" i="1"/>
  <c r="I768" i="1"/>
  <c r="J769" i="1"/>
  <c r="H771" i="1"/>
  <c r="I772" i="1"/>
  <c r="J773" i="1"/>
  <c r="H775" i="1"/>
  <c r="I776" i="1"/>
  <c r="J777" i="1"/>
  <c r="H779" i="1"/>
  <c r="I780" i="1"/>
  <c r="J781" i="1"/>
  <c r="H783" i="1"/>
  <c r="I784" i="1"/>
  <c r="J785" i="1"/>
  <c r="H787" i="1"/>
  <c r="I788" i="1"/>
  <c r="J789" i="1"/>
  <c r="H791" i="1"/>
  <c r="I792" i="1"/>
  <c r="J793" i="1"/>
  <c r="H795" i="1"/>
  <c r="I796" i="1"/>
  <c r="J797" i="1"/>
  <c r="H799" i="1"/>
  <c r="I800" i="1"/>
  <c r="J801" i="1"/>
  <c r="H803" i="1"/>
  <c r="I804" i="1"/>
  <c r="J805" i="1"/>
  <c r="H807" i="1"/>
  <c r="I808" i="1"/>
  <c r="J809" i="1"/>
  <c r="H811" i="1"/>
  <c r="I812" i="1"/>
  <c r="J813" i="1"/>
  <c r="H815" i="1"/>
  <c r="I816" i="1"/>
  <c r="J817" i="1"/>
  <c r="H819" i="1"/>
  <c r="I820" i="1"/>
  <c r="J821" i="1"/>
  <c r="H823" i="1"/>
  <c r="I824" i="1"/>
  <c r="J825" i="1"/>
  <c r="H827" i="1"/>
  <c r="I828" i="1"/>
  <c r="J829" i="1"/>
  <c r="H831" i="1"/>
  <c r="I832" i="1"/>
  <c r="J833" i="1"/>
  <c r="H835" i="1"/>
  <c r="I836" i="1"/>
  <c r="J837" i="1"/>
  <c r="H839" i="1"/>
  <c r="I840" i="1"/>
  <c r="J841" i="1"/>
  <c r="H843" i="1"/>
  <c r="I844" i="1"/>
  <c r="J845" i="1"/>
  <c r="H847" i="1"/>
  <c r="I848" i="1"/>
  <c r="J849" i="1"/>
  <c r="H851" i="1"/>
  <c r="I852" i="1"/>
  <c r="J853" i="1"/>
  <c r="H855" i="1"/>
  <c r="I856" i="1"/>
  <c r="J857" i="1"/>
  <c r="H859" i="1"/>
  <c r="I860" i="1"/>
  <c r="J861" i="1"/>
  <c r="H863" i="1"/>
  <c r="I864" i="1"/>
  <c r="J865" i="1"/>
  <c r="H867" i="1"/>
  <c r="I868" i="1"/>
  <c r="J869" i="1"/>
  <c r="H871" i="1"/>
  <c r="I872" i="1"/>
  <c r="J873" i="1"/>
  <c r="H875" i="1"/>
  <c r="I876" i="1"/>
  <c r="J877" i="1"/>
  <c r="H879" i="1"/>
  <c r="I880" i="1"/>
  <c r="J881" i="1"/>
  <c r="H883" i="1"/>
  <c r="I884" i="1"/>
  <c r="J885" i="1"/>
  <c r="H887" i="1"/>
  <c r="I888" i="1"/>
  <c r="J889" i="1"/>
  <c r="H891" i="1"/>
  <c r="I892" i="1"/>
  <c r="J893" i="1"/>
  <c r="H895" i="1"/>
  <c r="I896" i="1"/>
  <c r="J897" i="1"/>
  <c r="H899" i="1"/>
  <c r="I900" i="1"/>
  <c r="J901" i="1"/>
  <c r="H903" i="1"/>
  <c r="I904" i="1"/>
  <c r="J905" i="1"/>
  <c r="H907" i="1"/>
  <c r="I908" i="1"/>
  <c r="J909" i="1"/>
  <c r="H911" i="1"/>
  <c r="I912" i="1"/>
  <c r="J913" i="1"/>
  <c r="H915" i="1"/>
  <c r="I916" i="1"/>
  <c r="J917" i="1"/>
  <c r="H919" i="1"/>
  <c r="I920" i="1"/>
  <c r="J921" i="1"/>
  <c r="H923" i="1"/>
  <c r="I924" i="1"/>
  <c r="J925" i="1"/>
  <c r="H927" i="1"/>
  <c r="I928" i="1"/>
  <c r="J929" i="1"/>
  <c r="H931" i="1"/>
  <c r="I932" i="1"/>
  <c r="J933" i="1"/>
  <c r="H935" i="1"/>
  <c r="I936" i="1"/>
  <c r="J937" i="1"/>
  <c r="H939" i="1"/>
  <c r="I940" i="1"/>
  <c r="J941" i="1"/>
  <c r="H943" i="1"/>
  <c r="I944" i="1"/>
  <c r="J945" i="1"/>
  <c r="H947" i="1"/>
  <c r="I948" i="1"/>
  <c r="J949" i="1"/>
  <c r="H951" i="1"/>
  <c r="I952" i="1"/>
  <c r="J953" i="1"/>
  <c r="H955" i="1"/>
  <c r="I956" i="1"/>
  <c r="J957" i="1"/>
  <c r="H959" i="1"/>
  <c r="I960" i="1"/>
  <c r="J961" i="1"/>
  <c r="H963" i="1"/>
  <c r="I964" i="1"/>
  <c r="J965" i="1"/>
  <c r="H967" i="1"/>
  <c r="I968" i="1"/>
  <c r="J969" i="1"/>
  <c r="H971" i="1"/>
  <c r="I972" i="1"/>
  <c r="J973" i="1"/>
  <c r="H975" i="1"/>
  <c r="I976" i="1"/>
  <c r="J977" i="1"/>
  <c r="H979" i="1"/>
  <c r="I980" i="1"/>
  <c r="J981" i="1"/>
  <c r="H983" i="1"/>
  <c r="I984" i="1"/>
  <c r="J985" i="1"/>
  <c r="H987" i="1"/>
  <c r="I988" i="1"/>
  <c r="J989" i="1"/>
  <c r="H991" i="1"/>
  <c r="I992" i="1"/>
  <c r="J993" i="1"/>
  <c r="H995" i="1"/>
  <c r="I996" i="1"/>
  <c r="J997" i="1"/>
  <c r="H999" i="1"/>
  <c r="I1000" i="1"/>
  <c r="J1001" i="1"/>
  <c r="H1003" i="1"/>
  <c r="I1004" i="1"/>
  <c r="J1005" i="1"/>
  <c r="H1007" i="1"/>
  <c r="I1008" i="1"/>
  <c r="J1009" i="1"/>
  <c r="H1011" i="1"/>
  <c r="I1012" i="1"/>
  <c r="J1013" i="1"/>
  <c r="H1015" i="1"/>
  <c r="I1016" i="1"/>
  <c r="J1017" i="1"/>
  <c r="H1019" i="1"/>
  <c r="I1020" i="1"/>
  <c r="J1021" i="1"/>
  <c r="H1023" i="1"/>
  <c r="I1024" i="1"/>
  <c r="J1025" i="1"/>
  <c r="H1027" i="1"/>
  <c r="I1028" i="1"/>
  <c r="J1029" i="1"/>
  <c r="H1031" i="1"/>
  <c r="I1032" i="1"/>
  <c r="J1033" i="1"/>
  <c r="H1035" i="1"/>
  <c r="I1036" i="1"/>
  <c r="J1037" i="1"/>
  <c r="H1039" i="1"/>
  <c r="I1040" i="1"/>
  <c r="J1041" i="1"/>
  <c r="H1043" i="1"/>
  <c r="I1044" i="1"/>
  <c r="J1045" i="1"/>
  <c r="H1047" i="1"/>
  <c r="I1048" i="1"/>
  <c r="J1049" i="1"/>
  <c r="H1051" i="1"/>
  <c r="I1052" i="1"/>
  <c r="J1053" i="1"/>
  <c r="H1055" i="1"/>
  <c r="I1056" i="1"/>
  <c r="J1057" i="1"/>
  <c r="H1059" i="1"/>
  <c r="I1060" i="1"/>
  <c r="J1061" i="1"/>
  <c r="H1063" i="1"/>
  <c r="I1064" i="1"/>
  <c r="J1065" i="1"/>
  <c r="H1067" i="1"/>
  <c r="I1068" i="1"/>
  <c r="J1069" i="1"/>
  <c r="H1071" i="1"/>
  <c r="I1072" i="1"/>
  <c r="J1073" i="1"/>
  <c r="H1075" i="1"/>
  <c r="I1076" i="1"/>
  <c r="J1077" i="1"/>
  <c r="J226" i="1"/>
  <c r="I301" i="1"/>
  <c r="J345" i="1"/>
  <c r="H376" i="1"/>
  <c r="H402" i="1"/>
  <c r="I423" i="1"/>
  <c r="J444" i="1"/>
  <c r="H466" i="1"/>
  <c r="I487" i="1"/>
  <c r="J508" i="1"/>
  <c r="H528" i="1"/>
  <c r="I533" i="1"/>
  <c r="J538" i="1"/>
  <c r="H544" i="1"/>
  <c r="I549" i="1"/>
  <c r="J554" i="1"/>
  <c r="H560" i="1"/>
  <c r="I565" i="1"/>
  <c r="J570" i="1"/>
  <c r="H576" i="1"/>
  <c r="I581" i="1"/>
  <c r="J586" i="1"/>
  <c r="H592" i="1"/>
  <c r="I597" i="1"/>
  <c r="J602" i="1"/>
  <c r="H608" i="1"/>
  <c r="I613" i="1"/>
  <c r="J618" i="1"/>
  <c r="H624" i="1"/>
  <c r="I629" i="1"/>
  <c r="J634" i="1"/>
  <c r="H640" i="1"/>
  <c r="I645" i="1"/>
  <c r="J650" i="1"/>
  <c r="H656" i="1"/>
  <c r="I661" i="1"/>
  <c r="J666" i="1"/>
  <c r="H672" i="1"/>
  <c r="I677" i="1"/>
  <c r="J682" i="1"/>
  <c r="H688" i="1"/>
  <c r="I693" i="1"/>
  <c r="H698" i="1"/>
  <c r="I699" i="1"/>
  <c r="J700" i="1"/>
  <c r="H702" i="1"/>
  <c r="I703" i="1"/>
  <c r="J704" i="1"/>
  <c r="H706" i="1"/>
  <c r="I707" i="1"/>
  <c r="J708" i="1"/>
  <c r="H710" i="1"/>
  <c r="I711" i="1"/>
  <c r="J712" i="1"/>
  <c r="H714" i="1"/>
  <c r="I715" i="1"/>
  <c r="J716" i="1"/>
  <c r="H718" i="1"/>
  <c r="I719" i="1"/>
  <c r="J720" i="1"/>
  <c r="H722" i="1"/>
  <c r="I723" i="1"/>
  <c r="J724" i="1"/>
  <c r="H726" i="1"/>
  <c r="I727" i="1"/>
  <c r="J728" i="1"/>
  <c r="H730" i="1"/>
  <c r="I731" i="1"/>
  <c r="J732" i="1"/>
  <c r="H734" i="1"/>
  <c r="I735" i="1"/>
  <c r="J736" i="1"/>
  <c r="H738" i="1"/>
  <c r="I739" i="1"/>
  <c r="J740" i="1"/>
  <c r="H742" i="1"/>
  <c r="I743" i="1"/>
  <c r="J744" i="1"/>
  <c r="H746" i="1"/>
  <c r="I747" i="1"/>
  <c r="J748" i="1"/>
  <c r="H750" i="1"/>
  <c r="I751" i="1"/>
  <c r="J752" i="1"/>
  <c r="H754" i="1"/>
  <c r="I755" i="1"/>
  <c r="J756" i="1"/>
  <c r="H758" i="1"/>
  <c r="I759" i="1"/>
  <c r="J760" i="1"/>
  <c r="H762" i="1"/>
  <c r="I763" i="1"/>
  <c r="J764" i="1"/>
  <c r="H766" i="1"/>
  <c r="I767" i="1"/>
  <c r="J768" i="1"/>
  <c r="H770" i="1"/>
  <c r="I771" i="1"/>
  <c r="J772" i="1"/>
  <c r="H774" i="1"/>
  <c r="I775" i="1"/>
  <c r="J776" i="1"/>
  <c r="H778" i="1"/>
  <c r="I779" i="1"/>
  <c r="J780" i="1"/>
  <c r="H782" i="1"/>
  <c r="I783" i="1"/>
  <c r="J784" i="1"/>
  <c r="H786" i="1"/>
  <c r="I787" i="1"/>
  <c r="J788" i="1"/>
  <c r="H790" i="1"/>
  <c r="I791" i="1"/>
  <c r="J792" i="1"/>
  <c r="H794" i="1"/>
  <c r="I795" i="1"/>
  <c r="J796" i="1"/>
  <c r="H798" i="1"/>
  <c r="I799" i="1"/>
  <c r="J800" i="1"/>
  <c r="H802" i="1"/>
  <c r="I803" i="1"/>
  <c r="J804" i="1"/>
  <c r="H806" i="1"/>
  <c r="I807" i="1"/>
  <c r="J808" i="1"/>
  <c r="H810" i="1"/>
  <c r="I811" i="1"/>
  <c r="J812" i="1"/>
  <c r="H814" i="1"/>
  <c r="I815" i="1"/>
  <c r="J816" i="1"/>
  <c r="H818" i="1"/>
  <c r="I819" i="1"/>
  <c r="J820" i="1"/>
  <c r="H822" i="1"/>
  <c r="I823" i="1"/>
  <c r="J824" i="1"/>
  <c r="H826" i="1"/>
  <c r="I827" i="1"/>
  <c r="J828" i="1"/>
  <c r="H830" i="1"/>
  <c r="I831" i="1"/>
  <c r="J832" i="1"/>
  <c r="H834" i="1"/>
  <c r="I835" i="1"/>
  <c r="J836" i="1"/>
  <c r="H838" i="1"/>
  <c r="I839" i="1"/>
  <c r="J840" i="1"/>
  <c r="H842" i="1"/>
  <c r="I843" i="1"/>
  <c r="J844" i="1"/>
  <c r="H846" i="1"/>
  <c r="I847" i="1"/>
  <c r="J848" i="1"/>
  <c r="H850" i="1"/>
  <c r="I851" i="1"/>
  <c r="J852" i="1"/>
  <c r="H854" i="1"/>
  <c r="I855" i="1"/>
  <c r="J856" i="1"/>
  <c r="H858" i="1"/>
  <c r="I859" i="1"/>
  <c r="J860" i="1"/>
  <c r="H862" i="1"/>
  <c r="I863" i="1"/>
  <c r="J864" i="1"/>
  <c r="H866" i="1"/>
  <c r="I867" i="1"/>
  <c r="J868" i="1"/>
  <c r="H870" i="1"/>
  <c r="I871" i="1"/>
  <c r="J872" i="1"/>
  <c r="H874" i="1"/>
  <c r="I875" i="1"/>
  <c r="J876" i="1"/>
  <c r="H878" i="1"/>
  <c r="I879" i="1"/>
  <c r="J880" i="1"/>
  <c r="H882" i="1"/>
  <c r="I883" i="1"/>
  <c r="J884" i="1"/>
  <c r="H886" i="1"/>
  <c r="I887" i="1"/>
  <c r="J888" i="1"/>
  <c r="H890" i="1"/>
  <c r="I891" i="1"/>
  <c r="J892" i="1"/>
  <c r="H894" i="1"/>
  <c r="I895" i="1"/>
  <c r="J896" i="1"/>
  <c r="H898" i="1"/>
  <c r="I899" i="1"/>
  <c r="J900" i="1"/>
  <c r="H902" i="1"/>
  <c r="I903" i="1"/>
  <c r="J904" i="1"/>
  <c r="H906" i="1"/>
  <c r="I907" i="1"/>
  <c r="J908" i="1"/>
  <c r="H910" i="1"/>
  <c r="I911" i="1"/>
  <c r="J912" i="1"/>
  <c r="H914" i="1"/>
  <c r="I915" i="1"/>
  <c r="J916" i="1"/>
  <c r="H918" i="1"/>
  <c r="I919" i="1"/>
  <c r="J920" i="1"/>
  <c r="H922" i="1"/>
  <c r="I923" i="1"/>
  <c r="J924" i="1"/>
  <c r="H926" i="1"/>
  <c r="I927" i="1"/>
  <c r="J928" i="1"/>
  <c r="H930" i="1"/>
  <c r="I931" i="1"/>
  <c r="J932" i="1"/>
  <c r="H934" i="1"/>
  <c r="I935" i="1"/>
  <c r="J936" i="1"/>
  <c r="H938" i="1"/>
  <c r="I939" i="1"/>
  <c r="J940" i="1"/>
  <c r="H942" i="1"/>
  <c r="I943" i="1"/>
  <c r="J944" i="1"/>
  <c r="H946" i="1"/>
  <c r="I947" i="1"/>
  <c r="J948" i="1"/>
  <c r="H950" i="1"/>
  <c r="I951" i="1"/>
  <c r="J952" i="1"/>
  <c r="H954" i="1"/>
  <c r="I955" i="1"/>
  <c r="J956" i="1"/>
  <c r="H958" i="1"/>
  <c r="I959" i="1"/>
  <c r="J960" i="1"/>
  <c r="H962" i="1"/>
  <c r="I963" i="1"/>
  <c r="J964" i="1"/>
  <c r="H966" i="1"/>
  <c r="I967" i="1"/>
  <c r="J968" i="1"/>
  <c r="H970" i="1"/>
  <c r="I971" i="1"/>
  <c r="J972" i="1"/>
  <c r="H974" i="1"/>
  <c r="I975" i="1"/>
  <c r="J976" i="1"/>
  <c r="H978" i="1"/>
  <c r="I979" i="1"/>
  <c r="J980" i="1"/>
  <c r="H982" i="1"/>
  <c r="I983" i="1"/>
  <c r="J984" i="1"/>
  <c r="H986" i="1"/>
  <c r="I987" i="1"/>
  <c r="J988" i="1"/>
  <c r="H990" i="1"/>
  <c r="I991" i="1"/>
  <c r="J992" i="1"/>
  <c r="H994" i="1"/>
  <c r="I995" i="1"/>
  <c r="J996" i="1"/>
  <c r="H998" i="1"/>
  <c r="I999" i="1"/>
  <c r="J1000" i="1"/>
  <c r="H1002" i="1"/>
  <c r="I1003" i="1"/>
  <c r="J1004" i="1"/>
  <c r="H1006" i="1"/>
  <c r="I1007" i="1"/>
  <c r="J1008" i="1"/>
  <c r="H1010" i="1"/>
  <c r="I1011" i="1"/>
  <c r="J1012" i="1"/>
  <c r="H1014" i="1"/>
  <c r="I1015" i="1"/>
  <c r="J1016" i="1"/>
  <c r="H1018" i="1"/>
  <c r="I1019" i="1"/>
  <c r="J1020" i="1"/>
  <c r="H1022" i="1"/>
  <c r="I1023" i="1"/>
  <c r="J1024" i="1"/>
  <c r="H1026" i="1"/>
  <c r="I1027" i="1"/>
  <c r="J1028" i="1"/>
  <c r="H1030" i="1"/>
  <c r="I1031" i="1"/>
  <c r="J1032" i="1"/>
  <c r="H1034" i="1"/>
  <c r="I1035" i="1"/>
  <c r="J1036" i="1"/>
  <c r="H1038" i="1"/>
  <c r="I1039" i="1"/>
  <c r="J1040" i="1"/>
  <c r="H1042" i="1"/>
  <c r="I1043" i="1"/>
  <c r="J1044" i="1"/>
  <c r="H1046" i="1"/>
  <c r="I1047" i="1"/>
  <c r="J1048" i="1"/>
  <c r="H1050" i="1"/>
  <c r="I1051" i="1"/>
  <c r="J1052" i="1"/>
  <c r="H1054" i="1"/>
  <c r="I1055" i="1"/>
  <c r="J1056" i="1"/>
  <c r="H1058" i="1"/>
  <c r="I1059" i="1"/>
  <c r="J1060" i="1"/>
  <c r="H1062" i="1"/>
  <c r="I1063" i="1"/>
  <c r="J1064" i="1"/>
  <c r="H1066" i="1"/>
  <c r="I1067" i="1"/>
  <c r="J1068" i="1"/>
  <c r="H1070" i="1"/>
  <c r="I1071" i="1"/>
  <c r="J1072" i="1"/>
  <c r="H1074" i="1"/>
  <c r="I1075" i="1"/>
  <c r="J1076" i="1"/>
  <c r="H1078" i="1"/>
  <c r="I1079" i="1"/>
  <c r="J1080" i="1"/>
  <c r="H1082" i="1"/>
  <c r="I1083" i="1"/>
  <c r="J1084" i="1"/>
  <c r="H1086" i="1"/>
  <c r="I1087" i="1"/>
  <c r="J1088" i="1"/>
  <c r="H1090" i="1"/>
  <c r="I1091" i="1"/>
  <c r="J1092" i="1"/>
  <c r="H1094" i="1"/>
  <c r="I1095" i="1"/>
  <c r="J253" i="1"/>
  <c r="I407" i="1"/>
  <c r="J492" i="1"/>
  <c r="H540" i="1"/>
  <c r="I561" i="1"/>
  <c r="J582" i="1"/>
  <c r="H604" i="1"/>
  <c r="I625" i="1"/>
  <c r="J646" i="1"/>
  <c r="H668" i="1"/>
  <c r="I689" i="1"/>
  <c r="H701" i="1"/>
  <c r="I706" i="1"/>
  <c r="J711" i="1"/>
  <c r="H717" i="1"/>
  <c r="I722" i="1"/>
  <c r="I726" i="1"/>
  <c r="H729" i="1"/>
  <c r="J731" i="1"/>
  <c r="I734" i="1"/>
  <c r="H737" i="1"/>
  <c r="J739" i="1"/>
  <c r="I742" i="1"/>
  <c r="H745" i="1"/>
  <c r="J747" i="1"/>
  <c r="I750" i="1"/>
  <c r="H753" i="1"/>
  <c r="J755" i="1"/>
  <c r="I758" i="1"/>
  <c r="H761" i="1"/>
  <c r="J763" i="1"/>
  <c r="I766" i="1"/>
  <c r="H769" i="1"/>
  <c r="J771" i="1"/>
  <c r="I774" i="1"/>
  <c r="H777" i="1"/>
  <c r="J779" i="1"/>
  <c r="I782" i="1"/>
  <c r="H785" i="1"/>
  <c r="J787" i="1"/>
  <c r="I790" i="1"/>
  <c r="H793" i="1"/>
  <c r="J795" i="1"/>
  <c r="I798" i="1"/>
  <c r="H801" i="1"/>
  <c r="J803" i="1"/>
  <c r="I806" i="1"/>
  <c r="H809" i="1"/>
  <c r="J811" i="1"/>
  <c r="I814" i="1"/>
  <c r="H817" i="1"/>
  <c r="J819" i="1"/>
  <c r="I822" i="1"/>
  <c r="H825" i="1"/>
  <c r="J827" i="1"/>
  <c r="I830" i="1"/>
  <c r="H833" i="1"/>
  <c r="J835" i="1"/>
  <c r="I838" i="1"/>
  <c r="H841" i="1"/>
  <c r="J843" i="1"/>
  <c r="I846" i="1"/>
  <c r="H849" i="1"/>
  <c r="J851" i="1"/>
  <c r="I854" i="1"/>
  <c r="H857" i="1"/>
  <c r="J859" i="1"/>
  <c r="I862" i="1"/>
  <c r="H865" i="1"/>
  <c r="J867" i="1"/>
  <c r="I870" i="1"/>
  <c r="H873" i="1"/>
  <c r="J875" i="1"/>
  <c r="I878" i="1"/>
  <c r="H881" i="1"/>
  <c r="J883" i="1"/>
  <c r="I886" i="1"/>
  <c r="H889" i="1"/>
  <c r="J891" i="1"/>
  <c r="I894" i="1"/>
  <c r="H897" i="1"/>
  <c r="J899" i="1"/>
  <c r="I902" i="1"/>
  <c r="H905" i="1"/>
  <c r="J907" i="1"/>
  <c r="I910" i="1"/>
  <c r="H913" i="1"/>
  <c r="J915" i="1"/>
  <c r="I918" i="1"/>
  <c r="H921" i="1"/>
  <c r="J923" i="1"/>
  <c r="I926" i="1"/>
  <c r="H929" i="1"/>
  <c r="J931" i="1"/>
  <c r="I934" i="1"/>
  <c r="H937" i="1"/>
  <c r="J939" i="1"/>
  <c r="I942" i="1"/>
  <c r="H945" i="1"/>
  <c r="J947" i="1"/>
  <c r="I950" i="1"/>
  <c r="H953" i="1"/>
  <c r="J955" i="1"/>
  <c r="I958" i="1"/>
  <c r="H961" i="1"/>
  <c r="J963" i="1"/>
  <c r="I966" i="1"/>
  <c r="H969" i="1"/>
  <c r="J971" i="1"/>
  <c r="I974" i="1"/>
  <c r="H977" i="1"/>
  <c r="J979" i="1"/>
  <c r="I982" i="1"/>
  <c r="H985" i="1"/>
  <c r="J987" i="1"/>
  <c r="I990" i="1"/>
  <c r="H993" i="1"/>
  <c r="J995" i="1"/>
  <c r="I998" i="1"/>
  <c r="H1001" i="1"/>
  <c r="J1003" i="1"/>
  <c r="I1006" i="1"/>
  <c r="H1009" i="1"/>
  <c r="J1011" i="1"/>
  <c r="I1014" i="1"/>
  <c r="H1017" i="1"/>
  <c r="J1019" i="1"/>
  <c r="I1022" i="1"/>
  <c r="H1025" i="1"/>
  <c r="J1027" i="1"/>
  <c r="I1030" i="1"/>
  <c r="H1033" i="1"/>
  <c r="J1035" i="1"/>
  <c r="I1038" i="1"/>
  <c r="H1041" i="1"/>
  <c r="J1043" i="1"/>
  <c r="I1046" i="1"/>
  <c r="H1049" i="1"/>
  <c r="J1051" i="1"/>
  <c r="I1054" i="1"/>
  <c r="H1057" i="1"/>
  <c r="J1059" i="1"/>
  <c r="I1062" i="1"/>
  <c r="H1065" i="1"/>
  <c r="J1067" i="1"/>
  <c r="I1070" i="1"/>
  <c r="H1073" i="1"/>
  <c r="J1075" i="1"/>
  <c r="I1078" i="1"/>
  <c r="H1080" i="1"/>
  <c r="J1081" i="1"/>
  <c r="J1083" i="1"/>
  <c r="I1085" i="1"/>
  <c r="H1087" i="1"/>
  <c r="H1089" i="1"/>
  <c r="J1090" i="1"/>
  <c r="I1092" i="1"/>
  <c r="I1094" i="1"/>
  <c r="H1096" i="1"/>
  <c r="I1097" i="1"/>
  <c r="J1098" i="1"/>
  <c r="H1100" i="1"/>
  <c r="I1101" i="1"/>
  <c r="J1102" i="1"/>
  <c r="H1104" i="1"/>
  <c r="I1105" i="1"/>
  <c r="J1106" i="1"/>
  <c r="H1108" i="1"/>
  <c r="I1109" i="1"/>
  <c r="J1110" i="1"/>
  <c r="H1112" i="1"/>
  <c r="I1113" i="1"/>
  <c r="J1114" i="1"/>
  <c r="H1116" i="1"/>
  <c r="I1117" i="1"/>
  <c r="J1118" i="1"/>
  <c r="H1120" i="1"/>
  <c r="I1121" i="1"/>
  <c r="J1122" i="1"/>
  <c r="H1124" i="1"/>
  <c r="I1125" i="1"/>
  <c r="J1126" i="1"/>
  <c r="H1128" i="1"/>
  <c r="I1129" i="1"/>
  <c r="J1130" i="1"/>
  <c r="H1132" i="1"/>
  <c r="I1133" i="1"/>
  <c r="J1134" i="1"/>
  <c r="H1136" i="1"/>
  <c r="I1137" i="1"/>
  <c r="J1138" i="1"/>
  <c r="H1140" i="1"/>
  <c r="I1141" i="1"/>
  <c r="J1142" i="1"/>
  <c r="H1144" i="1"/>
  <c r="I1145" i="1"/>
  <c r="J1146" i="1"/>
  <c r="H1148" i="1"/>
  <c r="I1149" i="1"/>
  <c r="J1150" i="1"/>
  <c r="H1152" i="1"/>
  <c r="I1153" i="1"/>
  <c r="J1154" i="1"/>
  <c r="H1156" i="1"/>
  <c r="I1157" i="1"/>
  <c r="J1158" i="1"/>
  <c r="H1160" i="1"/>
  <c r="I1161" i="1"/>
  <c r="J1162" i="1"/>
  <c r="H1164" i="1"/>
  <c r="I1165" i="1"/>
  <c r="J1166" i="1"/>
  <c r="H1168" i="1"/>
  <c r="I1169" i="1"/>
  <c r="J1170" i="1"/>
  <c r="H1172" i="1"/>
  <c r="I1173" i="1"/>
  <c r="J1174" i="1"/>
  <c r="H1176" i="1"/>
  <c r="I1177" i="1"/>
  <c r="J1178" i="1"/>
  <c r="H1180" i="1"/>
  <c r="I1181" i="1"/>
  <c r="J1182" i="1"/>
  <c r="H1184" i="1"/>
  <c r="I1185" i="1"/>
  <c r="J1186" i="1"/>
  <c r="H1188" i="1"/>
  <c r="I1189" i="1"/>
  <c r="J1190" i="1"/>
  <c r="H1192" i="1"/>
  <c r="I1193" i="1"/>
  <c r="J1194" i="1"/>
  <c r="H1196" i="1"/>
  <c r="I1197" i="1"/>
  <c r="J1198" i="1"/>
  <c r="H1200" i="1"/>
  <c r="I1201" i="1"/>
  <c r="J1202" i="1"/>
  <c r="H1204" i="1"/>
  <c r="I1205" i="1"/>
  <c r="J1206" i="1"/>
  <c r="H1208" i="1"/>
  <c r="I1209" i="1"/>
  <c r="J1210" i="1"/>
  <c r="H1212" i="1"/>
  <c r="I1213" i="1"/>
  <c r="J1214" i="1"/>
  <c r="H1216" i="1"/>
  <c r="I1217" i="1"/>
  <c r="J1218" i="1"/>
  <c r="H1220" i="1"/>
  <c r="I1221" i="1"/>
  <c r="J1222" i="1"/>
  <c r="H1224" i="1"/>
  <c r="I1225" i="1"/>
  <c r="J1226" i="1"/>
  <c r="H1228" i="1"/>
  <c r="I1229" i="1"/>
  <c r="J1230" i="1"/>
  <c r="H1232" i="1"/>
  <c r="I1233" i="1"/>
  <c r="J1234" i="1"/>
  <c r="H1236" i="1"/>
  <c r="I1237" i="1"/>
  <c r="J1238" i="1"/>
  <c r="H1240" i="1"/>
  <c r="I1241" i="1"/>
  <c r="J1242" i="1"/>
  <c r="H1244" i="1"/>
  <c r="I1245" i="1"/>
  <c r="J1246" i="1"/>
  <c r="H1248" i="1"/>
  <c r="I1249" i="1"/>
  <c r="J1250" i="1"/>
  <c r="H1252" i="1"/>
  <c r="I1253" i="1"/>
  <c r="J1254" i="1"/>
  <c r="H1256" i="1"/>
  <c r="I1257" i="1"/>
  <c r="J1258" i="1"/>
  <c r="H1260" i="1"/>
  <c r="I1261" i="1"/>
  <c r="J1262" i="1"/>
  <c r="H1264" i="1"/>
  <c r="I1265" i="1"/>
  <c r="J1266" i="1"/>
  <c r="H1268" i="1"/>
  <c r="I1269" i="1"/>
  <c r="J1270" i="1"/>
  <c r="H1272" i="1"/>
  <c r="I1273" i="1"/>
  <c r="J1274" i="1"/>
  <c r="H1276" i="1"/>
  <c r="I1277" i="1"/>
  <c r="J1278" i="1"/>
  <c r="H1280" i="1"/>
  <c r="I1281" i="1"/>
  <c r="J1282" i="1"/>
  <c r="H1284" i="1"/>
  <c r="I1285" i="1"/>
  <c r="J1286" i="1"/>
  <c r="H1288" i="1"/>
  <c r="I1289" i="1"/>
  <c r="J1290" i="1"/>
  <c r="H1292" i="1"/>
  <c r="I1293" i="1"/>
  <c r="J1294" i="1"/>
  <c r="H1296" i="1"/>
  <c r="I1297" i="1"/>
  <c r="J1298" i="1"/>
  <c r="H1300" i="1"/>
  <c r="I1301" i="1"/>
  <c r="J1302" i="1"/>
  <c r="H1304" i="1"/>
  <c r="I1305" i="1"/>
  <c r="J1306" i="1"/>
  <c r="H1308" i="1"/>
  <c r="I1309" i="1"/>
  <c r="J1310" i="1"/>
  <c r="H1312" i="1"/>
  <c r="I1313" i="1"/>
  <c r="J1314" i="1"/>
  <c r="H1316" i="1"/>
  <c r="I1317" i="1"/>
  <c r="J1318" i="1"/>
  <c r="H1320" i="1"/>
  <c r="I1321" i="1"/>
  <c r="J1322" i="1"/>
  <c r="H1324" i="1"/>
  <c r="I1325" i="1"/>
  <c r="J1326" i="1"/>
  <c r="H1328" i="1"/>
  <c r="I1329" i="1"/>
  <c r="J1330" i="1"/>
  <c r="H1332" i="1"/>
  <c r="I1333" i="1"/>
  <c r="J1334" i="1"/>
  <c r="H1336" i="1"/>
  <c r="I1337" i="1"/>
  <c r="J1338" i="1"/>
  <c r="I315" i="1"/>
  <c r="J428" i="1"/>
  <c r="H514" i="1"/>
  <c r="K514" i="1" s="1"/>
  <c r="I545" i="1"/>
  <c r="J566" i="1"/>
  <c r="H588" i="1"/>
  <c r="I609" i="1"/>
  <c r="J630" i="1"/>
  <c r="H652" i="1"/>
  <c r="I673" i="1"/>
  <c r="J694" i="1"/>
  <c r="I702" i="1"/>
  <c r="J707" i="1"/>
  <c r="H713" i="1"/>
  <c r="I718" i="1"/>
  <c r="J723" i="1"/>
  <c r="J726" i="1"/>
  <c r="I729" i="1"/>
  <c r="H732" i="1"/>
  <c r="J734" i="1"/>
  <c r="I737" i="1"/>
  <c r="H740" i="1"/>
  <c r="J742" i="1"/>
  <c r="I745" i="1"/>
  <c r="H748" i="1"/>
  <c r="J750" i="1"/>
  <c r="I753" i="1"/>
  <c r="H756" i="1"/>
  <c r="J758" i="1"/>
  <c r="I761" i="1"/>
  <c r="H764" i="1"/>
  <c r="J766" i="1"/>
  <c r="I769" i="1"/>
  <c r="H772" i="1"/>
  <c r="J774" i="1"/>
  <c r="I777" i="1"/>
  <c r="H780" i="1"/>
  <c r="J782" i="1"/>
  <c r="I785" i="1"/>
  <c r="H788" i="1"/>
  <c r="J790" i="1"/>
  <c r="I793" i="1"/>
  <c r="H796" i="1"/>
  <c r="J798" i="1"/>
  <c r="I801" i="1"/>
  <c r="H804" i="1"/>
  <c r="J806" i="1"/>
  <c r="I809" i="1"/>
  <c r="H812" i="1"/>
  <c r="J814" i="1"/>
  <c r="I817" i="1"/>
  <c r="H820" i="1"/>
  <c r="J822" i="1"/>
  <c r="I825" i="1"/>
  <c r="H828" i="1"/>
  <c r="J830" i="1"/>
  <c r="I833" i="1"/>
  <c r="H836" i="1"/>
  <c r="J838" i="1"/>
  <c r="I841" i="1"/>
  <c r="H844" i="1"/>
  <c r="J846" i="1"/>
  <c r="I849" i="1"/>
  <c r="H852" i="1"/>
  <c r="J854" i="1"/>
  <c r="I857" i="1"/>
  <c r="H860" i="1"/>
  <c r="J862" i="1"/>
  <c r="I865" i="1"/>
  <c r="H868" i="1"/>
  <c r="J870" i="1"/>
  <c r="I873" i="1"/>
  <c r="H876" i="1"/>
  <c r="J878" i="1"/>
  <c r="I881" i="1"/>
  <c r="H884" i="1"/>
  <c r="J886" i="1"/>
  <c r="I889" i="1"/>
  <c r="H892" i="1"/>
  <c r="J894" i="1"/>
  <c r="I897" i="1"/>
  <c r="H900" i="1"/>
  <c r="J902" i="1"/>
  <c r="I905" i="1"/>
  <c r="H908" i="1"/>
  <c r="J910" i="1"/>
  <c r="I913" i="1"/>
  <c r="H916" i="1"/>
  <c r="J918" i="1"/>
  <c r="I921" i="1"/>
  <c r="H924" i="1"/>
  <c r="J926" i="1"/>
  <c r="I929" i="1"/>
  <c r="H932" i="1"/>
  <c r="J934" i="1"/>
  <c r="I937" i="1"/>
  <c r="H940" i="1"/>
  <c r="J942" i="1"/>
  <c r="I945" i="1"/>
  <c r="H948" i="1"/>
  <c r="J950" i="1"/>
  <c r="I953" i="1"/>
  <c r="H956" i="1"/>
  <c r="J958" i="1"/>
  <c r="I961" i="1"/>
  <c r="H964" i="1"/>
  <c r="J966" i="1"/>
  <c r="I969" i="1"/>
  <c r="H972" i="1"/>
  <c r="J974" i="1"/>
  <c r="I977" i="1"/>
  <c r="H980" i="1"/>
  <c r="J982" i="1"/>
  <c r="I985" i="1"/>
  <c r="H988" i="1"/>
  <c r="J990" i="1"/>
  <c r="I993" i="1"/>
  <c r="H996" i="1"/>
  <c r="J998" i="1"/>
  <c r="I1001" i="1"/>
  <c r="H1004" i="1"/>
  <c r="J1006" i="1"/>
  <c r="I1009" i="1"/>
  <c r="H1012" i="1"/>
  <c r="J1014" i="1"/>
  <c r="I1017" i="1"/>
  <c r="H1020" i="1"/>
  <c r="J1022" i="1"/>
  <c r="I1025" i="1"/>
  <c r="H1028" i="1"/>
  <c r="J1030" i="1"/>
  <c r="I1033" i="1"/>
  <c r="H1036" i="1"/>
  <c r="J1038" i="1"/>
  <c r="I1041" i="1"/>
  <c r="H1044" i="1"/>
  <c r="J1046" i="1"/>
  <c r="I1049" i="1"/>
  <c r="H1052" i="1"/>
  <c r="J1054" i="1"/>
  <c r="I1057" i="1"/>
  <c r="H1060" i="1"/>
  <c r="J1062" i="1"/>
  <c r="I1065" i="1"/>
  <c r="H1068" i="1"/>
  <c r="J1070" i="1"/>
  <c r="I1073" i="1"/>
  <c r="H1076" i="1"/>
  <c r="J1078" i="1"/>
  <c r="I1080" i="1"/>
  <c r="I1082" i="1"/>
  <c r="H1084" i="1"/>
  <c r="J1085" i="1"/>
  <c r="J1087" i="1"/>
  <c r="I1089" i="1"/>
  <c r="H1091" i="1"/>
  <c r="H1093" i="1"/>
  <c r="J1094" i="1"/>
  <c r="I1096" i="1"/>
  <c r="J1097" i="1"/>
  <c r="H1099" i="1"/>
  <c r="I1100" i="1"/>
  <c r="J1101" i="1"/>
  <c r="H1103" i="1"/>
  <c r="I1104" i="1"/>
  <c r="J1105" i="1"/>
  <c r="H1107" i="1"/>
  <c r="I1108" i="1"/>
  <c r="J1109" i="1"/>
  <c r="H1111" i="1"/>
  <c r="I1112" i="1"/>
  <c r="J1113" i="1"/>
  <c r="H1115" i="1"/>
  <c r="I1116" i="1"/>
  <c r="J1117" i="1"/>
  <c r="H1119" i="1"/>
  <c r="I1120" i="1"/>
  <c r="J1121" i="1"/>
  <c r="H1123" i="1"/>
  <c r="I1124" i="1"/>
  <c r="J1125" i="1"/>
  <c r="H1127" i="1"/>
  <c r="I1128" i="1"/>
  <c r="J1129" i="1"/>
  <c r="H1131" i="1"/>
  <c r="I1132" i="1"/>
  <c r="J1133" i="1"/>
  <c r="H1135" i="1"/>
  <c r="I1136" i="1"/>
  <c r="J1137" i="1"/>
  <c r="H1139" i="1"/>
  <c r="I1140" i="1"/>
  <c r="J1141" i="1"/>
  <c r="H1143" i="1"/>
  <c r="I1144" i="1"/>
  <c r="J1145" i="1"/>
  <c r="H1147" i="1"/>
  <c r="I1148" i="1"/>
  <c r="J1149" i="1"/>
  <c r="H1151" i="1"/>
  <c r="I1152" i="1"/>
  <c r="J1153" i="1"/>
  <c r="H1155" i="1"/>
  <c r="I1156" i="1"/>
  <c r="J1157" i="1"/>
  <c r="H1159" i="1"/>
  <c r="I1160" i="1"/>
  <c r="J1161" i="1"/>
  <c r="H1163" i="1"/>
  <c r="I1164" i="1"/>
  <c r="J1165" i="1"/>
  <c r="H1167" i="1"/>
  <c r="I1168" i="1"/>
  <c r="J1169" i="1"/>
  <c r="H1171" i="1"/>
  <c r="I1172" i="1"/>
  <c r="J1173" i="1"/>
  <c r="H1175" i="1"/>
  <c r="I1176" i="1"/>
  <c r="J1177" i="1"/>
  <c r="H1179" i="1"/>
  <c r="I1180" i="1"/>
  <c r="J1181" i="1"/>
  <c r="H1183" i="1"/>
  <c r="I1184" i="1"/>
  <c r="J1185" i="1"/>
  <c r="H1187" i="1"/>
  <c r="I1188" i="1"/>
  <c r="J1189" i="1"/>
  <c r="H1191" i="1"/>
  <c r="J354" i="1"/>
  <c r="H450" i="1"/>
  <c r="I529" i="1"/>
  <c r="J550" i="1"/>
  <c r="H572" i="1"/>
  <c r="I593" i="1"/>
  <c r="J614" i="1"/>
  <c r="H636" i="1"/>
  <c r="I657" i="1"/>
  <c r="J678" i="1"/>
  <c r="I698" i="1"/>
  <c r="J703" i="1"/>
  <c r="H709" i="1"/>
  <c r="I714" i="1"/>
  <c r="J719" i="1"/>
  <c r="H725" i="1"/>
  <c r="J727" i="1"/>
  <c r="I730" i="1"/>
  <c r="H733" i="1"/>
  <c r="J735" i="1"/>
  <c r="I738" i="1"/>
  <c r="H741" i="1"/>
  <c r="J743" i="1"/>
  <c r="I746" i="1"/>
  <c r="H749" i="1"/>
  <c r="J751" i="1"/>
  <c r="I754" i="1"/>
  <c r="H757" i="1"/>
  <c r="J759" i="1"/>
  <c r="I762" i="1"/>
  <c r="H765" i="1"/>
  <c r="J767" i="1"/>
  <c r="I770" i="1"/>
  <c r="H773" i="1"/>
  <c r="J775" i="1"/>
  <c r="I778" i="1"/>
  <c r="H781" i="1"/>
  <c r="J783" i="1"/>
  <c r="I786" i="1"/>
  <c r="H789" i="1"/>
  <c r="J791" i="1"/>
  <c r="I794" i="1"/>
  <c r="H797" i="1"/>
  <c r="J799" i="1"/>
  <c r="I802" i="1"/>
  <c r="H805" i="1"/>
  <c r="J807" i="1"/>
  <c r="I810" i="1"/>
  <c r="H813" i="1"/>
  <c r="J815" i="1"/>
  <c r="I818" i="1"/>
  <c r="H821" i="1"/>
  <c r="J823" i="1"/>
  <c r="I826" i="1"/>
  <c r="H829" i="1"/>
  <c r="J831" i="1"/>
  <c r="I834" i="1"/>
  <c r="H837" i="1"/>
  <c r="J839" i="1"/>
  <c r="I842" i="1"/>
  <c r="H845" i="1"/>
  <c r="J847" i="1"/>
  <c r="I850" i="1"/>
  <c r="H853" i="1"/>
  <c r="J855" i="1"/>
  <c r="I858" i="1"/>
  <c r="H861" i="1"/>
  <c r="J863" i="1"/>
  <c r="I866" i="1"/>
  <c r="H869" i="1"/>
  <c r="J871" i="1"/>
  <c r="I874" i="1"/>
  <c r="H877" i="1"/>
  <c r="J879" i="1"/>
  <c r="I882" i="1"/>
  <c r="H885" i="1"/>
  <c r="J887" i="1"/>
  <c r="I890" i="1"/>
  <c r="H893" i="1"/>
  <c r="J895" i="1"/>
  <c r="I898" i="1"/>
  <c r="H901" i="1"/>
  <c r="J903" i="1"/>
  <c r="I906" i="1"/>
  <c r="H909" i="1"/>
  <c r="J911" i="1"/>
  <c r="I914" i="1"/>
  <c r="H917" i="1"/>
  <c r="J919" i="1"/>
  <c r="I922" i="1"/>
  <c r="H925" i="1"/>
  <c r="J927" i="1"/>
  <c r="I930" i="1"/>
  <c r="H933" i="1"/>
  <c r="J935" i="1"/>
  <c r="I938" i="1"/>
  <c r="H941" i="1"/>
  <c r="J943" i="1"/>
  <c r="I946" i="1"/>
  <c r="H949" i="1"/>
  <c r="J951" i="1"/>
  <c r="I954" i="1"/>
  <c r="H957" i="1"/>
  <c r="J959" i="1"/>
  <c r="I962" i="1"/>
  <c r="H965" i="1"/>
  <c r="J967" i="1"/>
  <c r="I970" i="1"/>
  <c r="H973" i="1"/>
  <c r="J975" i="1"/>
  <c r="I978" i="1"/>
  <c r="H981" i="1"/>
  <c r="J983" i="1"/>
  <c r="I986" i="1"/>
  <c r="H989" i="1"/>
  <c r="J991" i="1"/>
  <c r="I994" i="1"/>
  <c r="H997" i="1"/>
  <c r="J999" i="1"/>
  <c r="I1002" i="1"/>
  <c r="H1005" i="1"/>
  <c r="J1007" i="1"/>
  <c r="I1010" i="1"/>
  <c r="H1013" i="1"/>
  <c r="J1015" i="1"/>
  <c r="I1018" i="1"/>
  <c r="H1021" i="1"/>
  <c r="J1023" i="1"/>
  <c r="I1026" i="1"/>
  <c r="H1029" i="1"/>
  <c r="J1031" i="1"/>
  <c r="I1034" i="1"/>
  <c r="H1037" i="1"/>
  <c r="J1039" i="1"/>
  <c r="I1042" i="1"/>
  <c r="H1045" i="1"/>
  <c r="J1047" i="1"/>
  <c r="I1050" i="1"/>
  <c r="H1053" i="1"/>
  <c r="J1055" i="1"/>
  <c r="I1058" i="1"/>
  <c r="H1061" i="1"/>
  <c r="J1063" i="1"/>
  <c r="I1066" i="1"/>
  <c r="H1069" i="1"/>
  <c r="J1071" i="1"/>
  <c r="I1074" i="1"/>
  <c r="H1077" i="1"/>
  <c r="H1079" i="1"/>
  <c r="H1081" i="1"/>
  <c r="J1082" i="1"/>
  <c r="I1084" i="1"/>
  <c r="I1086" i="1"/>
  <c r="H1088" i="1"/>
  <c r="J1089" i="1"/>
  <c r="J1091" i="1"/>
  <c r="I1093" i="1"/>
  <c r="H1095" i="1"/>
  <c r="J1096" i="1"/>
  <c r="H1098" i="1"/>
  <c r="I1099" i="1"/>
  <c r="J1100" i="1"/>
  <c r="H1102" i="1"/>
  <c r="I1103" i="1"/>
  <c r="J1104" i="1"/>
  <c r="H1106" i="1"/>
  <c r="I1107" i="1"/>
  <c r="J1108" i="1"/>
  <c r="H1110" i="1"/>
  <c r="I1111" i="1"/>
  <c r="J1112" i="1"/>
  <c r="H1114" i="1"/>
  <c r="I1115" i="1"/>
  <c r="J1116" i="1"/>
  <c r="H1118" i="1"/>
  <c r="I1119" i="1"/>
  <c r="J1120" i="1"/>
  <c r="H1122" i="1"/>
  <c r="I1123" i="1"/>
  <c r="J1124" i="1"/>
  <c r="H1126" i="1"/>
  <c r="I1127" i="1"/>
  <c r="J1128" i="1"/>
  <c r="H1130" i="1"/>
  <c r="I1131" i="1"/>
  <c r="J1132" i="1"/>
  <c r="H1134" i="1"/>
  <c r="I1135" i="1"/>
  <c r="J1136" i="1"/>
  <c r="H1138" i="1"/>
  <c r="I1139" i="1"/>
  <c r="J1140" i="1"/>
  <c r="H1142" i="1"/>
  <c r="I1143" i="1"/>
  <c r="J1144" i="1"/>
  <c r="H1146" i="1"/>
  <c r="I1147" i="1"/>
  <c r="J1148" i="1"/>
  <c r="H1150" i="1"/>
  <c r="I1151" i="1"/>
  <c r="J1152" i="1"/>
  <c r="H1154" i="1"/>
  <c r="I1155" i="1"/>
  <c r="J1156" i="1"/>
  <c r="H1158" i="1"/>
  <c r="I1159" i="1"/>
  <c r="J1160" i="1"/>
  <c r="H1162" i="1"/>
  <c r="I1163" i="1"/>
  <c r="J1164" i="1"/>
  <c r="H1166" i="1"/>
  <c r="I1167" i="1"/>
  <c r="J1168" i="1"/>
  <c r="H1170" i="1"/>
  <c r="I1171" i="1"/>
  <c r="J1172" i="1"/>
  <c r="H1174" i="1"/>
  <c r="I1175" i="1"/>
  <c r="J1176" i="1"/>
  <c r="H1178" i="1"/>
  <c r="I1179" i="1"/>
  <c r="J1180" i="1"/>
  <c r="H1182" i="1"/>
  <c r="I1183" i="1"/>
  <c r="J1184" i="1"/>
  <c r="H1186" i="1"/>
  <c r="I1187" i="1"/>
  <c r="J1188" i="1"/>
  <c r="H1190" i="1"/>
  <c r="I1191" i="1"/>
  <c r="J1192" i="1"/>
  <c r="H1194" i="1"/>
  <c r="I1195" i="1"/>
  <c r="J1196" i="1"/>
  <c r="H1198" i="1"/>
  <c r="I1199" i="1"/>
  <c r="J1200" i="1"/>
  <c r="H1202" i="1"/>
  <c r="I1203" i="1"/>
  <c r="J1204" i="1"/>
  <c r="H1206" i="1"/>
  <c r="I1207" i="1"/>
  <c r="J1208" i="1"/>
  <c r="H1210" i="1"/>
  <c r="I1211" i="1"/>
  <c r="J1212" i="1"/>
  <c r="H1214" i="1"/>
  <c r="I1215" i="1"/>
  <c r="J1216" i="1"/>
  <c r="H1218" i="1"/>
  <c r="I1219" i="1"/>
  <c r="J1220" i="1"/>
  <c r="H1222" i="1"/>
  <c r="I1223" i="1"/>
  <c r="J1224" i="1"/>
  <c r="H1226" i="1"/>
  <c r="I1227" i="1"/>
  <c r="J1228" i="1"/>
  <c r="H1230" i="1"/>
  <c r="I1231" i="1"/>
  <c r="J1232" i="1"/>
  <c r="H1234" i="1"/>
  <c r="I1235" i="1"/>
  <c r="J1236" i="1"/>
  <c r="H1238" i="1"/>
  <c r="I1239" i="1"/>
  <c r="J1240" i="1"/>
  <c r="H1242" i="1"/>
  <c r="I1243" i="1"/>
  <c r="J1244" i="1"/>
  <c r="H1246" i="1"/>
  <c r="I1247" i="1"/>
  <c r="J1248" i="1"/>
  <c r="H1250" i="1"/>
  <c r="I1251" i="1"/>
  <c r="J1252" i="1"/>
  <c r="H1254" i="1"/>
  <c r="I1255" i="1"/>
  <c r="J1256" i="1"/>
  <c r="H1258" i="1"/>
  <c r="I1259" i="1"/>
  <c r="J1260" i="1"/>
  <c r="H1262" i="1"/>
  <c r="I1263" i="1"/>
  <c r="J1264" i="1"/>
  <c r="H1266" i="1"/>
  <c r="I1267" i="1"/>
  <c r="J1268" i="1"/>
  <c r="H1270" i="1"/>
  <c r="I1271" i="1"/>
  <c r="J1272" i="1"/>
  <c r="H1274" i="1"/>
  <c r="I1275" i="1"/>
  <c r="J1276" i="1"/>
  <c r="H1278" i="1"/>
  <c r="I1279" i="1"/>
  <c r="J1280" i="1"/>
  <c r="H1282" i="1"/>
  <c r="I1283" i="1"/>
  <c r="J1284" i="1"/>
  <c r="H1286" i="1"/>
  <c r="I1287" i="1"/>
  <c r="J1288" i="1"/>
  <c r="H1290" i="1"/>
  <c r="I1291" i="1"/>
  <c r="J1292" i="1"/>
  <c r="H1294" i="1"/>
  <c r="I1295" i="1"/>
  <c r="J1296" i="1"/>
  <c r="H1298" i="1"/>
  <c r="I1299" i="1"/>
  <c r="J1300" i="1"/>
  <c r="H1302" i="1"/>
  <c r="I1303" i="1"/>
  <c r="J1304" i="1"/>
  <c r="H1306" i="1"/>
  <c r="I1307" i="1"/>
  <c r="J1308" i="1"/>
  <c r="H1310" i="1"/>
  <c r="I1311" i="1"/>
  <c r="J1312" i="1"/>
  <c r="H1314" i="1"/>
  <c r="I1315" i="1"/>
  <c r="J1316" i="1"/>
  <c r="H1318" i="1"/>
  <c r="I1319" i="1"/>
  <c r="J1320" i="1"/>
  <c r="H1322" i="1"/>
  <c r="I1323" i="1"/>
  <c r="J1324" i="1"/>
  <c r="H1326" i="1"/>
  <c r="I1327" i="1"/>
  <c r="J1328" i="1"/>
  <c r="H1330" i="1"/>
  <c r="I1331" i="1"/>
  <c r="J1332" i="1"/>
  <c r="H1334" i="1"/>
  <c r="I1335" i="1"/>
  <c r="J1336" i="1"/>
  <c r="H1338" i="1"/>
  <c r="I1339" i="1"/>
  <c r="J1340" i="1"/>
  <c r="H1342" i="1"/>
  <c r="I1343" i="1"/>
  <c r="J1344" i="1"/>
  <c r="H1346" i="1"/>
  <c r="I1347" i="1"/>
  <c r="J1348" i="1"/>
  <c r="H1350" i="1"/>
  <c r="I1351" i="1"/>
  <c r="J1352" i="1"/>
  <c r="H1354" i="1"/>
  <c r="I1355" i="1"/>
  <c r="H383" i="1"/>
  <c r="K383" i="1" s="1"/>
  <c r="I577" i="1"/>
  <c r="J662" i="1"/>
  <c r="I710" i="1"/>
  <c r="H728" i="1"/>
  <c r="J738" i="1"/>
  <c r="I749" i="1"/>
  <c r="H760" i="1"/>
  <c r="J770" i="1"/>
  <c r="I781" i="1"/>
  <c r="H792" i="1"/>
  <c r="J802" i="1"/>
  <c r="I813" i="1"/>
  <c r="H824" i="1"/>
  <c r="J834" i="1"/>
  <c r="I845" i="1"/>
  <c r="H856" i="1"/>
  <c r="J866" i="1"/>
  <c r="I877" i="1"/>
  <c r="H888" i="1"/>
  <c r="J898" i="1"/>
  <c r="I909" i="1"/>
  <c r="H920" i="1"/>
  <c r="J930" i="1"/>
  <c r="I941" i="1"/>
  <c r="H952" i="1"/>
  <c r="J962" i="1"/>
  <c r="I973" i="1"/>
  <c r="H984" i="1"/>
  <c r="J994" i="1"/>
  <c r="I1005" i="1"/>
  <c r="H1016" i="1"/>
  <c r="J1026" i="1"/>
  <c r="I1037" i="1"/>
  <c r="H1048" i="1"/>
  <c r="J1058" i="1"/>
  <c r="I1069" i="1"/>
  <c r="J1079" i="1"/>
  <c r="J1086" i="1"/>
  <c r="J1093" i="1"/>
  <c r="J1099" i="1"/>
  <c r="H1105" i="1"/>
  <c r="I1110" i="1"/>
  <c r="J1115" i="1"/>
  <c r="H1121" i="1"/>
  <c r="I1126" i="1"/>
  <c r="J1131" i="1"/>
  <c r="H1137" i="1"/>
  <c r="I1142" i="1"/>
  <c r="J1147" i="1"/>
  <c r="H1153" i="1"/>
  <c r="I1158" i="1"/>
  <c r="J1163" i="1"/>
  <c r="H1169" i="1"/>
  <c r="I1174" i="1"/>
  <c r="J1179" i="1"/>
  <c r="H1185" i="1"/>
  <c r="I1190" i="1"/>
  <c r="J1193" i="1"/>
  <c r="I1196" i="1"/>
  <c r="H1199" i="1"/>
  <c r="J1201" i="1"/>
  <c r="I1204" i="1"/>
  <c r="H1207" i="1"/>
  <c r="J1209" i="1"/>
  <c r="I1212" i="1"/>
  <c r="H1215" i="1"/>
  <c r="J1217" i="1"/>
  <c r="I1220" i="1"/>
  <c r="H1223" i="1"/>
  <c r="J1225" i="1"/>
  <c r="I1228" i="1"/>
  <c r="H1231" i="1"/>
  <c r="J1233" i="1"/>
  <c r="I1236" i="1"/>
  <c r="H1239" i="1"/>
  <c r="J1241" i="1"/>
  <c r="I1244" i="1"/>
  <c r="H1247" i="1"/>
  <c r="J1249" i="1"/>
  <c r="I1252" i="1"/>
  <c r="H1255" i="1"/>
  <c r="J1257" i="1"/>
  <c r="I1260" i="1"/>
  <c r="H1263" i="1"/>
  <c r="J1265" i="1"/>
  <c r="I1268" i="1"/>
  <c r="H1271" i="1"/>
  <c r="J1273" i="1"/>
  <c r="I1276" i="1"/>
  <c r="H1279" i="1"/>
  <c r="J1281" i="1"/>
  <c r="I1284" i="1"/>
  <c r="H1287" i="1"/>
  <c r="J1289" i="1"/>
  <c r="I1292" i="1"/>
  <c r="H1295" i="1"/>
  <c r="J1297" i="1"/>
  <c r="I1300" i="1"/>
  <c r="H1303" i="1"/>
  <c r="J1305" i="1"/>
  <c r="I1308" i="1"/>
  <c r="H1311" i="1"/>
  <c r="J1313" i="1"/>
  <c r="I1316" i="1"/>
  <c r="H1319" i="1"/>
  <c r="J1321" i="1"/>
  <c r="I1324" i="1"/>
  <c r="H1327" i="1"/>
  <c r="J1329" i="1"/>
  <c r="I1332" i="1"/>
  <c r="H1335" i="1"/>
  <c r="J1337" i="1"/>
  <c r="H1340" i="1"/>
  <c r="J1341" i="1"/>
  <c r="J1343" i="1"/>
  <c r="I1345" i="1"/>
  <c r="H1347" i="1"/>
  <c r="H1349" i="1"/>
  <c r="J1350" i="1"/>
  <c r="I1352" i="1"/>
  <c r="I1354" i="1"/>
  <c r="H1356" i="1"/>
  <c r="I1357" i="1"/>
  <c r="J1358" i="1"/>
  <c r="H1360" i="1"/>
  <c r="I1361" i="1"/>
  <c r="J1362" i="1"/>
  <c r="H1364" i="1"/>
  <c r="I1365" i="1"/>
  <c r="J1366" i="1"/>
  <c r="H1368" i="1"/>
  <c r="I1369" i="1"/>
  <c r="J1370" i="1"/>
  <c r="H1372" i="1"/>
  <c r="I1373" i="1"/>
  <c r="J1374" i="1"/>
  <c r="H1376" i="1"/>
  <c r="I1377" i="1"/>
  <c r="J1378" i="1"/>
  <c r="H1380" i="1"/>
  <c r="I1381" i="1"/>
  <c r="J1382" i="1"/>
  <c r="H1384" i="1"/>
  <c r="I1385" i="1"/>
  <c r="J1386" i="1"/>
  <c r="H1388" i="1"/>
  <c r="I1389" i="1"/>
  <c r="J1390" i="1"/>
  <c r="H1392" i="1"/>
  <c r="I1393" i="1"/>
  <c r="J1394" i="1"/>
  <c r="H1396" i="1"/>
  <c r="I1397" i="1"/>
  <c r="J1398" i="1"/>
  <c r="H1400" i="1"/>
  <c r="I1401" i="1"/>
  <c r="J1402" i="1"/>
  <c r="H1404" i="1"/>
  <c r="I1405" i="1"/>
  <c r="J1406" i="1"/>
  <c r="H1408" i="1"/>
  <c r="I1409" i="1"/>
  <c r="J1410" i="1"/>
  <c r="H1412" i="1"/>
  <c r="I1413" i="1"/>
  <c r="J1414" i="1"/>
  <c r="H1416" i="1"/>
  <c r="I1417" i="1"/>
  <c r="J1418" i="1"/>
  <c r="H1420" i="1"/>
  <c r="I1421" i="1"/>
  <c r="J1422" i="1"/>
  <c r="H1424" i="1"/>
  <c r="I1425" i="1"/>
  <c r="J1426" i="1"/>
  <c r="H1428" i="1"/>
  <c r="I1429" i="1"/>
  <c r="J1430" i="1"/>
  <c r="H1432" i="1"/>
  <c r="I1433" i="1"/>
  <c r="J1434" i="1"/>
  <c r="H1436" i="1"/>
  <c r="I1437" i="1"/>
  <c r="J1438" i="1"/>
  <c r="H1440" i="1"/>
  <c r="I1441" i="1"/>
  <c r="J1442" i="1"/>
  <c r="H1444" i="1"/>
  <c r="I1445" i="1"/>
  <c r="J1446" i="1"/>
  <c r="H1448" i="1"/>
  <c r="I1449" i="1"/>
  <c r="J1450" i="1"/>
  <c r="H1452" i="1"/>
  <c r="I1453" i="1"/>
  <c r="J1454" i="1"/>
  <c r="H1456" i="1"/>
  <c r="I1457" i="1"/>
  <c r="J1458" i="1"/>
  <c r="H1460" i="1"/>
  <c r="I1461" i="1"/>
  <c r="J1462" i="1"/>
  <c r="H1464" i="1"/>
  <c r="I1465" i="1"/>
  <c r="J1466" i="1"/>
  <c r="H1468" i="1"/>
  <c r="I1469" i="1"/>
  <c r="J1470" i="1"/>
  <c r="H1472" i="1"/>
  <c r="I1473" i="1"/>
  <c r="J1474" i="1"/>
  <c r="H1476" i="1"/>
  <c r="I1477" i="1"/>
  <c r="J1478" i="1"/>
  <c r="H1480" i="1"/>
  <c r="I1481" i="1"/>
  <c r="J1482" i="1"/>
  <c r="H1484" i="1"/>
  <c r="I1485" i="1"/>
  <c r="J1486" i="1"/>
  <c r="H1488" i="1"/>
  <c r="I1489" i="1"/>
  <c r="J1490" i="1"/>
  <c r="H1492" i="1"/>
  <c r="I1493" i="1"/>
  <c r="J1494" i="1"/>
  <c r="H1496" i="1"/>
  <c r="I1497" i="1"/>
  <c r="J1498" i="1"/>
  <c r="H1500" i="1"/>
  <c r="I1501" i="1"/>
  <c r="J1502" i="1"/>
  <c r="H1504" i="1"/>
  <c r="I1505" i="1"/>
  <c r="J1506" i="1"/>
  <c r="H1508" i="1"/>
  <c r="I1509" i="1"/>
  <c r="J1510" i="1"/>
  <c r="H1512" i="1"/>
  <c r="I1513" i="1"/>
  <c r="J1514" i="1"/>
  <c r="H1516" i="1"/>
  <c r="I1517" i="1"/>
  <c r="J1518" i="1"/>
  <c r="H1520" i="1"/>
  <c r="I1521" i="1"/>
  <c r="J1522" i="1"/>
  <c r="H1524" i="1"/>
  <c r="I1525" i="1"/>
  <c r="J1526" i="1"/>
  <c r="H1528" i="1"/>
  <c r="I1529" i="1"/>
  <c r="J1530" i="1"/>
  <c r="H1532" i="1"/>
  <c r="I1533" i="1"/>
  <c r="J1534" i="1"/>
  <c r="H1536" i="1"/>
  <c r="I1537" i="1"/>
  <c r="J1538" i="1"/>
  <c r="H1540" i="1"/>
  <c r="I1541" i="1"/>
  <c r="J1542" i="1"/>
  <c r="H1544" i="1"/>
  <c r="I1545" i="1"/>
  <c r="J1546" i="1"/>
  <c r="H1548" i="1"/>
  <c r="J1550" i="1"/>
  <c r="H1552" i="1"/>
  <c r="I1553" i="1"/>
  <c r="H1556" i="1"/>
  <c r="H1560" i="1"/>
  <c r="J1562" i="1"/>
  <c r="H1564" i="1"/>
  <c r="I1565" i="1"/>
  <c r="H1568" i="1"/>
  <c r="H1572" i="1"/>
  <c r="J1574" i="1"/>
  <c r="H1576" i="1"/>
  <c r="I1577" i="1"/>
  <c r="H1580" i="1"/>
  <c r="H1584" i="1"/>
  <c r="J1586" i="1"/>
  <c r="H1588" i="1"/>
  <c r="I1589" i="1"/>
  <c r="H1592" i="1"/>
  <c r="H1596" i="1"/>
  <c r="J1598" i="1"/>
  <c r="H1600" i="1"/>
  <c r="I1601" i="1"/>
  <c r="H1604" i="1"/>
  <c r="H1608" i="1"/>
  <c r="J1610" i="1"/>
  <c r="H1612" i="1"/>
  <c r="I1613" i="1"/>
  <c r="H1616" i="1"/>
  <c r="H1620" i="1"/>
  <c r="J1622" i="1"/>
  <c r="H1624" i="1"/>
  <c r="I1625" i="1"/>
  <c r="H1628" i="1"/>
  <c r="H1632" i="1"/>
  <c r="J1634" i="1"/>
  <c r="H1636" i="1"/>
  <c r="I1637" i="1"/>
  <c r="H1640" i="1"/>
  <c r="H1644" i="1"/>
  <c r="J1646" i="1"/>
  <c r="H1648" i="1"/>
  <c r="I1649" i="1"/>
  <c r="H1652" i="1"/>
  <c r="H1656" i="1"/>
  <c r="J1658" i="1"/>
  <c r="H1660" i="1"/>
  <c r="I1661" i="1"/>
  <c r="H1664" i="1"/>
  <c r="H1668" i="1"/>
  <c r="J1670" i="1"/>
  <c r="H1672" i="1"/>
  <c r="I1673" i="1"/>
  <c r="H1676" i="1"/>
  <c r="H1680" i="1"/>
  <c r="J1682" i="1"/>
  <c r="H1684" i="1"/>
  <c r="I1685" i="1"/>
  <c r="H1688" i="1"/>
  <c r="H1692" i="1"/>
  <c r="J1694" i="1"/>
  <c r="H1696" i="1"/>
  <c r="I1697" i="1"/>
  <c r="H1700" i="1"/>
  <c r="H1704" i="1"/>
  <c r="J1706" i="1"/>
  <c r="H1708" i="1"/>
  <c r="I1709" i="1"/>
  <c r="H1712" i="1"/>
  <c r="H1716" i="1"/>
  <c r="J1718" i="1"/>
  <c r="H1720" i="1"/>
  <c r="I1721" i="1"/>
  <c r="H1724" i="1"/>
  <c r="I471" i="1"/>
  <c r="J598" i="1"/>
  <c r="H684" i="1"/>
  <c r="K684" i="1" s="1"/>
  <c r="J715" i="1"/>
  <c r="J730" i="1"/>
  <c r="I741" i="1"/>
  <c r="H752" i="1"/>
  <c r="J762" i="1"/>
  <c r="I773" i="1"/>
  <c r="H784" i="1"/>
  <c r="J794" i="1"/>
  <c r="I805" i="1"/>
  <c r="H816" i="1"/>
  <c r="J826" i="1"/>
  <c r="I837" i="1"/>
  <c r="H848" i="1"/>
  <c r="J858" i="1"/>
  <c r="I869" i="1"/>
  <c r="H880" i="1"/>
  <c r="J890" i="1"/>
  <c r="I901" i="1"/>
  <c r="H912" i="1"/>
  <c r="J922" i="1"/>
  <c r="I933" i="1"/>
  <c r="H944" i="1"/>
  <c r="J954" i="1"/>
  <c r="I965" i="1"/>
  <c r="H976" i="1"/>
  <c r="J986" i="1"/>
  <c r="I997" i="1"/>
  <c r="H1008" i="1"/>
  <c r="J1018" i="1"/>
  <c r="I1029" i="1"/>
  <c r="H1040" i="1"/>
  <c r="J1050" i="1"/>
  <c r="I1061" i="1"/>
  <c r="H1072" i="1"/>
  <c r="I1081" i="1"/>
  <c r="I1088" i="1"/>
  <c r="J1095" i="1"/>
  <c r="H1101" i="1"/>
  <c r="I1106" i="1"/>
  <c r="J1111" i="1"/>
  <c r="H1117" i="1"/>
  <c r="I1122" i="1"/>
  <c r="J1127" i="1"/>
  <c r="H1133" i="1"/>
  <c r="I1138" i="1"/>
  <c r="J1143" i="1"/>
  <c r="H1149" i="1"/>
  <c r="I1154" i="1"/>
  <c r="J1159" i="1"/>
  <c r="H1165" i="1"/>
  <c r="I1170" i="1"/>
  <c r="J1175" i="1"/>
  <c r="H1181" i="1"/>
  <c r="I1186" i="1"/>
  <c r="J1191" i="1"/>
  <c r="I1194" i="1"/>
  <c r="H1197" i="1"/>
  <c r="J1199" i="1"/>
  <c r="I1202" i="1"/>
  <c r="H1205" i="1"/>
  <c r="J1207" i="1"/>
  <c r="I1210" i="1"/>
  <c r="H1213" i="1"/>
  <c r="J1215" i="1"/>
  <c r="I1218" i="1"/>
  <c r="H1221" i="1"/>
  <c r="J1223" i="1"/>
  <c r="I1226" i="1"/>
  <c r="H1229" i="1"/>
  <c r="J1231" i="1"/>
  <c r="I1234" i="1"/>
  <c r="H1237" i="1"/>
  <c r="J1239" i="1"/>
  <c r="I1242" i="1"/>
  <c r="H1245" i="1"/>
  <c r="J1247" i="1"/>
  <c r="I1250" i="1"/>
  <c r="H1253" i="1"/>
  <c r="J1255" i="1"/>
  <c r="I1258" i="1"/>
  <c r="H1261" i="1"/>
  <c r="J1263" i="1"/>
  <c r="I1266" i="1"/>
  <c r="H1269" i="1"/>
  <c r="J1271" i="1"/>
  <c r="I1274" i="1"/>
  <c r="H1277" i="1"/>
  <c r="J1279" i="1"/>
  <c r="I1282" i="1"/>
  <c r="H1285" i="1"/>
  <c r="J1287" i="1"/>
  <c r="I1290" i="1"/>
  <c r="H1293" i="1"/>
  <c r="J1295" i="1"/>
  <c r="I1298" i="1"/>
  <c r="H1301" i="1"/>
  <c r="J1303" i="1"/>
  <c r="I1306" i="1"/>
  <c r="H1309" i="1"/>
  <c r="J1311" i="1"/>
  <c r="I1314" i="1"/>
  <c r="H1317" i="1"/>
  <c r="J1319" i="1"/>
  <c r="I1322" i="1"/>
  <c r="H1325" i="1"/>
  <c r="J1327" i="1"/>
  <c r="I1330" i="1"/>
  <c r="H1333" i="1"/>
  <c r="J1335" i="1"/>
  <c r="I1338" i="1"/>
  <c r="I1340" i="1"/>
  <c r="I1342" i="1"/>
  <c r="H1344" i="1"/>
  <c r="J1345" i="1"/>
  <c r="J1347" i="1"/>
  <c r="I1349" i="1"/>
  <c r="H1351" i="1"/>
  <c r="H1353" i="1"/>
  <c r="J1354" i="1"/>
  <c r="I1356" i="1"/>
  <c r="J1357" i="1"/>
  <c r="H1359" i="1"/>
  <c r="I1360" i="1"/>
  <c r="J1361" i="1"/>
  <c r="H1363" i="1"/>
  <c r="I1364" i="1"/>
  <c r="J1365" i="1"/>
  <c r="H1367" i="1"/>
  <c r="I1368" i="1"/>
  <c r="J1369" i="1"/>
  <c r="H1371" i="1"/>
  <c r="I1372" i="1"/>
  <c r="J1373" i="1"/>
  <c r="H1375" i="1"/>
  <c r="I1376" i="1"/>
  <c r="J1377" i="1"/>
  <c r="H1379" i="1"/>
  <c r="I1380" i="1"/>
  <c r="J1381" i="1"/>
  <c r="H1383" i="1"/>
  <c r="I1384" i="1"/>
  <c r="J1385" i="1"/>
  <c r="H1387" i="1"/>
  <c r="I1388" i="1"/>
  <c r="J1389" i="1"/>
  <c r="H1391" i="1"/>
  <c r="I1392" i="1"/>
  <c r="J1393" i="1"/>
  <c r="H1395" i="1"/>
  <c r="I1396" i="1"/>
  <c r="J1397" i="1"/>
  <c r="H1399" i="1"/>
  <c r="I1400" i="1"/>
  <c r="J1401" i="1"/>
  <c r="H1403" i="1"/>
  <c r="I1404" i="1"/>
  <c r="J1405" i="1"/>
  <c r="H1407" i="1"/>
  <c r="I1408" i="1"/>
  <c r="J1409" i="1"/>
  <c r="H1411" i="1"/>
  <c r="I1412" i="1"/>
  <c r="J1413" i="1"/>
  <c r="H1415" i="1"/>
  <c r="I1416" i="1"/>
  <c r="J1417" i="1"/>
  <c r="H1419" i="1"/>
  <c r="I1420" i="1"/>
  <c r="J1421" i="1"/>
  <c r="H1423" i="1"/>
  <c r="I1424" i="1"/>
  <c r="J1425" i="1"/>
  <c r="H1427" i="1"/>
  <c r="I1428" i="1"/>
  <c r="J1429" i="1"/>
  <c r="H1431" i="1"/>
  <c r="I1432" i="1"/>
  <c r="J1433" i="1"/>
  <c r="H1435" i="1"/>
  <c r="I1436" i="1"/>
  <c r="J1437" i="1"/>
  <c r="H1439" i="1"/>
  <c r="I1440" i="1"/>
  <c r="J1441" i="1"/>
  <c r="H1443" i="1"/>
  <c r="I1444" i="1"/>
  <c r="J1445" i="1"/>
  <c r="H1447" i="1"/>
  <c r="I1448" i="1"/>
  <c r="J1449" i="1"/>
  <c r="H1451" i="1"/>
  <c r="I1452" i="1"/>
  <c r="J1453" i="1"/>
  <c r="H1455" i="1"/>
  <c r="I1456" i="1"/>
  <c r="J1457" i="1"/>
  <c r="H1459" i="1"/>
  <c r="I1460" i="1"/>
  <c r="J1461" i="1"/>
  <c r="H1463" i="1"/>
  <c r="I1464" i="1"/>
  <c r="J1465" i="1"/>
  <c r="H1467" i="1"/>
  <c r="I1468" i="1"/>
  <c r="J1469" i="1"/>
  <c r="H1471" i="1"/>
  <c r="I1472" i="1"/>
  <c r="J1473" i="1"/>
  <c r="H1475" i="1"/>
  <c r="I1476" i="1"/>
  <c r="J1477" i="1"/>
  <c r="H1479" i="1"/>
  <c r="I1480" i="1"/>
  <c r="J1481" i="1"/>
  <c r="H1483" i="1"/>
  <c r="I1484" i="1"/>
  <c r="J1485" i="1"/>
  <c r="H1487" i="1"/>
  <c r="I1488" i="1"/>
  <c r="J1489" i="1"/>
  <c r="H1491" i="1"/>
  <c r="I1492" i="1"/>
  <c r="J1493" i="1"/>
  <c r="H1495" i="1"/>
  <c r="I1496" i="1"/>
  <c r="J1497" i="1"/>
  <c r="H1499" i="1"/>
  <c r="I1500" i="1"/>
  <c r="J1501" i="1"/>
  <c r="H1503" i="1"/>
  <c r="I1504" i="1"/>
  <c r="J1505" i="1"/>
  <c r="H1507" i="1"/>
  <c r="I1508" i="1"/>
  <c r="J1509" i="1"/>
  <c r="H1511" i="1"/>
  <c r="I1512" i="1"/>
  <c r="J1513" i="1"/>
  <c r="H1515" i="1"/>
  <c r="I1516" i="1"/>
  <c r="J1517" i="1"/>
  <c r="H1519" i="1"/>
  <c r="I1520" i="1"/>
  <c r="J1521" i="1"/>
  <c r="H1523" i="1"/>
  <c r="I1524" i="1"/>
  <c r="J1525" i="1"/>
  <c r="H1527" i="1"/>
  <c r="I1528" i="1"/>
  <c r="J1529" i="1"/>
  <c r="H1531" i="1"/>
  <c r="I1532" i="1"/>
  <c r="J1533" i="1"/>
  <c r="H1535" i="1"/>
  <c r="I1536" i="1"/>
  <c r="J1537" i="1"/>
  <c r="H1539" i="1"/>
  <c r="I1540" i="1"/>
  <c r="J1541" i="1"/>
  <c r="H1543" i="1"/>
  <c r="I1544" i="1"/>
  <c r="J1545" i="1"/>
  <c r="H1547" i="1"/>
  <c r="J1549" i="1"/>
  <c r="H1551" i="1"/>
  <c r="J1553" i="1"/>
  <c r="H1555" i="1"/>
  <c r="I1556" i="1"/>
  <c r="H1559" i="1"/>
  <c r="H1563" i="1"/>
  <c r="J1565" i="1"/>
  <c r="H1567" i="1"/>
  <c r="I1568" i="1"/>
  <c r="H1571" i="1"/>
  <c r="H1575" i="1"/>
  <c r="J1577" i="1"/>
  <c r="H1579" i="1"/>
  <c r="I1580" i="1"/>
  <c r="H1583" i="1"/>
  <c r="H1587" i="1"/>
  <c r="J1589" i="1"/>
  <c r="H1591" i="1"/>
  <c r="I1592" i="1"/>
  <c r="H1595" i="1"/>
  <c r="H1599" i="1"/>
  <c r="J1601" i="1"/>
  <c r="H1603" i="1"/>
  <c r="I1604" i="1"/>
  <c r="H1607" i="1"/>
  <c r="H1611" i="1"/>
  <c r="J1613" i="1"/>
  <c r="H1615" i="1"/>
  <c r="I1616" i="1"/>
  <c r="H1619" i="1"/>
  <c r="H1623" i="1"/>
  <c r="J1625" i="1"/>
  <c r="H1627" i="1"/>
  <c r="I1628" i="1"/>
  <c r="H1631" i="1"/>
  <c r="H1635" i="1"/>
  <c r="J1637" i="1"/>
  <c r="H1639" i="1"/>
  <c r="I1640" i="1"/>
  <c r="H1643" i="1"/>
  <c r="H1647" i="1"/>
  <c r="J534" i="1"/>
  <c r="H620" i="1"/>
  <c r="J699" i="1"/>
  <c r="H721" i="1"/>
  <c r="I733" i="1"/>
  <c r="H744" i="1"/>
  <c r="J754" i="1"/>
  <c r="I765" i="1"/>
  <c r="H776" i="1"/>
  <c r="K776" i="1" s="1"/>
  <c r="J786" i="1"/>
  <c r="I797" i="1"/>
  <c r="H808" i="1"/>
  <c r="J818" i="1"/>
  <c r="I829" i="1"/>
  <c r="H840" i="1"/>
  <c r="J850" i="1"/>
  <c r="I861" i="1"/>
  <c r="H872" i="1"/>
  <c r="J882" i="1"/>
  <c r="I893" i="1"/>
  <c r="H904" i="1"/>
  <c r="K904" i="1" s="1"/>
  <c r="J914" i="1"/>
  <c r="I925" i="1"/>
  <c r="H936" i="1"/>
  <c r="J946" i="1"/>
  <c r="I957" i="1"/>
  <c r="H968" i="1"/>
  <c r="J978" i="1"/>
  <c r="I989" i="1"/>
  <c r="H1000" i="1"/>
  <c r="J1010" i="1"/>
  <c r="I1021" i="1"/>
  <c r="H1032" i="1"/>
  <c r="K1032" i="1" s="1"/>
  <c r="J1042" i="1"/>
  <c r="I1053" i="1"/>
  <c r="H1064" i="1"/>
  <c r="J1074" i="1"/>
  <c r="H1083" i="1"/>
  <c r="I1090" i="1"/>
  <c r="H1097" i="1"/>
  <c r="I1102" i="1"/>
  <c r="J1107" i="1"/>
  <c r="H1113" i="1"/>
  <c r="I1118" i="1"/>
  <c r="J1123" i="1"/>
  <c r="H1129" i="1"/>
  <c r="I1134" i="1"/>
  <c r="J1139" i="1"/>
  <c r="H1145" i="1"/>
  <c r="I1150" i="1"/>
  <c r="J1155" i="1"/>
  <c r="H1161" i="1"/>
  <c r="I1166" i="1"/>
  <c r="J1171" i="1"/>
  <c r="H1177" i="1"/>
  <c r="I1182" i="1"/>
  <c r="J1187" i="1"/>
  <c r="I1192" i="1"/>
  <c r="H1195" i="1"/>
  <c r="J1197" i="1"/>
  <c r="I1200" i="1"/>
  <c r="H1203" i="1"/>
  <c r="J1205" i="1"/>
  <c r="I1208" i="1"/>
  <c r="H1211" i="1"/>
  <c r="J1213" i="1"/>
  <c r="I1216" i="1"/>
  <c r="H1219" i="1"/>
  <c r="J1221" i="1"/>
  <c r="I1224" i="1"/>
  <c r="H1227" i="1"/>
  <c r="J1229" i="1"/>
  <c r="I1232" i="1"/>
  <c r="H1235" i="1"/>
  <c r="J1237" i="1"/>
  <c r="I1240" i="1"/>
  <c r="H1243" i="1"/>
  <c r="K1243" i="1" s="1"/>
  <c r="J1245" i="1"/>
  <c r="I1248" i="1"/>
  <c r="H1251" i="1"/>
  <c r="J1253" i="1"/>
  <c r="I1256" i="1"/>
  <c r="H1259" i="1"/>
  <c r="J1261" i="1"/>
  <c r="I1264" i="1"/>
  <c r="H1267" i="1"/>
  <c r="J1269" i="1"/>
  <c r="I1272" i="1"/>
  <c r="H1275" i="1"/>
  <c r="K1275" i="1" s="1"/>
  <c r="J1277" i="1"/>
  <c r="I1280" i="1"/>
  <c r="H1283" i="1"/>
  <c r="J1285" i="1"/>
  <c r="I1288" i="1"/>
  <c r="H1291" i="1"/>
  <c r="J1293" i="1"/>
  <c r="I1296" i="1"/>
  <c r="H1299" i="1"/>
  <c r="J1301" i="1"/>
  <c r="I1304" i="1"/>
  <c r="H1307" i="1"/>
  <c r="J1309" i="1"/>
  <c r="I1312" i="1"/>
  <c r="H1315" i="1"/>
  <c r="J1317" i="1"/>
  <c r="I1320" i="1"/>
  <c r="H1323" i="1"/>
  <c r="J1325" i="1"/>
  <c r="I1328" i="1"/>
  <c r="H1331" i="1"/>
  <c r="J1333" i="1"/>
  <c r="I1336" i="1"/>
  <c r="H1339" i="1"/>
  <c r="H1341" i="1"/>
  <c r="J1342" i="1"/>
  <c r="I1344" i="1"/>
  <c r="I1346" i="1"/>
  <c r="H1348" i="1"/>
  <c r="J1349" i="1"/>
  <c r="J1351" i="1"/>
  <c r="I1353" i="1"/>
  <c r="H1355" i="1"/>
  <c r="J1356" i="1"/>
  <c r="H1358" i="1"/>
  <c r="I1359" i="1"/>
  <c r="J1360" i="1"/>
  <c r="H1362" i="1"/>
  <c r="I1363" i="1"/>
  <c r="J1364" i="1"/>
  <c r="H1366" i="1"/>
  <c r="I1367" i="1"/>
  <c r="J1368" i="1"/>
  <c r="H1370" i="1"/>
  <c r="I1371" i="1"/>
  <c r="J1372" i="1"/>
  <c r="H1374" i="1"/>
  <c r="I1375" i="1"/>
  <c r="J1376" i="1"/>
  <c r="H1378" i="1"/>
  <c r="I1379" i="1"/>
  <c r="J1380" i="1"/>
  <c r="H1382" i="1"/>
  <c r="I1383" i="1"/>
  <c r="J1384" i="1"/>
  <c r="H1386" i="1"/>
  <c r="I1387" i="1"/>
  <c r="J1388" i="1"/>
  <c r="H1390" i="1"/>
  <c r="I1391" i="1"/>
  <c r="J1392" i="1"/>
  <c r="H1394" i="1"/>
  <c r="I1395" i="1"/>
  <c r="J1396" i="1"/>
  <c r="H1398" i="1"/>
  <c r="I1399" i="1"/>
  <c r="J1400" i="1"/>
  <c r="H1402" i="1"/>
  <c r="I1403" i="1"/>
  <c r="J1404" i="1"/>
  <c r="H1406" i="1"/>
  <c r="I1407" i="1"/>
  <c r="J1408" i="1"/>
  <c r="H1410" i="1"/>
  <c r="I1411" i="1"/>
  <c r="J1412" i="1"/>
  <c r="H1414" i="1"/>
  <c r="I1415" i="1"/>
  <c r="J1416" i="1"/>
  <c r="H1418" i="1"/>
  <c r="I1419" i="1"/>
  <c r="J1420" i="1"/>
  <c r="H1422" i="1"/>
  <c r="I1423" i="1"/>
  <c r="J1424" i="1"/>
  <c r="H1426" i="1"/>
  <c r="I1427" i="1"/>
  <c r="J1428" i="1"/>
  <c r="H1430" i="1"/>
  <c r="I1431" i="1"/>
  <c r="J1432" i="1"/>
  <c r="H1434" i="1"/>
  <c r="I1435" i="1"/>
  <c r="J1436" i="1"/>
  <c r="H1438" i="1"/>
  <c r="I1439" i="1"/>
  <c r="J1440" i="1"/>
  <c r="H1442" i="1"/>
  <c r="I1443" i="1"/>
  <c r="J1444" i="1"/>
  <c r="H1446" i="1"/>
  <c r="I1447" i="1"/>
  <c r="J1448" i="1"/>
  <c r="H1450" i="1"/>
  <c r="I1451" i="1"/>
  <c r="J1452" i="1"/>
  <c r="H1454" i="1"/>
  <c r="I1455" i="1"/>
  <c r="J1456" i="1"/>
  <c r="H1458" i="1"/>
  <c r="I1459" i="1"/>
  <c r="J1460" i="1"/>
  <c r="H1462" i="1"/>
  <c r="I1463" i="1"/>
  <c r="J1464" i="1"/>
  <c r="H1466" i="1"/>
  <c r="I1467" i="1"/>
  <c r="J1468" i="1"/>
  <c r="H1470" i="1"/>
  <c r="I1471" i="1"/>
  <c r="J1472" i="1"/>
  <c r="H1474" i="1"/>
  <c r="I1475" i="1"/>
  <c r="J1476" i="1"/>
  <c r="H1478" i="1"/>
  <c r="I1479" i="1"/>
  <c r="J1480" i="1"/>
  <c r="H1482" i="1"/>
  <c r="I1483" i="1"/>
  <c r="J1484" i="1"/>
  <c r="H1486" i="1"/>
  <c r="I1487" i="1"/>
  <c r="J1488" i="1"/>
  <c r="H1490" i="1"/>
  <c r="I1491" i="1"/>
  <c r="J1492" i="1"/>
  <c r="H1494" i="1"/>
  <c r="I1495" i="1"/>
  <c r="J1496" i="1"/>
  <c r="H1498" i="1"/>
  <c r="I1499" i="1"/>
  <c r="J1500" i="1"/>
  <c r="H1502" i="1"/>
  <c r="I1503" i="1"/>
  <c r="J1504" i="1"/>
  <c r="H1506" i="1"/>
  <c r="I1507" i="1"/>
  <c r="J1508" i="1"/>
  <c r="H1510" i="1"/>
  <c r="I1511" i="1"/>
  <c r="J1512" i="1"/>
  <c r="H1514" i="1"/>
  <c r="I1515" i="1"/>
  <c r="J1516" i="1"/>
  <c r="H1518" i="1"/>
  <c r="I1519" i="1"/>
  <c r="J1520" i="1"/>
  <c r="H1522" i="1"/>
  <c r="I1523" i="1"/>
  <c r="J1524" i="1"/>
  <c r="H1526" i="1"/>
  <c r="I1527" i="1"/>
  <c r="J1528" i="1"/>
  <c r="H1530" i="1"/>
  <c r="I1531" i="1"/>
  <c r="J1532" i="1"/>
  <c r="H1534" i="1"/>
  <c r="I1535" i="1"/>
  <c r="J1536" i="1"/>
  <c r="H1538" i="1"/>
  <c r="I1539" i="1"/>
  <c r="J1540" i="1"/>
  <c r="H1542" i="1"/>
  <c r="I1543" i="1"/>
  <c r="J1544" i="1"/>
  <c r="H1546" i="1"/>
  <c r="I1547" i="1"/>
  <c r="J1548" i="1"/>
  <c r="H1550" i="1"/>
  <c r="J1552" i="1"/>
  <c r="H1554" i="1"/>
  <c r="J1556" i="1"/>
  <c r="H1558" i="1"/>
  <c r="I1559" i="1"/>
  <c r="H1562" i="1"/>
  <c r="H1566" i="1"/>
  <c r="J1568" i="1"/>
  <c r="H1570" i="1"/>
  <c r="I1571" i="1"/>
  <c r="H1574" i="1"/>
  <c r="H1578" i="1"/>
  <c r="J1580" i="1"/>
  <c r="H1582" i="1"/>
  <c r="I1583" i="1"/>
  <c r="H1586" i="1"/>
  <c r="H1590" i="1"/>
  <c r="J1592" i="1"/>
  <c r="H1594" i="1"/>
  <c r="I1595" i="1"/>
  <c r="H1598" i="1"/>
  <c r="H1602" i="1"/>
  <c r="J1604" i="1"/>
  <c r="H1606" i="1"/>
  <c r="I1607" i="1"/>
  <c r="H1610" i="1"/>
  <c r="H1614" i="1"/>
  <c r="J1616" i="1"/>
  <c r="H1618" i="1"/>
  <c r="I1619" i="1"/>
  <c r="H1622" i="1"/>
  <c r="H1626" i="1"/>
  <c r="J1628" i="1"/>
  <c r="H1630" i="1"/>
  <c r="I1631" i="1"/>
  <c r="H1634" i="1"/>
  <c r="H1638" i="1"/>
  <c r="J1640" i="1"/>
  <c r="H1642" i="1"/>
  <c r="I1643" i="1"/>
  <c r="H1646" i="1"/>
  <c r="H1650" i="1"/>
  <c r="J1652" i="1"/>
  <c r="H1654" i="1"/>
  <c r="I1655" i="1"/>
  <c r="H1658" i="1"/>
  <c r="H1662" i="1"/>
  <c r="J1664" i="1"/>
  <c r="H1666" i="1"/>
  <c r="I1667" i="1"/>
  <c r="H1670" i="1"/>
  <c r="H1674" i="1"/>
  <c r="J1676" i="1"/>
  <c r="H1678" i="1"/>
  <c r="I1679" i="1"/>
  <c r="H1682" i="1"/>
  <c r="H1686" i="1"/>
  <c r="J1688" i="1"/>
  <c r="H1690" i="1"/>
  <c r="I1691" i="1"/>
  <c r="H1694" i="1"/>
  <c r="H1698" i="1"/>
  <c r="J1700" i="1"/>
  <c r="H1702" i="1"/>
  <c r="I1703" i="1"/>
  <c r="H1706" i="1"/>
  <c r="H1710" i="1"/>
  <c r="J1712" i="1"/>
  <c r="H1714" i="1"/>
  <c r="I1715" i="1"/>
  <c r="H1718" i="1"/>
  <c r="H1722" i="1"/>
  <c r="J1724" i="1"/>
  <c r="H1726" i="1"/>
  <c r="I1707" i="1"/>
  <c r="I1701" i="1"/>
  <c r="I1695" i="1"/>
  <c r="I1689" i="1"/>
  <c r="J1678" i="1"/>
  <c r="J1672" i="1"/>
  <c r="J1666" i="1"/>
  <c r="I1663" i="1"/>
  <c r="J1656" i="1"/>
  <c r="J1650" i="1"/>
  <c r="J1644" i="1"/>
  <c r="J1641" i="1"/>
  <c r="J1638" i="1"/>
  <c r="J1632" i="1"/>
  <c r="J1629" i="1"/>
  <c r="J1626" i="1"/>
  <c r="J1620" i="1"/>
  <c r="J1617" i="1"/>
  <c r="J1614" i="1"/>
  <c r="J1608" i="1"/>
  <c r="J1605" i="1"/>
  <c r="J1602" i="1"/>
  <c r="J1596" i="1"/>
  <c r="J1593" i="1"/>
  <c r="J1590" i="1"/>
  <c r="J1584" i="1"/>
  <c r="J1581" i="1"/>
  <c r="J1578" i="1"/>
  <c r="J1572" i="1"/>
  <c r="J1569" i="1"/>
  <c r="J1566" i="1"/>
  <c r="J1560" i="1"/>
  <c r="J1557" i="1"/>
  <c r="J1554" i="1"/>
  <c r="I1549" i="1"/>
  <c r="J1710" i="1"/>
  <c r="I1723" i="1"/>
  <c r="I15" i="1"/>
  <c r="J20" i="1"/>
  <c r="H26" i="1"/>
  <c r="I31" i="1"/>
  <c r="J36" i="1"/>
  <c r="H42" i="1"/>
  <c r="I47" i="1"/>
  <c r="J52" i="1"/>
  <c r="H58" i="1"/>
  <c r="I63" i="1"/>
  <c r="I14" i="1"/>
  <c r="J19" i="1"/>
  <c r="H25" i="1"/>
  <c r="I30" i="1"/>
  <c r="J35" i="1"/>
  <c r="H41" i="1"/>
  <c r="I46" i="1"/>
  <c r="J51" i="1"/>
  <c r="H57" i="1"/>
  <c r="I62" i="1"/>
  <c r="J10" i="1"/>
  <c r="H16" i="1"/>
  <c r="I21" i="1"/>
  <c r="J26" i="1"/>
  <c r="H32" i="1"/>
  <c r="I37" i="1"/>
  <c r="J42" i="1"/>
  <c r="H48" i="1"/>
  <c r="I53" i="1"/>
  <c r="J58" i="1"/>
  <c r="H64" i="1"/>
  <c r="J9" i="1"/>
  <c r="H1759" i="1"/>
  <c r="H1757" i="1"/>
  <c r="K1757" i="1" s="1"/>
  <c r="H1755" i="1"/>
  <c r="H1751" i="1"/>
  <c r="I1748" i="1"/>
  <c r="H1747" i="1"/>
  <c r="K1747" i="1" s="1"/>
  <c r="J1745" i="1"/>
  <c r="H1743" i="1"/>
  <c r="H1739" i="1"/>
  <c r="I1736" i="1"/>
  <c r="H1735" i="1"/>
  <c r="J1733" i="1"/>
  <c r="H1731" i="1"/>
  <c r="H1727" i="1"/>
  <c r="K1727" i="1" s="1"/>
  <c r="H1725" i="1"/>
  <c r="H1717" i="1"/>
  <c r="H1709" i="1"/>
  <c r="I1706" i="1"/>
  <c r="J1703" i="1"/>
  <c r="H1701" i="1"/>
  <c r="H1693" i="1"/>
  <c r="H1685" i="1"/>
  <c r="K1685" i="1" s="1"/>
  <c r="I1682" i="1"/>
  <c r="J1679" i="1"/>
  <c r="H1677" i="1"/>
  <c r="H1669" i="1"/>
  <c r="K1669" i="1" s="1"/>
  <c r="H1661" i="1"/>
  <c r="I1658" i="1"/>
  <c r="J1655" i="1"/>
  <c r="H1653" i="1"/>
  <c r="K1653" i="1" s="1"/>
  <c r="H1637" i="1"/>
  <c r="J1631" i="1"/>
  <c r="H1621" i="1"/>
  <c r="I1610" i="1"/>
  <c r="H1605" i="1"/>
  <c r="H1589" i="1"/>
  <c r="J1583" i="1"/>
  <c r="H1573" i="1"/>
  <c r="I1562" i="1"/>
  <c r="H1557" i="1"/>
  <c r="J1551" i="1"/>
  <c r="I1546" i="1"/>
  <c r="H1541" i="1"/>
  <c r="J1535" i="1"/>
  <c r="I1530" i="1"/>
  <c r="H1525" i="1"/>
  <c r="J1519" i="1"/>
  <c r="I1514" i="1"/>
  <c r="H1509" i="1"/>
  <c r="J1503" i="1"/>
  <c r="I1498" i="1"/>
  <c r="H1493" i="1"/>
  <c r="J1487" i="1"/>
  <c r="I1482" i="1"/>
  <c r="H1477" i="1"/>
  <c r="J1471" i="1"/>
  <c r="I1466" i="1"/>
  <c r="H1461" i="1"/>
  <c r="J1455" i="1"/>
  <c r="I1450" i="1"/>
  <c r="H1445" i="1"/>
  <c r="J1439" i="1"/>
  <c r="I1434" i="1"/>
  <c r="H1429" i="1"/>
  <c r="J1423" i="1"/>
  <c r="I1418" i="1"/>
  <c r="H1413" i="1"/>
  <c r="J1407" i="1"/>
  <c r="I1402" i="1"/>
  <c r="H1397" i="1"/>
  <c r="J1391" i="1"/>
  <c r="I1386" i="1"/>
  <c r="H1381" i="1"/>
  <c r="J1375" i="1"/>
  <c r="I1370" i="1"/>
  <c r="H1365" i="1"/>
  <c r="J1359" i="1"/>
  <c r="J1353" i="1"/>
  <c r="J1346" i="1"/>
  <c r="J1339" i="1"/>
  <c r="H1329" i="1"/>
  <c r="I1318" i="1"/>
  <c r="J1307" i="1"/>
  <c r="H1297" i="1"/>
  <c r="I1286" i="1"/>
  <c r="J1275" i="1"/>
  <c r="H1265" i="1"/>
  <c r="I1254" i="1"/>
  <c r="J1243" i="1"/>
  <c r="H1233" i="1"/>
  <c r="K1233" i="1" s="1"/>
  <c r="I1222" i="1"/>
  <c r="J1211" i="1"/>
  <c r="H1201" i="1"/>
  <c r="H1189" i="1"/>
  <c r="J1167" i="1"/>
  <c r="I1146" i="1"/>
  <c r="H1125" i="1"/>
  <c r="J1103" i="1"/>
  <c r="I1077" i="1"/>
  <c r="J1034" i="1"/>
  <c r="H992" i="1"/>
  <c r="I949" i="1"/>
  <c r="J906" i="1"/>
  <c r="H864" i="1"/>
  <c r="I821" i="1"/>
  <c r="J778" i="1"/>
  <c r="H736" i="1"/>
  <c r="K736" i="1" s="1"/>
  <c r="H556" i="1"/>
  <c r="F3" i="5" l="1"/>
  <c r="F4" i="5"/>
  <c r="G4" i="5" s="1"/>
  <c r="K992" i="1"/>
  <c r="K1125" i="1"/>
  <c r="K1201" i="1"/>
  <c r="K1329" i="1"/>
  <c r="K1381" i="1"/>
  <c r="K1445" i="1"/>
  <c r="K1509" i="1"/>
  <c r="K1671" i="1"/>
  <c r="K1703" i="1"/>
  <c r="K1621" i="1"/>
  <c r="K1677" i="1"/>
  <c r="K1693" i="1"/>
  <c r="K1709" i="1"/>
  <c r="K1731" i="1"/>
  <c r="K1739" i="1"/>
  <c r="K1759" i="1"/>
  <c r="K1752" i="1"/>
  <c r="K1722" i="1"/>
  <c r="K1702" i="1"/>
  <c r="K1682" i="1"/>
  <c r="K1674" i="1"/>
  <c r="K1654" i="1"/>
  <c r="K1634" i="1"/>
  <c r="K1626" i="1"/>
  <c r="K1736" i="1"/>
  <c r="K1606" i="1"/>
  <c r="K1586" i="1"/>
  <c r="K1578" i="1"/>
  <c r="K1687" i="1"/>
  <c r="K1558" i="1"/>
  <c r="K1550" i="1"/>
  <c r="K1534" i="1"/>
  <c r="K1518" i="1"/>
  <c r="K1502" i="1"/>
  <c r="K1486" i="1"/>
  <c r="K1470" i="1"/>
  <c r="K1454" i="1"/>
  <c r="K1438" i="1"/>
  <c r="K1422" i="1"/>
  <c r="K1406" i="1"/>
  <c r="K1390" i="1"/>
  <c r="K1374" i="1"/>
  <c r="K1358" i="1"/>
  <c r="K1315" i="1"/>
  <c r="K1283" i="1"/>
  <c r="K1251" i="1"/>
  <c r="K1219" i="1"/>
  <c r="K1161" i="1"/>
  <c r="K1097" i="1"/>
  <c r="K1064" i="1"/>
  <c r="K936" i="1"/>
  <c r="K808" i="1"/>
  <c r="K721" i="1"/>
  <c r="K1647" i="1"/>
  <c r="K1627" i="1"/>
  <c r="K1607" i="1"/>
  <c r="K1599" i="1"/>
  <c r="K1579" i="1"/>
  <c r="K1559" i="1"/>
  <c r="K1551" i="1"/>
  <c r="K1539" i="1"/>
  <c r="K1523" i="1"/>
  <c r="K1507" i="1"/>
  <c r="K1491" i="1"/>
  <c r="K1475" i="1"/>
  <c r="K1459" i="1"/>
  <c r="K1443" i="1"/>
  <c r="K1427" i="1"/>
  <c r="K1411" i="1"/>
  <c r="K1395" i="1"/>
  <c r="K1379" i="1"/>
  <c r="K1363" i="1"/>
  <c r="K1351" i="1"/>
  <c r="K1344" i="1"/>
  <c r="K1325" i="1"/>
  <c r="K1293" i="1"/>
  <c r="K1261" i="1"/>
  <c r="K1229" i="1"/>
  <c r="K1197" i="1"/>
  <c r="K1181" i="1"/>
  <c r="K1117" i="1"/>
  <c r="K976" i="1"/>
  <c r="K848" i="1"/>
  <c r="K1724" i="1"/>
  <c r="K1716" i="1"/>
  <c r="K1696" i="1"/>
  <c r="K1676" i="1"/>
  <c r="K1668" i="1"/>
  <c r="K1648" i="1"/>
  <c r="K1628" i="1"/>
  <c r="K1620" i="1"/>
  <c r="K1600" i="1"/>
  <c r="K1580" i="1"/>
  <c r="K1572" i="1"/>
  <c r="K1552" i="1"/>
  <c r="K1540" i="1"/>
  <c r="K1524" i="1"/>
  <c r="K1508" i="1"/>
  <c r="K1492" i="1"/>
  <c r="K1476" i="1"/>
  <c r="K1460" i="1"/>
  <c r="K1444" i="1"/>
  <c r="K1428" i="1"/>
  <c r="K1412" i="1"/>
  <c r="K1396" i="1"/>
  <c r="K1380" i="1"/>
  <c r="K1364" i="1"/>
  <c r="K1327" i="1"/>
  <c r="K1295" i="1"/>
  <c r="K1263" i="1"/>
  <c r="K1231" i="1"/>
  <c r="K1199" i="1"/>
  <c r="K1185" i="1"/>
  <c r="K1121" i="1"/>
  <c r="K984" i="1"/>
  <c r="K856" i="1"/>
  <c r="K728" i="1"/>
  <c r="K1346" i="1"/>
  <c r="K1330" i="1"/>
  <c r="K1314" i="1"/>
  <c r="K1298" i="1"/>
  <c r="K1282" i="1"/>
  <c r="K1266" i="1"/>
  <c r="K1250" i="1"/>
  <c r="K1234" i="1"/>
  <c r="K1218" i="1"/>
  <c r="K1202" i="1"/>
  <c r="K1186" i="1"/>
  <c r="K1170" i="1"/>
  <c r="K1154" i="1"/>
  <c r="K1138" i="1"/>
  <c r="K1122" i="1"/>
  <c r="K1106" i="1"/>
  <c r="K1095" i="1"/>
  <c r="K1088" i="1"/>
  <c r="K1081" i="1"/>
  <c r="K1061" i="1"/>
  <c r="K1029" i="1"/>
  <c r="K997" i="1"/>
  <c r="K965" i="1"/>
  <c r="K933" i="1"/>
  <c r="K901" i="1"/>
  <c r="K869" i="1"/>
  <c r="K837" i="1"/>
  <c r="K805" i="1"/>
  <c r="K773" i="1"/>
  <c r="K741" i="1"/>
  <c r="K450" i="1"/>
  <c r="K1183" i="1"/>
  <c r="K1167" i="1"/>
  <c r="K1151" i="1"/>
  <c r="K1135" i="1"/>
  <c r="K1119" i="1"/>
  <c r="K1103" i="1"/>
  <c r="K1091" i="1"/>
  <c r="K1084" i="1"/>
  <c r="K1076" i="1"/>
  <c r="K1044" i="1"/>
  <c r="K1012" i="1"/>
  <c r="K980" i="1"/>
  <c r="K948" i="1"/>
  <c r="K916" i="1"/>
  <c r="K884" i="1"/>
  <c r="K852" i="1"/>
  <c r="K820" i="1"/>
  <c r="K788" i="1"/>
  <c r="K756" i="1"/>
  <c r="K1328" i="1"/>
  <c r="K1312" i="1"/>
  <c r="K1296" i="1"/>
  <c r="K1280" i="1"/>
  <c r="K1264" i="1"/>
  <c r="K1248" i="1"/>
  <c r="K556" i="1"/>
  <c r="K864" i="1"/>
  <c r="K1297" i="1"/>
  <c r="K1365" i="1"/>
  <c r="K1429" i="1"/>
  <c r="K1493" i="1"/>
  <c r="K1655" i="1"/>
  <c r="K1557" i="1"/>
  <c r="K1589" i="1"/>
  <c r="K1701" i="1"/>
  <c r="K1717" i="1"/>
  <c r="K1743" i="1"/>
  <c r="K1751" i="1"/>
  <c r="K1740" i="1"/>
  <c r="K1718" i="1"/>
  <c r="K1710" i="1"/>
  <c r="K1690" i="1"/>
  <c r="K1670" i="1"/>
  <c r="K1662" i="1"/>
  <c r="K1642" i="1"/>
  <c r="K1622" i="1"/>
  <c r="K1614" i="1"/>
  <c r="K1594" i="1"/>
  <c r="K1574" i="1"/>
  <c r="K1566" i="1"/>
  <c r="K1538" i="1"/>
  <c r="K1522" i="1"/>
  <c r="K1506" i="1"/>
  <c r="K1490" i="1"/>
  <c r="K1474" i="1"/>
  <c r="K1458" i="1"/>
  <c r="K1442" i="1"/>
  <c r="K1426" i="1"/>
  <c r="K1410" i="1"/>
  <c r="K1394" i="1"/>
  <c r="K1378" i="1"/>
  <c r="K1362" i="1"/>
  <c r="K1323" i="1"/>
  <c r="K1291" i="1"/>
  <c r="K1259" i="1"/>
  <c r="K1227" i="1"/>
  <c r="K1195" i="1"/>
  <c r="K1177" i="1"/>
  <c r="K1113" i="1"/>
  <c r="K968" i="1"/>
  <c r="K840" i="1"/>
  <c r="K1643" i="1"/>
  <c r="K1635" i="1"/>
  <c r="K1744" i="1"/>
  <c r="K1615" i="1"/>
  <c r="K1595" i="1"/>
  <c r="K1587" i="1"/>
  <c r="K1567" i="1"/>
  <c r="K1543" i="1"/>
  <c r="K1527" i="1"/>
  <c r="K1641" i="1"/>
  <c r="K1511" i="1"/>
  <c r="K1625" i="1"/>
  <c r="K1495" i="1"/>
  <c r="K1609" i="1"/>
  <c r="K1479" i="1"/>
  <c r="K1593" i="1"/>
  <c r="K1463" i="1"/>
  <c r="K1577" i="1"/>
  <c r="K1447" i="1"/>
  <c r="K1561" i="1"/>
  <c r="K1431" i="1"/>
  <c r="K1545" i="1"/>
  <c r="K1415" i="1"/>
  <c r="K1529" i="1"/>
  <c r="K1399" i="1"/>
  <c r="K1513" i="1"/>
  <c r="K1383" i="1"/>
  <c r="K1497" i="1"/>
  <c r="K1367" i="1"/>
  <c r="K1481" i="1"/>
  <c r="K1333" i="1"/>
  <c r="K1301" i="1"/>
  <c r="K1269" i="1"/>
  <c r="K1237" i="1"/>
  <c r="K1205" i="1"/>
  <c r="K1133" i="1"/>
  <c r="K1008" i="1"/>
  <c r="K880" i="1"/>
  <c r="K752" i="1"/>
  <c r="K1712" i="1"/>
  <c r="K1704" i="1"/>
  <c r="K1684" i="1"/>
  <c r="K1664" i="1"/>
  <c r="K1656" i="1"/>
  <c r="K1636" i="1"/>
  <c r="K1616" i="1"/>
  <c r="K1608" i="1"/>
  <c r="K1588" i="1"/>
  <c r="K1568" i="1"/>
  <c r="K1560" i="1"/>
  <c r="K1544" i="1"/>
  <c r="K1528" i="1"/>
  <c r="K1512" i="1"/>
  <c r="K1496" i="1"/>
  <c r="K1480" i="1"/>
  <c r="K1464" i="1"/>
  <c r="K1448" i="1"/>
  <c r="K1432" i="1"/>
  <c r="K1416" i="1"/>
  <c r="K1400" i="1"/>
  <c r="K1384" i="1"/>
  <c r="K1368" i="1"/>
  <c r="K1335" i="1"/>
  <c r="K1433" i="1"/>
  <c r="K1303" i="1"/>
  <c r="K1401" i="1"/>
  <c r="K1271" i="1"/>
  <c r="K1369" i="1"/>
  <c r="K1239" i="1"/>
  <c r="K1337" i="1"/>
  <c r="K1207" i="1"/>
  <c r="K1137" i="1"/>
  <c r="K1016" i="1"/>
  <c r="K888" i="1"/>
  <c r="K760" i="1"/>
  <c r="K1350" i="1"/>
  <c r="K1334" i="1"/>
  <c r="K1318" i="1"/>
  <c r="K1302" i="1"/>
  <c r="K1286" i="1"/>
  <c r="K1270" i="1"/>
  <c r="K1254" i="1"/>
  <c r="K1238" i="1"/>
  <c r="K1352" i="1"/>
  <c r="K1222" i="1"/>
  <c r="K1206" i="1"/>
  <c r="K1190" i="1"/>
  <c r="K1174" i="1"/>
  <c r="K1158" i="1"/>
  <c r="K1142" i="1"/>
  <c r="K1126" i="1"/>
  <c r="K1110" i="1"/>
  <c r="K1079" i="1"/>
  <c r="K1069" i="1"/>
  <c r="K1037" i="1"/>
  <c r="K1005" i="1"/>
  <c r="K973" i="1"/>
  <c r="K941" i="1"/>
  <c r="K909" i="1"/>
  <c r="K877" i="1"/>
  <c r="K845" i="1"/>
  <c r="K813" i="1"/>
  <c r="K781" i="1"/>
  <c r="K749" i="1"/>
  <c r="K709" i="1"/>
  <c r="K572" i="1"/>
  <c r="K1187" i="1"/>
  <c r="K1171" i="1"/>
  <c r="K1155" i="1"/>
  <c r="K1139" i="1"/>
  <c r="K1123" i="1"/>
  <c r="K1107" i="1"/>
  <c r="K1052" i="1"/>
  <c r="K1020" i="1"/>
  <c r="K988" i="1"/>
  <c r="K956" i="1"/>
  <c r="K924" i="1"/>
  <c r="K892" i="1"/>
  <c r="K860" i="1"/>
  <c r="K828" i="1"/>
  <c r="K796" i="1"/>
  <c r="K764" i="1"/>
  <c r="K732" i="1"/>
  <c r="K1332" i="1"/>
  <c r="K1316" i="1"/>
  <c r="K1300" i="1"/>
  <c r="K1284" i="1"/>
  <c r="K1268" i="1"/>
  <c r="K1252" i="1"/>
  <c r="K1236" i="1"/>
  <c r="K1220" i="1"/>
  <c r="K1204" i="1"/>
  <c r="K1188" i="1"/>
  <c r="K1172" i="1"/>
  <c r="K1156" i="1"/>
  <c r="K1140" i="1"/>
  <c r="K1124" i="1"/>
  <c r="K1108" i="1"/>
  <c r="K1065" i="1"/>
  <c r="K1033" i="1"/>
  <c r="K1001" i="1"/>
  <c r="K969" i="1"/>
  <c r="K937" i="1"/>
  <c r="K905" i="1"/>
  <c r="K1265" i="1"/>
  <c r="K1413" i="1"/>
  <c r="K1477" i="1"/>
  <c r="K1541" i="1"/>
  <c r="K1605" i="1"/>
  <c r="K1637" i="1"/>
  <c r="K1661" i="1"/>
  <c r="K1725" i="1"/>
  <c r="K1735" i="1"/>
  <c r="K1755" i="1"/>
  <c r="K1728" i="1"/>
  <c r="K1761" i="1"/>
  <c r="K1726" i="1"/>
  <c r="K1706" i="1"/>
  <c r="K1698" i="1"/>
  <c r="K1678" i="1"/>
  <c r="K1658" i="1"/>
  <c r="K1650" i="1"/>
  <c r="K1630" i="1"/>
  <c r="K1610" i="1"/>
  <c r="K1602" i="1"/>
  <c r="K1711" i="1"/>
  <c r="K1582" i="1"/>
  <c r="K1562" i="1"/>
  <c r="K1554" i="1"/>
  <c r="K1542" i="1"/>
  <c r="K1526" i="1"/>
  <c r="K1510" i="1"/>
  <c r="K1494" i="1"/>
  <c r="K1478" i="1"/>
  <c r="K1462" i="1"/>
  <c r="K1446" i="1"/>
  <c r="K1430" i="1"/>
  <c r="K1414" i="1"/>
  <c r="K1398" i="1"/>
  <c r="K1382" i="1"/>
  <c r="K1366" i="1"/>
  <c r="K1355" i="1"/>
  <c r="K1348" i="1"/>
  <c r="K1341" i="1"/>
  <c r="K1331" i="1"/>
  <c r="K1299" i="1"/>
  <c r="K1267" i="1"/>
  <c r="K1235" i="1"/>
  <c r="K1203" i="1"/>
  <c r="K1129" i="1"/>
  <c r="K1083" i="1"/>
  <c r="K1000" i="1"/>
  <c r="K872" i="1"/>
  <c r="K744" i="1"/>
  <c r="K620" i="1"/>
  <c r="K1631" i="1"/>
  <c r="K1623" i="1"/>
  <c r="K1603" i="1"/>
  <c r="K1583" i="1"/>
  <c r="K1575" i="1"/>
  <c r="K1555" i="1"/>
  <c r="K1547" i="1"/>
  <c r="K1531" i="1"/>
  <c r="K1515" i="1"/>
  <c r="K1499" i="1"/>
  <c r="K1483" i="1"/>
  <c r="K1467" i="1"/>
  <c r="K1451" i="1"/>
  <c r="K1435" i="1"/>
  <c r="K1419" i="1"/>
  <c r="K1403" i="1"/>
  <c r="K1387" i="1"/>
  <c r="K1371" i="1"/>
  <c r="K1309" i="1"/>
  <c r="K1277" i="1"/>
  <c r="K1245" i="1"/>
  <c r="K1213" i="1"/>
  <c r="K1149" i="1"/>
  <c r="K1040" i="1"/>
  <c r="K912" i="1"/>
  <c r="K784" i="1"/>
  <c r="K1720" i="1"/>
  <c r="K1700" i="1"/>
  <c r="K1692" i="1"/>
  <c r="K1672" i="1"/>
  <c r="K1652" i="1"/>
  <c r="K1644" i="1"/>
  <c r="K1624" i="1"/>
  <c r="K1604" i="1"/>
  <c r="K1596" i="1"/>
  <c r="K1576" i="1"/>
  <c r="K1556" i="1"/>
  <c r="K1548" i="1"/>
  <c r="K1532" i="1"/>
  <c r="K1516" i="1"/>
  <c r="K1500" i="1"/>
  <c r="K1484" i="1"/>
  <c r="K1468" i="1"/>
  <c r="K1452" i="1"/>
  <c r="K1436" i="1"/>
  <c r="K1420" i="1"/>
  <c r="K1404" i="1"/>
  <c r="K1388" i="1"/>
  <c r="K1372" i="1"/>
  <c r="K1356" i="1"/>
  <c r="K1349" i="1"/>
  <c r="K1311" i="1"/>
  <c r="K1279" i="1"/>
  <c r="K1247" i="1"/>
  <c r="K1345" i="1"/>
  <c r="K1215" i="1"/>
  <c r="K1153" i="1"/>
  <c r="K1048" i="1"/>
  <c r="K920" i="1"/>
  <c r="K792" i="1"/>
  <c r="K1354" i="1"/>
  <c r="K1338" i="1"/>
  <c r="K1322" i="1"/>
  <c r="K1306" i="1"/>
  <c r="K1290" i="1"/>
  <c r="K1274" i="1"/>
  <c r="K1258" i="1"/>
  <c r="K1242" i="1"/>
  <c r="K1226" i="1"/>
  <c r="K1210" i="1"/>
  <c r="K1194" i="1"/>
  <c r="K1178" i="1"/>
  <c r="K1162" i="1"/>
  <c r="K1146" i="1"/>
  <c r="K1130" i="1"/>
  <c r="K1114" i="1"/>
  <c r="K1098" i="1"/>
  <c r="K1077" i="1"/>
  <c r="K1045" i="1"/>
  <c r="K1013" i="1"/>
  <c r="K981" i="1"/>
  <c r="K949" i="1"/>
  <c r="K917" i="1"/>
  <c r="K885" i="1"/>
  <c r="K853" i="1"/>
  <c r="K821" i="1"/>
  <c r="K789" i="1"/>
  <c r="K757" i="1"/>
  <c r="K725" i="1"/>
  <c r="K636" i="1"/>
  <c r="K1191" i="1"/>
  <c r="K1305" i="1"/>
  <c r="K1175" i="1"/>
  <c r="K1159" i="1"/>
  <c r="K1273" i="1"/>
  <c r="K1143" i="1"/>
  <c r="K1127" i="1"/>
  <c r="K1241" i="1"/>
  <c r="K1111" i="1"/>
  <c r="K1060" i="1"/>
  <c r="K1028" i="1"/>
  <c r="K996" i="1"/>
  <c r="K964" i="1"/>
  <c r="K932" i="1"/>
  <c r="K900" i="1"/>
  <c r="K868" i="1"/>
  <c r="K836" i="1"/>
  <c r="K804" i="1"/>
  <c r="K772" i="1"/>
  <c r="K740" i="1"/>
  <c r="K713" i="1"/>
  <c r="K588" i="1"/>
  <c r="K1336" i="1"/>
  <c r="K1320" i="1"/>
  <c r="K1304" i="1"/>
  <c r="K1288" i="1"/>
  <c r="K1272" i="1"/>
  <c r="K1256" i="1"/>
  <c r="K1240" i="1"/>
  <c r="K1224" i="1"/>
  <c r="K1208" i="1"/>
  <c r="K1192" i="1"/>
  <c r="K1176" i="1"/>
  <c r="K1160" i="1"/>
  <c r="K1144" i="1"/>
  <c r="K1189" i="1"/>
  <c r="K1397" i="1"/>
  <c r="K1461" i="1"/>
  <c r="K1525" i="1"/>
  <c r="K1573" i="1"/>
  <c r="K1714" i="1"/>
  <c r="K1694" i="1"/>
  <c r="K1686" i="1"/>
  <c r="K1666" i="1"/>
  <c r="K1646" i="1"/>
  <c r="K1638" i="1"/>
  <c r="K1748" i="1"/>
  <c r="K1618" i="1"/>
  <c r="K1598" i="1"/>
  <c r="K1590" i="1"/>
  <c r="K1570" i="1"/>
  <c r="K1546" i="1"/>
  <c r="K1530" i="1"/>
  <c r="K1514" i="1"/>
  <c r="K1498" i="1"/>
  <c r="K1482" i="1"/>
  <c r="K1466" i="1"/>
  <c r="K1450" i="1"/>
  <c r="K1434" i="1"/>
  <c r="K1418" i="1"/>
  <c r="K1402" i="1"/>
  <c r="K1386" i="1"/>
  <c r="K1370" i="1"/>
  <c r="K1339" i="1"/>
  <c r="K1307" i="1"/>
  <c r="K1211" i="1"/>
  <c r="K1145" i="1"/>
  <c r="K1639" i="1"/>
  <c r="K1619" i="1"/>
  <c r="K1611" i="1"/>
  <c r="K1591" i="1"/>
  <c r="K1571" i="1"/>
  <c r="K1563" i="1"/>
  <c r="K1535" i="1"/>
  <c r="K1519" i="1"/>
  <c r="K1503" i="1"/>
  <c r="K1487" i="1"/>
  <c r="K1471" i="1"/>
  <c r="K1455" i="1"/>
  <c r="K1439" i="1"/>
  <c r="K1423" i="1"/>
  <c r="K1407" i="1"/>
  <c r="K1391" i="1"/>
  <c r="K1375" i="1"/>
  <c r="K1359" i="1"/>
  <c r="K1353" i="1"/>
  <c r="K1465" i="1"/>
  <c r="K1317" i="1"/>
  <c r="K1285" i="1"/>
  <c r="K1253" i="1"/>
  <c r="K1221" i="1"/>
  <c r="K1165" i="1"/>
  <c r="K1101" i="1"/>
  <c r="K1072" i="1"/>
  <c r="K944" i="1"/>
  <c r="K816" i="1"/>
  <c r="K1708" i="1"/>
  <c r="K1688" i="1"/>
  <c r="K1680" i="1"/>
  <c r="K1660" i="1"/>
  <c r="K1640" i="1"/>
  <c r="K1632" i="1"/>
  <c r="K1612" i="1"/>
  <c r="K1592" i="1"/>
  <c r="K1584" i="1"/>
  <c r="K1564" i="1"/>
  <c r="K1536" i="1"/>
  <c r="K1520" i="1"/>
  <c r="K1504" i="1"/>
  <c r="K1488" i="1"/>
  <c r="K1472" i="1"/>
  <c r="K1456" i="1"/>
  <c r="K1440" i="1"/>
  <c r="K1424" i="1"/>
  <c r="K1408" i="1"/>
  <c r="K1392" i="1"/>
  <c r="K1376" i="1"/>
  <c r="K1360" i="1"/>
  <c r="K1347" i="1"/>
  <c r="K1340" i="1"/>
  <c r="K1449" i="1"/>
  <c r="K1319" i="1"/>
  <c r="K1417" i="1"/>
  <c r="K1287" i="1"/>
  <c r="K1385" i="1"/>
  <c r="K1255" i="1"/>
  <c r="K1223" i="1"/>
  <c r="K1169" i="1"/>
  <c r="K1105" i="1"/>
  <c r="K952" i="1"/>
  <c r="K824" i="1"/>
  <c r="K1342" i="1"/>
  <c r="K1326" i="1"/>
  <c r="K1310" i="1"/>
  <c r="K1294" i="1"/>
  <c r="K1278" i="1"/>
  <c r="K1262" i="1"/>
  <c r="K1246" i="1"/>
  <c r="K1230" i="1"/>
  <c r="K1214" i="1"/>
  <c r="K1198" i="1"/>
  <c r="K1182" i="1"/>
  <c r="K1166" i="1"/>
  <c r="K1150" i="1"/>
  <c r="K1134" i="1"/>
  <c r="K1118" i="1"/>
  <c r="K1102" i="1"/>
  <c r="K1209" i="1"/>
  <c r="K1053" i="1"/>
  <c r="K1021" i="1"/>
  <c r="K989" i="1"/>
  <c r="K957" i="1"/>
  <c r="K925" i="1"/>
  <c r="K893" i="1"/>
  <c r="K861" i="1"/>
  <c r="K829" i="1"/>
  <c r="K797" i="1"/>
  <c r="K765" i="1"/>
  <c r="K733" i="1"/>
  <c r="K1179" i="1"/>
  <c r="K1163" i="1"/>
  <c r="K1147" i="1"/>
  <c r="K1131" i="1"/>
  <c r="K1115" i="1"/>
  <c r="K1099" i="1"/>
  <c r="K1093" i="1"/>
  <c r="K1068" i="1"/>
  <c r="K1036" i="1"/>
  <c r="K1004" i="1"/>
  <c r="K972" i="1"/>
  <c r="K940" i="1"/>
  <c r="K908" i="1"/>
  <c r="K876" i="1"/>
  <c r="K844" i="1"/>
  <c r="K812" i="1"/>
  <c r="K780" i="1"/>
  <c r="K748" i="1"/>
  <c r="K652" i="1"/>
  <c r="K1324" i="1"/>
  <c r="K1308" i="1"/>
  <c r="K1292" i="1"/>
  <c r="K1276" i="1"/>
  <c r="K1260" i="1"/>
  <c r="K1244" i="1"/>
  <c r="K1228" i="1"/>
  <c r="K1212" i="1"/>
  <c r="K1196" i="1"/>
  <c r="K1180" i="1"/>
  <c r="K1164" i="1"/>
  <c r="K1148" i="1"/>
  <c r="K1132" i="1"/>
  <c r="K1116" i="1"/>
  <c r="K1100" i="1"/>
  <c r="K1087" i="1"/>
  <c r="K1080" i="1"/>
  <c r="K1049" i="1"/>
  <c r="K1017" i="1"/>
  <c r="K985" i="1"/>
  <c r="K953" i="1"/>
  <c r="K921" i="1"/>
  <c r="K889" i="1"/>
  <c r="K857" i="1"/>
  <c r="K825" i="1"/>
  <c r="K793" i="1"/>
  <c r="K761" i="1"/>
  <c r="K729" i="1"/>
  <c r="K668" i="1"/>
  <c r="K1082" i="1"/>
  <c r="K1066" i="1"/>
  <c r="K1050" i="1"/>
  <c r="K1034" i="1"/>
  <c r="K1018" i="1"/>
  <c r="K1002" i="1"/>
  <c r="K986" i="1"/>
  <c r="K970" i="1"/>
  <c r="K954" i="1"/>
  <c r="K938" i="1"/>
  <c r="K922" i="1"/>
  <c r="K906" i="1"/>
  <c r="K890" i="1"/>
  <c r="K874" i="1"/>
  <c r="K858" i="1"/>
  <c r="K842" i="1"/>
  <c r="K1232" i="1"/>
  <c r="K1216" i="1"/>
  <c r="K1200" i="1"/>
  <c r="K1184" i="1"/>
  <c r="K1168" i="1"/>
  <c r="K1152" i="1"/>
  <c r="K1136" i="1"/>
  <c r="K1120" i="1"/>
  <c r="K1104" i="1"/>
  <c r="K1057" i="1"/>
  <c r="K1025" i="1"/>
  <c r="K993" i="1"/>
  <c r="K961" i="1"/>
  <c r="K929" i="1"/>
  <c r="K897" i="1"/>
  <c r="K865" i="1"/>
  <c r="K833" i="1"/>
  <c r="K801" i="1"/>
  <c r="K769" i="1"/>
  <c r="K737" i="1"/>
  <c r="K1086" i="1"/>
  <c r="K1070" i="1"/>
  <c r="K1054" i="1"/>
  <c r="K1038" i="1"/>
  <c r="K1022" i="1"/>
  <c r="K1006" i="1"/>
  <c r="K990" i="1"/>
  <c r="K974" i="1"/>
  <c r="K958" i="1"/>
  <c r="K942" i="1"/>
  <c r="K926" i="1"/>
  <c r="K910" i="1"/>
  <c r="K1024" i="1"/>
  <c r="K894" i="1"/>
  <c r="K878" i="1"/>
  <c r="K862" i="1"/>
  <c r="K846" i="1"/>
  <c r="K830" i="1"/>
  <c r="K814" i="1"/>
  <c r="K798" i="1"/>
  <c r="K782" i="1"/>
  <c r="K896" i="1"/>
  <c r="K766" i="1"/>
  <c r="K750" i="1"/>
  <c r="K734" i="1"/>
  <c r="K718" i="1"/>
  <c r="K702" i="1"/>
  <c r="K672" i="1"/>
  <c r="K608" i="1"/>
  <c r="K544" i="1"/>
  <c r="K1075" i="1"/>
  <c r="K1059" i="1"/>
  <c r="K1043" i="1"/>
  <c r="K1027" i="1"/>
  <c r="K1141" i="1"/>
  <c r="K1011" i="1"/>
  <c r="K995" i="1"/>
  <c r="K979" i="1"/>
  <c r="K963" i="1"/>
  <c r="K947" i="1"/>
  <c r="K931" i="1"/>
  <c r="K915" i="1"/>
  <c r="K899" i="1"/>
  <c r="K883" i="1"/>
  <c r="K867" i="1"/>
  <c r="K851" i="1"/>
  <c r="K835" i="1"/>
  <c r="K819" i="1"/>
  <c r="K803" i="1"/>
  <c r="K787" i="1"/>
  <c r="K771" i="1"/>
  <c r="K755" i="1"/>
  <c r="K739" i="1"/>
  <c r="K723" i="1"/>
  <c r="K707" i="1"/>
  <c r="K692" i="1"/>
  <c r="K628" i="1"/>
  <c r="K564" i="1"/>
  <c r="K418" i="1"/>
  <c r="K287" i="1"/>
  <c r="K716" i="1"/>
  <c r="K700" i="1"/>
  <c r="K664" i="1"/>
  <c r="K600" i="1"/>
  <c r="K536" i="1"/>
  <c r="K390" i="1"/>
  <c r="K693" i="1"/>
  <c r="K677" i="1"/>
  <c r="K661" i="1"/>
  <c r="K645" i="1"/>
  <c r="K629" i="1"/>
  <c r="K613" i="1"/>
  <c r="K597" i="1"/>
  <c r="K581" i="1"/>
  <c r="K565" i="1"/>
  <c r="K549" i="1"/>
  <c r="K533" i="1"/>
  <c r="K486" i="1"/>
  <c r="K422" i="1"/>
  <c r="K374" i="1"/>
  <c r="K343" i="1"/>
  <c r="K690" i="1"/>
  <c r="K674" i="1"/>
  <c r="K658" i="1"/>
  <c r="K642" i="1"/>
  <c r="K626" i="1"/>
  <c r="K610" i="1"/>
  <c r="K594" i="1"/>
  <c r="K578" i="1"/>
  <c r="K562" i="1"/>
  <c r="K546" i="1"/>
  <c r="K530" i="1"/>
  <c r="K474" i="1"/>
  <c r="K410" i="1"/>
  <c r="K358" i="1"/>
  <c r="K683" i="1"/>
  <c r="K667" i="1"/>
  <c r="K651" i="1"/>
  <c r="K635" i="1"/>
  <c r="K619" i="1"/>
  <c r="K603" i="1"/>
  <c r="K587" i="1"/>
  <c r="K571" i="1"/>
  <c r="K555" i="1"/>
  <c r="K539" i="1"/>
  <c r="K510" i="1"/>
  <c r="K446" i="1"/>
  <c r="K348" i="1"/>
  <c r="K527" i="1"/>
  <c r="K511" i="1"/>
  <c r="K495" i="1"/>
  <c r="K479" i="1"/>
  <c r="K463" i="1"/>
  <c r="K447" i="1"/>
  <c r="K431" i="1"/>
  <c r="K415" i="1"/>
  <c r="K399" i="1"/>
  <c r="K386" i="1"/>
  <c r="K379" i="1"/>
  <c r="K372" i="1"/>
  <c r="K307" i="1"/>
  <c r="K210" i="1"/>
  <c r="K524" i="1"/>
  <c r="K508" i="1"/>
  <c r="K492" i="1"/>
  <c r="K476" i="1"/>
  <c r="K460" i="1"/>
  <c r="K444" i="1"/>
  <c r="K428" i="1"/>
  <c r="K412" i="1"/>
  <c r="K396" i="1"/>
  <c r="K382" i="1"/>
  <c r="K375" i="1"/>
  <c r="K368" i="1"/>
  <c r="K335" i="1"/>
  <c r="K271" i="1"/>
  <c r="K251" i="1"/>
  <c r="K223" i="1"/>
  <c r="K166" i="1"/>
  <c r="K521" i="1"/>
  <c r="K505" i="1"/>
  <c r="K489" i="1"/>
  <c r="K473" i="1"/>
  <c r="K457" i="1"/>
  <c r="K441" i="1"/>
  <c r="K425" i="1"/>
  <c r="K409" i="1"/>
  <c r="K378" i="1"/>
  <c r="K371" i="1"/>
  <c r="K364" i="1"/>
  <c r="K873" i="1"/>
  <c r="K841" i="1"/>
  <c r="K809" i="1"/>
  <c r="K777" i="1"/>
  <c r="K745" i="1"/>
  <c r="K701" i="1"/>
  <c r="K540" i="1"/>
  <c r="K1090" i="1"/>
  <c r="K1074" i="1"/>
  <c r="K1058" i="1"/>
  <c r="K1042" i="1"/>
  <c r="K1026" i="1"/>
  <c r="K1010" i="1"/>
  <c r="K994" i="1"/>
  <c r="K978" i="1"/>
  <c r="K962" i="1"/>
  <c r="K946" i="1"/>
  <c r="K930" i="1"/>
  <c r="K914" i="1"/>
  <c r="K898" i="1"/>
  <c r="K882" i="1"/>
  <c r="K866" i="1"/>
  <c r="K850" i="1"/>
  <c r="K834" i="1"/>
  <c r="K818" i="1"/>
  <c r="K802" i="1"/>
  <c r="K786" i="1"/>
  <c r="K770" i="1"/>
  <c r="K754" i="1"/>
  <c r="K738" i="1"/>
  <c r="K722" i="1"/>
  <c r="K706" i="1"/>
  <c r="K688" i="1"/>
  <c r="K624" i="1"/>
  <c r="K560" i="1"/>
  <c r="K402" i="1"/>
  <c r="K1063" i="1"/>
  <c r="K1047" i="1"/>
  <c r="K1031" i="1"/>
  <c r="K1015" i="1"/>
  <c r="K999" i="1"/>
  <c r="K983" i="1"/>
  <c r="K967" i="1"/>
  <c r="K951" i="1"/>
  <c r="K935" i="1"/>
  <c r="K919" i="1"/>
  <c r="K903" i="1"/>
  <c r="K887" i="1"/>
  <c r="K871" i="1"/>
  <c r="K855" i="1"/>
  <c r="K839" i="1"/>
  <c r="K823" i="1"/>
  <c r="K807" i="1"/>
  <c r="K791" i="1"/>
  <c r="K775" i="1"/>
  <c r="K759" i="1"/>
  <c r="K743" i="1"/>
  <c r="K727" i="1"/>
  <c r="K711" i="1"/>
  <c r="K644" i="1"/>
  <c r="K580" i="1"/>
  <c r="K482" i="1"/>
  <c r="K720" i="1"/>
  <c r="K704" i="1"/>
  <c r="K680" i="1"/>
  <c r="K616" i="1"/>
  <c r="K552" i="1"/>
  <c r="K697" i="1"/>
  <c r="K681" i="1"/>
  <c r="K665" i="1"/>
  <c r="K649" i="1"/>
  <c r="K633" i="1"/>
  <c r="K617" i="1"/>
  <c r="K601" i="1"/>
  <c r="K585" i="1"/>
  <c r="K569" i="1"/>
  <c r="K553" i="1"/>
  <c r="K537" i="1"/>
  <c r="K502" i="1"/>
  <c r="K438" i="1"/>
  <c r="K367" i="1"/>
  <c r="K191" i="1"/>
  <c r="K694" i="1"/>
  <c r="K678" i="1"/>
  <c r="K662" i="1"/>
  <c r="K646" i="1"/>
  <c r="K630" i="1"/>
  <c r="K614" i="1"/>
  <c r="K598" i="1"/>
  <c r="K582" i="1"/>
  <c r="K566" i="1"/>
  <c r="K550" i="1"/>
  <c r="K534" i="1"/>
  <c r="K490" i="1"/>
  <c r="K426" i="1"/>
  <c r="K350" i="1"/>
  <c r="K687" i="1"/>
  <c r="K671" i="1"/>
  <c r="K655" i="1"/>
  <c r="K639" i="1"/>
  <c r="K623" i="1"/>
  <c r="K607" i="1"/>
  <c r="K591" i="1"/>
  <c r="K575" i="1"/>
  <c r="K559" i="1"/>
  <c r="K543" i="1"/>
  <c r="K526" i="1"/>
  <c r="K462" i="1"/>
  <c r="K398" i="1"/>
  <c r="K515" i="1"/>
  <c r="K499" i="1"/>
  <c r="K483" i="1"/>
  <c r="K467" i="1"/>
  <c r="K451" i="1"/>
  <c r="K435" i="1"/>
  <c r="K419" i="1"/>
  <c r="K403" i="1"/>
  <c r="K370" i="1"/>
  <c r="K363" i="1"/>
  <c r="K356" i="1"/>
  <c r="K275" i="1"/>
  <c r="K203" i="1"/>
  <c r="K512" i="1"/>
  <c r="K496" i="1"/>
  <c r="K480" i="1"/>
  <c r="K464" i="1"/>
  <c r="K448" i="1"/>
  <c r="K432" i="1"/>
  <c r="K416" i="1"/>
  <c r="K400" i="1"/>
  <c r="K366" i="1"/>
  <c r="K359" i="1"/>
  <c r="K342" i="1"/>
  <c r="K323" i="1"/>
  <c r="K310" i="1"/>
  <c r="K296" i="1"/>
  <c r="K267" i="1"/>
  <c r="K216" i="1"/>
  <c r="K142" i="1"/>
  <c r="K525" i="1"/>
  <c r="K509" i="1"/>
  <c r="K493" i="1"/>
  <c r="K477" i="1"/>
  <c r="K461" i="1"/>
  <c r="K445" i="1"/>
  <c r="K429" i="1"/>
  <c r="K413" i="1"/>
  <c r="K397" i="1"/>
  <c r="K1128" i="1"/>
  <c r="K1112" i="1"/>
  <c r="K1096" i="1"/>
  <c r="K1089" i="1"/>
  <c r="K1073" i="1"/>
  <c r="K1041" i="1"/>
  <c r="K1009" i="1"/>
  <c r="K977" i="1"/>
  <c r="K945" i="1"/>
  <c r="K913" i="1"/>
  <c r="K881" i="1"/>
  <c r="K849" i="1"/>
  <c r="K817" i="1"/>
  <c r="K785" i="1"/>
  <c r="K753" i="1"/>
  <c r="K717" i="1"/>
  <c r="K604" i="1"/>
  <c r="K1094" i="1"/>
  <c r="K1078" i="1"/>
  <c r="K1062" i="1"/>
  <c r="K1046" i="1"/>
  <c r="K1030" i="1"/>
  <c r="K1014" i="1"/>
  <c r="K998" i="1"/>
  <c r="K982" i="1"/>
  <c r="K966" i="1"/>
  <c r="K950" i="1"/>
  <c r="K934" i="1"/>
  <c r="K918" i="1"/>
  <c r="K902" i="1"/>
  <c r="K886" i="1"/>
  <c r="K870" i="1"/>
  <c r="K854" i="1"/>
  <c r="K838" i="1"/>
  <c r="K822" i="1"/>
  <c r="K806" i="1"/>
  <c r="K790" i="1"/>
  <c r="K774" i="1"/>
  <c r="K758" i="1"/>
  <c r="K742" i="1"/>
  <c r="K726" i="1"/>
  <c r="K710" i="1"/>
  <c r="K640" i="1"/>
  <c r="K576" i="1"/>
  <c r="K466" i="1"/>
  <c r="K376" i="1"/>
  <c r="K1067" i="1"/>
  <c r="K1051" i="1"/>
  <c r="K1035" i="1"/>
  <c r="K1019" i="1"/>
  <c r="K1003" i="1"/>
  <c r="K987" i="1"/>
  <c r="K971" i="1"/>
  <c r="K955" i="1"/>
  <c r="K939" i="1"/>
  <c r="K923" i="1"/>
  <c r="K907" i="1"/>
  <c r="K891" i="1"/>
  <c r="K875" i="1"/>
  <c r="K859" i="1"/>
  <c r="K843" i="1"/>
  <c r="K827" i="1"/>
  <c r="K811" i="1"/>
  <c r="K795" i="1"/>
  <c r="K779" i="1"/>
  <c r="K763" i="1"/>
  <c r="K747" i="1"/>
  <c r="K731" i="1"/>
  <c r="K715" i="1"/>
  <c r="K699" i="1"/>
  <c r="K660" i="1"/>
  <c r="K596" i="1"/>
  <c r="K532" i="1"/>
  <c r="K724" i="1"/>
  <c r="K708" i="1"/>
  <c r="K696" i="1"/>
  <c r="K632" i="1"/>
  <c r="K568" i="1"/>
  <c r="K434" i="1"/>
  <c r="K685" i="1"/>
  <c r="K669" i="1"/>
  <c r="K653" i="1"/>
  <c r="K637" i="1"/>
  <c r="K621" i="1"/>
  <c r="K605" i="1"/>
  <c r="K589" i="1"/>
  <c r="K573" i="1"/>
  <c r="K557" i="1"/>
  <c r="K541" i="1"/>
  <c r="K518" i="1"/>
  <c r="K454" i="1"/>
  <c r="K360" i="1"/>
  <c r="K682" i="1"/>
  <c r="K666" i="1"/>
  <c r="K650" i="1"/>
  <c r="K634" i="1"/>
  <c r="K618" i="1"/>
  <c r="K602" i="1"/>
  <c r="K586" i="1"/>
  <c r="K570" i="1"/>
  <c r="K554" i="1"/>
  <c r="K538" i="1"/>
  <c r="K506" i="1"/>
  <c r="K442" i="1"/>
  <c r="K294" i="1"/>
  <c r="K691" i="1"/>
  <c r="K675" i="1"/>
  <c r="K659" i="1"/>
  <c r="K643" i="1"/>
  <c r="K627" i="1"/>
  <c r="K611" i="1"/>
  <c r="K595" i="1"/>
  <c r="K579" i="1"/>
  <c r="K563" i="1"/>
  <c r="K547" i="1"/>
  <c r="K531" i="1"/>
  <c r="K478" i="1"/>
  <c r="K414" i="1"/>
  <c r="K392" i="1"/>
  <c r="K519" i="1"/>
  <c r="K503" i="1"/>
  <c r="K487" i="1"/>
  <c r="K471" i="1"/>
  <c r="K455" i="1"/>
  <c r="K439" i="1"/>
  <c r="K423" i="1"/>
  <c r="K407" i="1"/>
  <c r="K354" i="1"/>
  <c r="K326" i="1"/>
  <c r="K314" i="1"/>
  <c r="K300" i="1"/>
  <c r="K252" i="1"/>
  <c r="K196" i="1"/>
  <c r="K516" i="1"/>
  <c r="K500" i="1"/>
  <c r="K484" i="1"/>
  <c r="K468" i="1"/>
  <c r="K452" i="1"/>
  <c r="K436" i="1"/>
  <c r="K420" i="1"/>
  <c r="K404" i="1"/>
  <c r="K330" i="1"/>
  <c r="K278" i="1"/>
  <c r="K513" i="1"/>
  <c r="K497" i="1"/>
  <c r="K481" i="1"/>
  <c r="K465" i="1"/>
  <c r="K449" i="1"/>
  <c r="K433" i="1"/>
  <c r="K417" i="1"/>
  <c r="K826" i="1"/>
  <c r="K810" i="1"/>
  <c r="K794" i="1"/>
  <c r="K778" i="1"/>
  <c r="K762" i="1"/>
  <c r="K746" i="1"/>
  <c r="K730" i="1"/>
  <c r="K714" i="1"/>
  <c r="K698" i="1"/>
  <c r="K656" i="1"/>
  <c r="K592" i="1"/>
  <c r="K528" i="1"/>
  <c r="K1071" i="1"/>
  <c r="K1055" i="1"/>
  <c r="K1039" i="1"/>
  <c r="K1023" i="1"/>
  <c r="K1007" i="1"/>
  <c r="K991" i="1"/>
  <c r="K975" i="1"/>
  <c r="K959" i="1"/>
  <c r="K943" i="1"/>
  <c r="K927" i="1"/>
  <c r="K911" i="1"/>
  <c r="K895" i="1"/>
  <c r="K879" i="1"/>
  <c r="K863" i="1"/>
  <c r="K847" i="1"/>
  <c r="K831" i="1"/>
  <c r="K815" i="1"/>
  <c r="K799" i="1"/>
  <c r="K783" i="1"/>
  <c r="K767" i="1"/>
  <c r="K751" i="1"/>
  <c r="K735" i="1"/>
  <c r="K719" i="1"/>
  <c r="K703" i="1"/>
  <c r="K676" i="1"/>
  <c r="K612" i="1"/>
  <c r="K548" i="1"/>
  <c r="K336" i="1"/>
  <c r="K712" i="1"/>
  <c r="K648" i="1"/>
  <c r="K584" i="1"/>
  <c r="K498" i="1"/>
  <c r="K689" i="1"/>
  <c r="K673" i="1"/>
  <c r="K657" i="1"/>
  <c r="K641" i="1"/>
  <c r="K625" i="1"/>
  <c r="K609" i="1"/>
  <c r="K593" i="1"/>
  <c r="K577" i="1"/>
  <c r="K561" i="1"/>
  <c r="K545" i="1"/>
  <c r="K529" i="1"/>
  <c r="K470" i="1"/>
  <c r="K406" i="1"/>
  <c r="K312" i="1"/>
  <c r="K248" i="1"/>
  <c r="K686" i="1"/>
  <c r="K670" i="1"/>
  <c r="K654" i="1"/>
  <c r="K768" i="1"/>
  <c r="K638" i="1"/>
  <c r="K622" i="1"/>
  <c r="K606" i="1"/>
  <c r="K590" i="1"/>
  <c r="K574" i="1"/>
  <c r="K558" i="1"/>
  <c r="K542" i="1"/>
  <c r="K522" i="1"/>
  <c r="K458" i="1"/>
  <c r="K280" i="1"/>
  <c r="K695" i="1"/>
  <c r="K679" i="1"/>
  <c r="K663" i="1"/>
  <c r="K647" i="1"/>
  <c r="K631" i="1"/>
  <c r="K615" i="1"/>
  <c r="K599" i="1"/>
  <c r="K583" i="1"/>
  <c r="K567" i="1"/>
  <c r="K551" i="1"/>
  <c r="K535" i="1"/>
  <c r="K494" i="1"/>
  <c r="K430" i="1"/>
  <c r="K319" i="1"/>
  <c r="K259" i="1"/>
  <c r="K523" i="1"/>
  <c r="K507" i="1"/>
  <c r="K491" i="1"/>
  <c r="K475" i="1"/>
  <c r="K459" i="1"/>
  <c r="K443" i="1"/>
  <c r="K427" i="1"/>
  <c r="K411" i="1"/>
  <c r="K395" i="1"/>
  <c r="K388" i="1"/>
  <c r="K352" i="1"/>
  <c r="K282" i="1"/>
  <c r="K268" i="1"/>
  <c r="K520" i="1"/>
  <c r="K504" i="1"/>
  <c r="K488" i="1"/>
  <c r="K472" i="1"/>
  <c r="K456" i="1"/>
  <c r="K440" i="1"/>
  <c r="K424" i="1"/>
  <c r="K408" i="1"/>
  <c r="K391" i="1"/>
  <c r="K384" i="1"/>
  <c r="K328" i="1"/>
  <c r="K303" i="1"/>
  <c r="K230" i="1"/>
  <c r="K517" i="1"/>
  <c r="K501" i="1"/>
  <c r="K485" i="1"/>
  <c r="K469" i="1"/>
  <c r="K453" i="1"/>
  <c r="K437" i="1"/>
  <c r="K421" i="1"/>
  <c r="K1719" i="1"/>
  <c r="K362" i="1"/>
  <c r="K355" i="1"/>
  <c r="K346" i="1"/>
  <c r="K327" i="1"/>
  <c r="K316" i="1"/>
  <c r="K228" i="1"/>
  <c r="K171" i="1"/>
  <c r="K347" i="1"/>
  <c r="K340" i="1"/>
  <c r="K290" i="1"/>
  <c r="K283" i="1"/>
  <c r="K276" i="1"/>
  <c r="K219" i="1"/>
  <c r="K154" i="1"/>
  <c r="K302" i="1"/>
  <c r="K295" i="1"/>
  <c r="K288" i="1"/>
  <c r="K255" i="1"/>
  <c r="K214" i="1"/>
  <c r="K200" i="1"/>
  <c r="K385" i="1"/>
  <c r="K369" i="1"/>
  <c r="K353" i="1"/>
  <c r="K337" i="1"/>
  <c r="K321" i="1"/>
  <c r="K305" i="1"/>
  <c r="K289" i="1"/>
  <c r="K273" i="1"/>
  <c r="K257" i="1"/>
  <c r="K238" i="1"/>
  <c r="K231" i="1"/>
  <c r="K224" i="1"/>
  <c r="K174" i="1"/>
  <c r="K167" i="1"/>
  <c r="K146" i="1"/>
  <c r="K266" i="1"/>
  <c r="K250" i="1"/>
  <c r="K243" i="1"/>
  <c r="K236" i="1"/>
  <c r="K186" i="1"/>
  <c r="K179" i="1"/>
  <c r="K172" i="1"/>
  <c r="K241" i="1"/>
  <c r="K225" i="1"/>
  <c r="K209" i="1"/>
  <c r="K193" i="1"/>
  <c r="K177" i="1"/>
  <c r="K150" i="1"/>
  <c r="K151" i="1"/>
  <c r="K135" i="1"/>
  <c r="K152" i="1"/>
  <c r="K136" i="1"/>
  <c r="K153" i="1"/>
  <c r="K137" i="1"/>
  <c r="K1085" i="1"/>
  <c r="K1173" i="1"/>
  <c r="K1225" i="1"/>
  <c r="K1393" i="1"/>
  <c r="K1457" i="1"/>
  <c r="K1521" i="1"/>
  <c r="K1617" i="1"/>
  <c r="K1651" i="1"/>
  <c r="K1675" i="1"/>
  <c r="K1691" i="1"/>
  <c r="K1730" i="1"/>
  <c r="K1750" i="1"/>
  <c r="K1760" i="1"/>
  <c r="K928" i="1"/>
  <c r="K1092" i="1"/>
  <c r="K1313" i="1"/>
  <c r="K1373" i="1"/>
  <c r="K1437" i="1"/>
  <c r="K1501" i="1"/>
  <c r="K1663" i="1"/>
  <c r="K1581" i="1"/>
  <c r="K1613" i="1"/>
  <c r="K1649" i="1"/>
  <c r="K1713" i="1"/>
  <c r="K1737" i="1"/>
  <c r="K1745" i="1"/>
  <c r="K1695" i="1"/>
  <c r="K401" i="1"/>
  <c r="K344" i="1"/>
  <c r="K334" i="1"/>
  <c r="K298" i="1"/>
  <c r="K284" i="1"/>
  <c r="K162" i="1"/>
  <c r="K338" i="1"/>
  <c r="K331" i="1"/>
  <c r="K324" i="1"/>
  <c r="K274" i="1"/>
  <c r="K256" i="1"/>
  <c r="K244" i="1"/>
  <c r="K187" i="1"/>
  <c r="K286" i="1"/>
  <c r="K279" i="1"/>
  <c r="K272" i="1"/>
  <c r="K263" i="1"/>
  <c r="K239" i="1"/>
  <c r="K182" i="1"/>
  <c r="K168" i="1"/>
  <c r="K389" i="1"/>
  <c r="K373" i="1"/>
  <c r="K357" i="1"/>
  <c r="K341" i="1"/>
  <c r="K325" i="1"/>
  <c r="K309" i="1"/>
  <c r="K293" i="1"/>
  <c r="K277" i="1"/>
  <c r="K261" i="1"/>
  <c r="K222" i="1"/>
  <c r="K215" i="1"/>
  <c r="K208" i="1"/>
  <c r="K138" i="1"/>
  <c r="K254" i="1"/>
  <c r="K234" i="1"/>
  <c r="K227" i="1"/>
  <c r="K220" i="1"/>
  <c r="K170" i="1"/>
  <c r="K158" i="1"/>
  <c r="K130" i="1"/>
  <c r="K245" i="1"/>
  <c r="K229" i="1"/>
  <c r="K213" i="1"/>
  <c r="K197" i="1"/>
  <c r="K181" i="1"/>
  <c r="K165" i="1"/>
  <c r="K155" i="1"/>
  <c r="K139" i="1"/>
  <c r="K156" i="1"/>
  <c r="K140" i="1"/>
  <c r="K157" i="1"/>
  <c r="K141" i="1"/>
  <c r="K960" i="1"/>
  <c r="K1109" i="1"/>
  <c r="K1193" i="1"/>
  <c r="K1321" i="1"/>
  <c r="K1377" i="1"/>
  <c r="K1441" i="1"/>
  <c r="K1505" i="1"/>
  <c r="K1585" i="1"/>
  <c r="K1659" i="1"/>
  <c r="K1683" i="1"/>
  <c r="K1699" i="1"/>
  <c r="K1715" i="1"/>
  <c r="K1734" i="1"/>
  <c r="K1742" i="1"/>
  <c r="K800" i="1"/>
  <c r="K1281" i="1"/>
  <c r="K1357" i="1"/>
  <c r="K1421" i="1"/>
  <c r="K1485" i="1"/>
  <c r="K1549" i="1"/>
  <c r="K1629" i="1"/>
  <c r="K1657" i="1"/>
  <c r="K1673" i="1"/>
  <c r="K1729" i="1"/>
  <c r="K1749" i="1"/>
  <c r="K1756" i="1"/>
  <c r="K1732" i="1"/>
  <c r="K405" i="1"/>
  <c r="K394" i="1"/>
  <c r="K387" i="1"/>
  <c r="K380" i="1"/>
  <c r="K351" i="1"/>
  <c r="K332" i="1"/>
  <c r="K242" i="1"/>
  <c r="K322" i="1"/>
  <c r="K315" i="1"/>
  <c r="K308" i="1"/>
  <c r="K264" i="1"/>
  <c r="K226" i="1"/>
  <c r="K212" i="1"/>
  <c r="K320" i="1"/>
  <c r="K270" i="1"/>
  <c r="K207" i="1"/>
  <c r="K393" i="1"/>
  <c r="K377" i="1"/>
  <c r="K361" i="1"/>
  <c r="K345" i="1"/>
  <c r="K329" i="1"/>
  <c r="K313" i="1"/>
  <c r="K297" i="1"/>
  <c r="K281" i="1"/>
  <c r="K265" i="1"/>
  <c r="K206" i="1"/>
  <c r="K199" i="1"/>
  <c r="K192" i="1"/>
  <c r="K258" i="1"/>
  <c r="K218" i="1"/>
  <c r="K211" i="1"/>
  <c r="K204" i="1"/>
  <c r="K249" i="1"/>
  <c r="K233" i="1"/>
  <c r="K217" i="1"/>
  <c r="K201" i="1"/>
  <c r="K185" i="1"/>
  <c r="K169" i="1"/>
  <c r="K159" i="1"/>
  <c r="K143" i="1"/>
  <c r="K160" i="1"/>
  <c r="K144" i="1"/>
  <c r="K161" i="1"/>
  <c r="K145" i="1"/>
  <c r="K129" i="1"/>
  <c r="K832" i="1"/>
  <c r="K1289" i="1"/>
  <c r="K1361" i="1"/>
  <c r="K1425" i="1"/>
  <c r="K1489" i="1"/>
  <c r="K1553" i="1"/>
  <c r="K1633" i="1"/>
  <c r="K1707" i="1"/>
  <c r="K1723" i="1"/>
  <c r="K1746" i="1"/>
  <c r="K1754" i="1"/>
  <c r="K1249" i="1"/>
  <c r="K1405" i="1"/>
  <c r="K1469" i="1"/>
  <c r="K1533" i="1"/>
  <c r="K1679" i="1"/>
  <c r="K1597" i="1"/>
  <c r="K1665" i="1"/>
  <c r="K1681" i="1"/>
  <c r="K1697" i="1"/>
  <c r="K1741" i="1"/>
  <c r="K1758" i="1"/>
  <c r="K339" i="1"/>
  <c r="K291" i="1"/>
  <c r="K260" i="1"/>
  <c r="K235" i="1"/>
  <c r="K178" i="1"/>
  <c r="K306" i="1"/>
  <c r="K299" i="1"/>
  <c r="K292" i="1"/>
  <c r="K194" i="1"/>
  <c r="K180" i="1"/>
  <c r="K318" i="1"/>
  <c r="K311" i="1"/>
  <c r="K304" i="1"/>
  <c r="K246" i="1"/>
  <c r="K232" i="1"/>
  <c r="K175" i="1"/>
  <c r="K381" i="1"/>
  <c r="K365" i="1"/>
  <c r="K349" i="1"/>
  <c r="K333" i="1"/>
  <c r="K317" i="1"/>
  <c r="K301" i="1"/>
  <c r="K285" i="1"/>
  <c r="K269" i="1"/>
  <c r="K253" i="1"/>
  <c r="K247" i="1"/>
  <c r="K240" i="1"/>
  <c r="K190" i="1"/>
  <c r="K183" i="1"/>
  <c r="K176" i="1"/>
  <c r="K262" i="1"/>
  <c r="K202" i="1"/>
  <c r="K195" i="1"/>
  <c r="K188" i="1"/>
  <c r="K237" i="1"/>
  <c r="K221" i="1"/>
  <c r="K205" i="1"/>
  <c r="K189" i="1"/>
  <c r="K173" i="1"/>
  <c r="K134" i="1"/>
  <c r="K163" i="1"/>
  <c r="K147" i="1"/>
  <c r="K131" i="1"/>
  <c r="K164" i="1"/>
  <c r="K148" i="1"/>
  <c r="K132" i="1"/>
  <c r="K149" i="1"/>
  <c r="K133" i="1"/>
  <c r="K1257" i="1"/>
  <c r="K1409" i="1"/>
  <c r="K1473" i="1"/>
  <c r="K1537" i="1"/>
  <c r="K1569" i="1"/>
  <c r="K1601" i="1"/>
  <c r="K1667" i="1"/>
  <c r="K1738" i="1"/>
  <c r="K705" i="1"/>
  <c r="K1056" i="1"/>
  <c r="K1157" i="1"/>
  <c r="K1217" i="1"/>
  <c r="K1343" i="1"/>
  <c r="K1389" i="1"/>
  <c r="K1453" i="1"/>
  <c r="K1517" i="1"/>
  <c r="K1565" i="1"/>
  <c r="K1645" i="1"/>
  <c r="K1689" i="1"/>
  <c r="K1705" i="1"/>
  <c r="K1721" i="1"/>
  <c r="K1733" i="1"/>
  <c r="K1753" i="1"/>
  <c r="G3" i="5" l="1"/>
  <c r="F5" i="5" l="1"/>
  <c r="G5" i="5" s="1"/>
  <c r="F6" i="5" l="1"/>
  <c r="G6" i="5" s="1"/>
  <c r="F7" i="5" l="1"/>
  <c r="G7" i="5" s="1"/>
  <c r="F8" i="5" l="1"/>
  <c r="G8" i="5" s="1"/>
  <c r="F9" i="5" l="1"/>
  <c r="G9" i="5" s="1"/>
  <c r="F10" i="5" l="1"/>
  <c r="G10" i="5" s="1"/>
  <c r="F11" i="5" l="1"/>
  <c r="G11" i="5" s="1"/>
  <c r="F12" i="5" l="1"/>
  <c r="G12" i="5" s="1"/>
  <c r="F13" i="5" l="1"/>
  <c r="G13" i="5" s="1"/>
  <c r="F14" i="5" l="1"/>
  <c r="G14" i="5" s="1"/>
  <c r="F15" i="5" l="1"/>
  <c r="G15" i="5" s="1"/>
  <c r="F16" i="5"/>
  <c r="G16" i="5" s="1"/>
  <c r="F17" i="5" l="1"/>
  <c r="G17" i="5" s="1"/>
  <c r="F18" i="5" l="1"/>
  <c r="G18" i="5" s="1"/>
  <c r="F19" i="5" l="1"/>
  <c r="G19" i="5" s="1"/>
  <c r="F20" i="5" l="1"/>
  <c r="G20" i="5" s="1"/>
  <c r="F21" i="5" l="1"/>
  <c r="G21" i="5" s="1"/>
  <c r="F22" i="5" l="1"/>
  <c r="G22" i="5" s="1"/>
  <c r="F23" i="5" l="1"/>
  <c r="G23" i="5" s="1"/>
  <c r="F24" i="5" l="1"/>
  <c r="G24" i="5" s="1"/>
  <c r="F25" i="5" l="1"/>
  <c r="G25" i="5" s="1"/>
  <c r="F26" i="5" l="1"/>
  <c r="G26" i="5" s="1"/>
  <c r="F27" i="5" l="1"/>
  <c r="G27" i="5" s="1"/>
  <c r="F28" i="5" l="1"/>
  <c r="G28" i="5" s="1"/>
  <c r="F29" i="5" l="1"/>
  <c r="G29" i="5" s="1"/>
  <c r="F30" i="5" l="1"/>
  <c r="G30" i="5" s="1"/>
  <c r="F31" i="5" l="1"/>
  <c r="G31" i="5" s="1"/>
  <c r="F32" i="5" l="1"/>
  <c r="G32" i="5" s="1"/>
  <c r="F33" i="5" l="1"/>
  <c r="G33" i="5" s="1"/>
  <c r="F34" i="5" l="1"/>
  <c r="G34" i="5" s="1"/>
  <c r="F35" i="5" l="1"/>
  <c r="G35" i="5" s="1"/>
  <c r="F36" i="5" l="1"/>
  <c r="G36" i="5" s="1"/>
  <c r="F37" i="5" l="1"/>
  <c r="G37" i="5" s="1"/>
  <c r="F38" i="5" l="1"/>
  <c r="G38" i="5" s="1"/>
  <c r="F39" i="5" l="1"/>
  <c r="G39" i="5" s="1"/>
  <c r="F40" i="5" l="1"/>
  <c r="G40" i="5" s="1"/>
  <c r="F41" i="5" l="1"/>
  <c r="G41" i="5" s="1"/>
  <c r="F42" i="5" l="1"/>
  <c r="G42" i="5" s="1"/>
  <c r="F43" i="5" l="1"/>
  <c r="G43" i="5" s="1"/>
  <c r="F44" i="5" l="1"/>
  <c r="G44" i="5" s="1"/>
  <c r="F45" i="5" l="1"/>
  <c r="G45" i="5" s="1"/>
  <c r="F46" i="5" l="1"/>
  <c r="G46" i="5" s="1"/>
  <c r="F47" i="5" l="1"/>
  <c r="G47" i="5" s="1"/>
  <c r="F48" i="5" l="1"/>
  <c r="G48" i="5" s="1"/>
  <c r="F49" i="5" l="1"/>
  <c r="G49" i="5" s="1"/>
  <c r="F50" i="5" l="1"/>
  <c r="G50" i="5" s="1"/>
  <c r="F51" i="5" l="1"/>
  <c r="G51" i="5" s="1"/>
  <c r="F52" i="5" l="1"/>
  <c r="G52" i="5" s="1"/>
  <c r="F53" i="5" l="1"/>
  <c r="G53" i="5" s="1"/>
  <c r="F54" i="5" l="1"/>
  <c r="G54" i="5" s="1"/>
  <c r="F55" i="5" l="1"/>
  <c r="G55" i="5" s="1"/>
  <c r="F56" i="5" l="1"/>
  <c r="G56" i="5" s="1"/>
  <c r="F57" i="5" l="1"/>
  <c r="G57" i="5" s="1"/>
  <c r="F58" i="5" l="1"/>
  <c r="G58" i="5" s="1"/>
  <c r="F59" i="5" l="1"/>
  <c r="G59" i="5" s="1"/>
  <c r="F60" i="5" l="1"/>
  <c r="G60" i="5" s="1"/>
  <c r="F61" i="5" l="1"/>
  <c r="G61" i="5" s="1"/>
  <c r="F62" i="5" l="1"/>
  <c r="G62" i="5" s="1"/>
  <c r="F63" i="5" l="1"/>
  <c r="G63" i="5" s="1"/>
  <c r="F64" i="5" l="1"/>
  <c r="G64" i="5" s="1"/>
  <c r="F65" i="5" l="1"/>
  <c r="G65" i="5" s="1"/>
  <c r="F66" i="5" l="1"/>
  <c r="G66" i="5" s="1"/>
  <c r="F67" i="5" l="1"/>
  <c r="G67" i="5" s="1"/>
  <c r="F68" i="5" l="1"/>
  <c r="G68" i="5" s="1"/>
  <c r="F69" i="5" l="1"/>
  <c r="G69" i="5" s="1"/>
  <c r="F70" i="5" l="1"/>
  <c r="G70" i="5" s="1"/>
  <c r="F71" i="5" l="1"/>
  <c r="G71" i="5" s="1"/>
  <c r="F72" i="5" l="1"/>
  <c r="G72" i="5" s="1"/>
  <c r="F73" i="5" l="1"/>
  <c r="G73" i="5" s="1"/>
  <c r="F74" i="5" l="1"/>
  <c r="G74" i="5" s="1"/>
  <c r="F75" i="5" l="1"/>
  <c r="G75" i="5" s="1"/>
  <c r="F76" i="5" l="1"/>
  <c r="G76" i="5" s="1"/>
  <c r="F77" i="5" l="1"/>
  <c r="G77" i="5" s="1"/>
  <c r="F78" i="5" l="1"/>
  <c r="G78" i="5" s="1"/>
  <c r="F79" i="5" l="1"/>
  <c r="G79" i="5" s="1"/>
  <c r="F80" i="5" l="1"/>
  <c r="G80" i="5" s="1"/>
  <c r="F81" i="5" l="1"/>
  <c r="G81" i="5" s="1"/>
  <c r="F82" i="5" l="1"/>
  <c r="G82" i="5" s="1"/>
  <c r="F83" i="5" l="1"/>
  <c r="G83" i="5" s="1"/>
  <c r="F84" i="5" l="1"/>
  <c r="G84" i="5" s="1"/>
  <c r="F85" i="5" l="1"/>
  <c r="G85" i="5" s="1"/>
  <c r="F86" i="5" l="1"/>
  <c r="G86" i="5" s="1"/>
  <c r="F87" i="5" l="1"/>
  <c r="G87" i="5" s="1"/>
  <c r="F88" i="5" l="1"/>
  <c r="G88" i="5" s="1"/>
  <c r="F89" i="5" l="1"/>
  <c r="G89" i="5" s="1"/>
  <c r="F90" i="5" l="1"/>
  <c r="G90" i="5" s="1"/>
  <c r="F91" i="5" l="1"/>
  <c r="G91" i="5" s="1"/>
  <c r="F92" i="5" l="1"/>
  <c r="G92" i="5" s="1"/>
  <c r="F93" i="5" l="1"/>
  <c r="G93" i="5" s="1"/>
  <c r="F94" i="5" l="1"/>
  <c r="G94" i="5" s="1"/>
  <c r="F95" i="5" l="1"/>
  <c r="G95" i="5" s="1"/>
  <c r="F96" i="5" l="1"/>
  <c r="G96" i="5" s="1"/>
  <c r="F97" i="5" l="1"/>
  <c r="G97" i="5" s="1"/>
  <c r="F98" i="5" l="1"/>
  <c r="G98" i="5" s="1"/>
  <c r="F99" i="5" l="1"/>
  <c r="G99" i="5" s="1"/>
  <c r="F100" i="5" l="1"/>
  <c r="G100" i="5" s="1"/>
  <c r="F101" i="5" l="1"/>
  <c r="G101" i="5" s="1"/>
  <c r="F102" i="5" l="1"/>
  <c r="G102" i="5" s="1"/>
  <c r="F103" i="5" l="1"/>
  <c r="G103" i="5" s="1"/>
  <c r="F104" i="5" l="1"/>
  <c r="G104" i="5" s="1"/>
  <c r="F105" i="5" l="1"/>
  <c r="G105" i="5" s="1"/>
  <c r="F106" i="5" l="1"/>
  <c r="G106" i="5" s="1"/>
  <c r="F107" i="5" l="1"/>
  <c r="G107" i="5" s="1"/>
  <c r="F108" i="5" l="1"/>
  <c r="G108" i="5" s="1"/>
  <c r="F109" i="5" l="1"/>
  <c r="G109" i="5" s="1"/>
  <c r="F110" i="5" l="1"/>
  <c r="G110" i="5" s="1"/>
  <c r="F111" i="5" l="1"/>
  <c r="G111" i="5" s="1"/>
  <c r="F112" i="5" l="1"/>
  <c r="G112" i="5" s="1"/>
  <c r="F113" i="5" l="1"/>
  <c r="G113" i="5" s="1"/>
  <c r="F114" i="5" l="1"/>
  <c r="G114" i="5" s="1"/>
  <c r="F115" i="5" l="1"/>
  <c r="G115" i="5" s="1"/>
  <c r="F116" i="5" l="1"/>
  <c r="G116" i="5" s="1"/>
  <c r="F117" i="5" l="1"/>
  <c r="G117" i="5" s="1"/>
  <c r="F118" i="5" l="1"/>
  <c r="G118" i="5" s="1"/>
  <c r="F119" i="5" l="1"/>
  <c r="G119" i="5" s="1"/>
  <c r="F120" i="5" l="1"/>
  <c r="G120" i="5" s="1"/>
  <c r="F121" i="5" l="1"/>
  <c r="G121" i="5" s="1"/>
  <c r="F122" i="5" l="1"/>
  <c r="G122" i="5" s="1"/>
  <c r="F123" i="5" l="1"/>
  <c r="G123" i="5" s="1"/>
  <c r="F124" i="5" l="1"/>
  <c r="G124" i="5" s="1"/>
  <c r="F125" i="5" l="1"/>
  <c r="G125" i="5" s="1"/>
  <c r="F126" i="5" l="1"/>
  <c r="G126" i="5" s="1"/>
  <c r="F127" i="5" l="1"/>
  <c r="G127" i="5" s="1"/>
  <c r="F128" i="5" l="1"/>
  <c r="G128" i="5" s="1"/>
  <c r="F129" i="5" l="1"/>
  <c r="G129" i="5" s="1"/>
  <c r="F130" i="5" l="1"/>
  <c r="G130" i="5" s="1"/>
  <c r="F131" i="5" l="1"/>
  <c r="G131" i="5" s="1"/>
  <c r="F132" i="5" l="1"/>
  <c r="G132" i="5" s="1"/>
  <c r="F133" i="5" l="1"/>
  <c r="G133" i="5" s="1"/>
  <c r="F134" i="5" l="1"/>
  <c r="G134" i="5" s="1"/>
  <c r="F135" i="5" l="1"/>
  <c r="G135" i="5" s="1"/>
  <c r="F136" i="5" l="1"/>
  <c r="G136" i="5" s="1"/>
  <c r="F137" i="5" l="1"/>
  <c r="G137" i="5" s="1"/>
  <c r="F138" i="5" l="1"/>
  <c r="G138" i="5" s="1"/>
  <c r="F139" i="5" l="1"/>
  <c r="G139" i="5" s="1"/>
  <c r="F140" i="5" l="1"/>
  <c r="G140" i="5" s="1"/>
  <c r="F141" i="5" l="1"/>
  <c r="G141" i="5" s="1"/>
  <c r="F142" i="5" l="1"/>
  <c r="G142" i="5" s="1"/>
  <c r="F143" i="5" l="1"/>
  <c r="G143" i="5" s="1"/>
  <c r="F144" i="5" l="1"/>
  <c r="G144" i="5" s="1"/>
  <c r="F145" i="5" l="1"/>
  <c r="G145" i="5" s="1"/>
  <c r="F146" i="5" l="1"/>
  <c r="G146" i="5" s="1"/>
  <c r="F147" i="5" l="1"/>
  <c r="G147" i="5" s="1"/>
  <c r="F148" i="5" l="1"/>
  <c r="G148" i="5" s="1"/>
  <c r="F149" i="5" l="1"/>
  <c r="G149" i="5" s="1"/>
  <c r="F150" i="5" l="1"/>
  <c r="G150" i="5" s="1"/>
  <c r="F151" i="5" l="1"/>
  <c r="G151" i="5" s="1"/>
  <c r="F152" i="5" l="1"/>
  <c r="G152" i="5" s="1"/>
  <c r="F153" i="5" l="1"/>
  <c r="G153" i="5" s="1"/>
  <c r="F154" i="5" l="1"/>
  <c r="G154" i="5" s="1"/>
  <c r="F155" i="5" l="1"/>
  <c r="G155" i="5" s="1"/>
  <c r="F156" i="5" l="1"/>
  <c r="G156" i="5" s="1"/>
  <c r="F157" i="5" l="1"/>
  <c r="G157" i="5" s="1"/>
  <c r="F158" i="5" l="1"/>
  <c r="G158" i="5" s="1"/>
  <c r="F159" i="5" l="1"/>
  <c r="G159" i="5" s="1"/>
  <c r="F160" i="5" l="1"/>
  <c r="G160" i="5" s="1"/>
  <c r="F161" i="5" l="1"/>
  <c r="G161" i="5" s="1"/>
  <c r="F162" i="5" l="1"/>
  <c r="G162" i="5" s="1"/>
  <c r="F163" i="5" l="1"/>
  <c r="G163" i="5" s="1"/>
  <c r="F164" i="5" l="1"/>
  <c r="G164" i="5" s="1"/>
  <c r="F165" i="5" l="1"/>
  <c r="G165" i="5" s="1"/>
  <c r="F166" i="5" l="1"/>
  <c r="G166" i="5" s="1"/>
  <c r="F167" i="5" l="1"/>
  <c r="G167" i="5" s="1"/>
  <c r="F168" i="5" l="1"/>
  <c r="G168" i="5" s="1"/>
  <c r="F169" i="5" l="1"/>
  <c r="G169" i="5" s="1"/>
  <c r="F170" i="5" l="1"/>
  <c r="G170" i="5" s="1"/>
  <c r="F171" i="5" l="1"/>
  <c r="G171" i="5" s="1"/>
  <c r="F172" i="5" l="1"/>
  <c r="G172" i="5" s="1"/>
  <c r="F173" i="5" l="1"/>
  <c r="G173" i="5" s="1"/>
  <c r="F174" i="5" l="1"/>
  <c r="G174" i="5" s="1"/>
  <c r="F175" i="5" l="1"/>
  <c r="G175" i="5" s="1"/>
  <c r="F176" i="5" l="1"/>
  <c r="G176" i="5" s="1"/>
  <c r="F177" i="5" l="1"/>
  <c r="G177" i="5" s="1"/>
  <c r="F178" i="5" l="1"/>
  <c r="G178" i="5" s="1"/>
  <c r="F179" i="5" l="1"/>
  <c r="G179" i="5" s="1"/>
  <c r="F180" i="5" l="1"/>
  <c r="G180" i="5" s="1"/>
  <c r="F181" i="5" l="1"/>
  <c r="G181" i="5" s="1"/>
  <c r="F182" i="5" l="1"/>
  <c r="G182" i="5" s="1"/>
  <c r="F183" i="5" l="1"/>
  <c r="G183" i="5" s="1"/>
  <c r="F184" i="5" l="1"/>
  <c r="G184" i="5" s="1"/>
  <c r="F185" i="5" l="1"/>
  <c r="G185" i="5" s="1"/>
  <c r="F186" i="5" l="1"/>
  <c r="G186" i="5" s="1"/>
  <c r="F187" i="5" l="1"/>
  <c r="G187" i="5" s="1"/>
  <c r="F188" i="5" l="1"/>
  <c r="G188" i="5" s="1"/>
  <c r="F189" i="5" l="1"/>
  <c r="G189" i="5" s="1"/>
  <c r="F190" i="5" l="1"/>
  <c r="G190" i="5" s="1"/>
  <c r="F191" i="5" l="1"/>
  <c r="G191" i="5" s="1"/>
  <c r="F192" i="5" l="1"/>
  <c r="G192" i="5" s="1"/>
  <c r="F193" i="5" l="1"/>
  <c r="G193" i="5" s="1"/>
  <c r="F194" i="5" l="1"/>
  <c r="G194" i="5" s="1"/>
  <c r="F195" i="5" l="1"/>
  <c r="G195" i="5" s="1"/>
  <c r="F196" i="5" l="1"/>
  <c r="G196" i="5" s="1"/>
  <c r="F197" i="5" l="1"/>
  <c r="G197" i="5" s="1"/>
  <c r="F198" i="5" l="1"/>
  <c r="G198" i="5" s="1"/>
  <c r="F199" i="5" l="1"/>
  <c r="G199" i="5" s="1"/>
  <c r="F200" i="5" l="1"/>
  <c r="G200" i="5" s="1"/>
  <c r="F201" i="5" l="1"/>
  <c r="G201" i="5" s="1"/>
  <c r="F202" i="5" l="1"/>
  <c r="G202" i="5" s="1"/>
  <c r="F203" i="5" l="1"/>
  <c r="G203" i="5" s="1"/>
  <c r="F204" i="5" l="1"/>
  <c r="G204" i="5" s="1"/>
  <c r="F205" i="5" l="1"/>
  <c r="G205" i="5" s="1"/>
  <c r="F206" i="5" l="1"/>
  <c r="G206" i="5" s="1"/>
  <c r="F207" i="5" l="1"/>
  <c r="G207" i="5" s="1"/>
  <c r="F208" i="5" l="1"/>
  <c r="G208" i="5" s="1"/>
  <c r="F209" i="5" l="1"/>
  <c r="G209" i="5" s="1"/>
  <c r="F210" i="5" l="1"/>
  <c r="G210" i="5" s="1"/>
  <c r="F211" i="5" l="1"/>
  <c r="G211" i="5" s="1"/>
  <c r="F212" i="5" l="1"/>
  <c r="G212" i="5" s="1"/>
  <c r="F213" i="5" l="1"/>
  <c r="G213" i="5" s="1"/>
  <c r="F214" i="5" l="1"/>
  <c r="G214" i="5" s="1"/>
  <c r="F215" i="5" l="1"/>
  <c r="G215" i="5" s="1"/>
  <c r="F216" i="5" l="1"/>
  <c r="G216" i="5" s="1"/>
  <c r="F217" i="5" l="1"/>
  <c r="G217" i="5" s="1"/>
  <c r="F218" i="5" l="1"/>
  <c r="G218" i="5" s="1"/>
  <c r="F219" i="5" l="1"/>
  <c r="G219" i="5" s="1"/>
  <c r="F220" i="5" l="1"/>
  <c r="G220" i="5" s="1"/>
  <c r="F221" i="5" l="1"/>
  <c r="G221" i="5" s="1"/>
  <c r="F222" i="5" l="1"/>
  <c r="G222" i="5" s="1"/>
  <c r="F223" i="5" l="1"/>
  <c r="G223" i="5" s="1"/>
  <c r="F224" i="5" l="1"/>
  <c r="G224" i="5" s="1"/>
  <c r="F225" i="5" l="1"/>
  <c r="G225" i="5" s="1"/>
  <c r="F226" i="5" l="1"/>
  <c r="G226" i="5" s="1"/>
  <c r="F227" i="5" l="1"/>
  <c r="G227" i="5" s="1"/>
  <c r="F228" i="5" l="1"/>
  <c r="G228" i="5" s="1"/>
  <c r="F229" i="5" l="1"/>
  <c r="G229" i="5" s="1"/>
  <c r="F230" i="5" l="1"/>
  <c r="G230" i="5" s="1"/>
  <c r="F231" i="5" l="1"/>
  <c r="G231" i="5" s="1"/>
  <c r="F232" i="5" l="1"/>
  <c r="G232" i="5" s="1"/>
  <c r="F233" i="5" l="1"/>
  <c r="G233" i="5" s="1"/>
  <c r="F234" i="5" l="1"/>
  <c r="G234" i="5" s="1"/>
  <c r="F235" i="5" l="1"/>
  <c r="G235" i="5" s="1"/>
  <c r="F236" i="5" l="1"/>
  <c r="G236" i="5" s="1"/>
  <c r="F237" i="5" l="1"/>
  <c r="G237" i="5" s="1"/>
  <c r="F238" i="5" l="1"/>
  <c r="G238" i="5" s="1"/>
  <c r="F239" i="5" l="1"/>
  <c r="G239" i="5" s="1"/>
  <c r="F240" i="5" l="1"/>
  <c r="G240" i="5" s="1"/>
  <c r="F241" i="5" l="1"/>
  <c r="G241" i="5" s="1"/>
  <c r="F242" i="5" l="1"/>
  <c r="G242" i="5" s="1"/>
  <c r="F243" i="5" l="1"/>
  <c r="G243" i="5" s="1"/>
  <c r="F244" i="5" l="1"/>
  <c r="G244" i="5" s="1"/>
  <c r="F245" i="5" l="1"/>
  <c r="G245" i="5" s="1"/>
  <c r="F246" i="5" l="1"/>
  <c r="G246" i="5" s="1"/>
  <c r="F247" i="5" l="1"/>
  <c r="G247" i="5" s="1"/>
  <c r="F248" i="5" l="1"/>
  <c r="G248" i="5" s="1"/>
  <c r="F249" i="5" l="1"/>
  <c r="G249" i="5" s="1"/>
  <c r="F250" i="5" l="1"/>
  <c r="G250" i="5" s="1"/>
  <c r="F251" i="5" l="1"/>
  <c r="G251" i="5" s="1"/>
  <c r="F252" i="5" l="1"/>
  <c r="G252" i="5" s="1"/>
  <c r="F253" i="5" l="1"/>
  <c r="G253" i="5" s="1"/>
  <c r="F254" i="5" l="1"/>
  <c r="G254" i="5" s="1"/>
  <c r="F255" i="5" l="1"/>
  <c r="G255" i="5" s="1"/>
  <c r="F256" i="5" l="1"/>
  <c r="G256" i="5" s="1"/>
  <c r="F257" i="5" l="1"/>
  <c r="G257" i="5" s="1"/>
  <c r="F258" i="5" l="1"/>
  <c r="G258" i="5" s="1"/>
  <c r="F259" i="5" l="1"/>
  <c r="G259" i="5" s="1"/>
  <c r="F260" i="5" l="1"/>
  <c r="G260" i="5" s="1"/>
  <c r="F261" i="5" l="1"/>
  <c r="G261" i="5" s="1"/>
  <c r="F262" i="5" l="1"/>
  <c r="G262" i="5" s="1"/>
  <c r="F263" i="5" l="1"/>
  <c r="G263" i="5" s="1"/>
  <c r="F264" i="5" l="1"/>
  <c r="G264" i="5" s="1"/>
  <c r="F265" i="5" l="1"/>
  <c r="G265" i="5" s="1"/>
  <c r="F266" i="5" l="1"/>
  <c r="G266" i="5" s="1"/>
  <c r="F267" i="5" l="1"/>
  <c r="G267" i="5" s="1"/>
  <c r="F268" i="5" l="1"/>
  <c r="G268" i="5" s="1"/>
  <c r="F269" i="5" l="1"/>
  <c r="G269" i="5" s="1"/>
  <c r="F270" i="5" l="1"/>
  <c r="G270" i="5" s="1"/>
  <c r="F271" i="5" l="1"/>
  <c r="G271" i="5" s="1"/>
  <c r="F272" i="5" l="1"/>
  <c r="G272" i="5" s="1"/>
  <c r="F273" i="5" l="1"/>
  <c r="G273" i="5" s="1"/>
  <c r="F274" i="5" l="1"/>
  <c r="G274" i="5" s="1"/>
  <c r="F275" i="5" l="1"/>
  <c r="G275" i="5" s="1"/>
  <c r="F276" i="5" l="1"/>
  <c r="G276" i="5" s="1"/>
  <c r="F277" i="5" l="1"/>
  <c r="G277" i="5" s="1"/>
  <c r="F278" i="5" l="1"/>
  <c r="G278" i="5" s="1"/>
  <c r="F279" i="5" l="1"/>
  <c r="G279" i="5" s="1"/>
  <c r="F280" i="5" l="1"/>
  <c r="G280" i="5" s="1"/>
  <c r="F281" i="5" l="1"/>
  <c r="G281" i="5" s="1"/>
  <c r="F282" i="5" l="1"/>
  <c r="G282" i="5" s="1"/>
  <c r="F283" i="5" l="1"/>
  <c r="G283" i="5" s="1"/>
  <c r="F284" i="5" l="1"/>
  <c r="G284" i="5" s="1"/>
  <c r="F285" i="5" l="1"/>
  <c r="G285" i="5" s="1"/>
  <c r="F286" i="5" l="1"/>
  <c r="G286" i="5" s="1"/>
  <c r="F287" i="5" l="1"/>
  <c r="G287" i="5" s="1"/>
  <c r="F288" i="5" l="1"/>
  <c r="G288" i="5" s="1"/>
  <c r="F289" i="5" l="1"/>
  <c r="G289" i="5" s="1"/>
  <c r="F290" i="5" l="1"/>
  <c r="G290" i="5" s="1"/>
  <c r="F291" i="5" l="1"/>
  <c r="G291" i="5" s="1"/>
  <c r="F292" i="5" l="1"/>
  <c r="G292" i="5" s="1"/>
  <c r="F293" i="5" l="1"/>
  <c r="G293" i="5" s="1"/>
  <c r="F294" i="5" l="1"/>
  <c r="G294" i="5" s="1"/>
  <c r="F295" i="5" l="1"/>
  <c r="G295" i="5" s="1"/>
  <c r="F296" i="5" l="1"/>
  <c r="G296" i="5" s="1"/>
  <c r="F297" i="5" l="1"/>
  <c r="G297" i="5" s="1"/>
  <c r="F298" i="5" l="1"/>
  <c r="G298" i="5" s="1"/>
  <c r="F299" i="5" l="1"/>
  <c r="G299" i="5" s="1"/>
  <c r="F300" i="5" l="1"/>
  <c r="G300" i="5" s="1"/>
  <c r="F301" i="5" l="1"/>
  <c r="G301" i="5" s="1"/>
  <c r="F302" i="5" l="1"/>
  <c r="G302" i="5" s="1"/>
  <c r="F303" i="5" l="1"/>
  <c r="G303" i="5" s="1"/>
  <c r="F304" i="5" l="1"/>
  <c r="G304" i="5" s="1"/>
  <c r="F305" i="5" l="1"/>
  <c r="G305" i="5" s="1"/>
  <c r="F306" i="5" l="1"/>
  <c r="G306" i="5" s="1"/>
  <c r="F307" i="5" l="1"/>
  <c r="G307" i="5" s="1"/>
  <c r="F308" i="5" l="1"/>
  <c r="G308" i="5" s="1"/>
  <c r="F309" i="5" l="1"/>
  <c r="G309" i="5" s="1"/>
  <c r="F310" i="5" l="1"/>
  <c r="G310" i="5" s="1"/>
  <c r="F311" i="5" l="1"/>
  <c r="G311" i="5" s="1"/>
  <c r="F312" i="5" l="1"/>
  <c r="G312" i="5" s="1"/>
  <c r="F313" i="5" l="1"/>
  <c r="G313" i="5" s="1"/>
  <c r="F314" i="5" l="1"/>
  <c r="G314" i="5" s="1"/>
  <c r="F315" i="5" l="1"/>
  <c r="G315" i="5" s="1"/>
  <c r="F316" i="5" l="1"/>
  <c r="G316" i="5" s="1"/>
  <c r="F317" i="5" l="1"/>
  <c r="G317" i="5" s="1"/>
  <c r="F318" i="5" l="1"/>
  <c r="G318" i="5" s="1"/>
  <c r="F319" i="5" l="1"/>
  <c r="G319" i="5" s="1"/>
  <c r="F320" i="5" l="1"/>
  <c r="G320" i="5" s="1"/>
  <c r="F321" i="5" l="1"/>
  <c r="G321" i="5" s="1"/>
  <c r="F322" i="5" l="1"/>
  <c r="G322" i="5" s="1"/>
  <c r="F323" i="5" l="1"/>
  <c r="G323" i="5" s="1"/>
  <c r="F324" i="5" l="1"/>
  <c r="G324" i="5" s="1"/>
  <c r="F325" i="5" l="1"/>
  <c r="G325" i="5" s="1"/>
  <c r="F326" i="5" l="1"/>
  <c r="G326" i="5" s="1"/>
  <c r="F327" i="5" l="1"/>
  <c r="G327" i="5" s="1"/>
  <c r="F328" i="5" l="1"/>
  <c r="G328" i="5" s="1"/>
  <c r="F329" i="5" l="1"/>
  <c r="G329" i="5" s="1"/>
  <c r="F330" i="5" l="1"/>
  <c r="G330" i="5" s="1"/>
  <c r="F331" i="5" l="1"/>
  <c r="G331" i="5" s="1"/>
  <c r="F332" i="5" l="1"/>
  <c r="G332" i="5" s="1"/>
  <c r="F333" i="5" l="1"/>
  <c r="G333" i="5" s="1"/>
  <c r="F334" i="5" l="1"/>
  <c r="G334" i="5" s="1"/>
  <c r="F335" i="5" l="1"/>
  <c r="G335" i="5" s="1"/>
  <c r="F336" i="5" l="1"/>
  <c r="G336" i="5" s="1"/>
  <c r="F337" i="5" l="1"/>
  <c r="G337" i="5" s="1"/>
  <c r="F338" i="5" l="1"/>
  <c r="G338" i="5" s="1"/>
  <c r="F339" i="5" l="1"/>
  <c r="G339" i="5" s="1"/>
  <c r="F340" i="5" l="1"/>
  <c r="G340" i="5" s="1"/>
  <c r="F341" i="5" l="1"/>
  <c r="G341" i="5" s="1"/>
  <c r="F342" i="5" l="1"/>
  <c r="G342" i="5" s="1"/>
  <c r="F343" i="5" l="1"/>
  <c r="G343" i="5" s="1"/>
  <c r="F344" i="5" l="1"/>
  <c r="G344" i="5" s="1"/>
  <c r="F345" i="5" l="1"/>
  <c r="G345" i="5" s="1"/>
  <c r="F346" i="5" l="1"/>
  <c r="G346" i="5" s="1"/>
  <c r="F347" i="5" l="1"/>
  <c r="G347" i="5" s="1"/>
  <c r="F348" i="5" l="1"/>
  <c r="G348" i="5" s="1"/>
  <c r="F349" i="5" l="1"/>
  <c r="G349" i="5" s="1"/>
  <c r="F350" i="5" l="1"/>
  <c r="G350" i="5" s="1"/>
  <c r="F351" i="5" l="1"/>
  <c r="G351" i="5" s="1"/>
  <c r="F352" i="5" l="1"/>
  <c r="G352" i="5" s="1"/>
  <c r="F353" i="5" l="1"/>
  <c r="G353" i="5" s="1"/>
  <c r="F354" i="5" l="1"/>
  <c r="G354" i="5" s="1"/>
  <c r="F355" i="5" l="1"/>
  <c r="G355" i="5" s="1"/>
  <c r="F356" i="5" l="1"/>
  <c r="G356" i="5" s="1"/>
  <c r="F357" i="5" l="1"/>
  <c r="G357" i="5" s="1"/>
  <c r="F358" i="5" l="1"/>
  <c r="G358" i="5" s="1"/>
  <c r="F359" i="5" l="1"/>
  <c r="G359" i="5" s="1"/>
  <c r="F360" i="5" l="1"/>
  <c r="G360" i="5" s="1"/>
  <c r="F361" i="5" l="1"/>
  <c r="G361" i="5" s="1"/>
  <c r="F362" i="5" l="1"/>
  <c r="G362" i="5" s="1"/>
  <c r="J7" i="5"/>
  <c r="F363" i="5" l="1"/>
  <c r="G363" i="5" s="1"/>
  <c r="F364" i="5" l="1"/>
  <c r="G364" i="5" s="1"/>
  <c r="F365" i="5" l="1"/>
  <c r="G365" i="5" s="1"/>
  <c r="F366" i="5" l="1"/>
  <c r="G366" i="5" s="1"/>
  <c r="F367" i="5" l="1"/>
  <c r="G367" i="5" s="1"/>
  <c r="F368" i="5" l="1"/>
  <c r="G368" i="5" s="1"/>
  <c r="F369" i="5" l="1"/>
  <c r="G369" i="5" s="1"/>
  <c r="F370" i="5" l="1"/>
  <c r="G370" i="5" s="1"/>
  <c r="F371" i="5" l="1"/>
  <c r="G371" i="5" s="1"/>
  <c r="F372" i="5" l="1"/>
  <c r="G372" i="5" s="1"/>
  <c r="F373" i="5" l="1"/>
  <c r="G373" i="5" s="1"/>
  <c r="F374" i="5" l="1"/>
  <c r="G374" i="5" s="1"/>
  <c r="F375" i="5" l="1"/>
  <c r="G375" i="5" s="1"/>
  <c r="F376" i="5" l="1"/>
  <c r="G376" i="5" s="1"/>
  <c r="F377" i="5" l="1"/>
  <c r="G377" i="5" s="1"/>
  <c r="F378" i="5" l="1"/>
  <c r="G378" i="5" s="1"/>
  <c r="F379" i="5" l="1"/>
  <c r="G379" i="5" s="1"/>
  <c r="F380" i="5" l="1"/>
  <c r="G380" i="5" s="1"/>
  <c r="F381" i="5" l="1"/>
  <c r="G381" i="5" s="1"/>
  <c r="F382" i="5" l="1"/>
  <c r="G382" i="5" s="1"/>
  <c r="F383" i="5" l="1"/>
  <c r="G383" i="5" s="1"/>
  <c r="F384" i="5" l="1"/>
  <c r="G384" i="5" s="1"/>
  <c r="F385" i="5" l="1"/>
  <c r="G385" i="5" s="1"/>
  <c r="F386" i="5" l="1"/>
  <c r="G386" i="5" s="1"/>
  <c r="F387" i="5" l="1"/>
  <c r="G387" i="5" s="1"/>
  <c r="F388" i="5" l="1"/>
  <c r="G388" i="5" s="1"/>
  <c r="F389" i="5" l="1"/>
  <c r="G389" i="5" s="1"/>
  <c r="F390" i="5" l="1"/>
  <c r="G390" i="5" s="1"/>
  <c r="F391" i="5" l="1"/>
  <c r="G391" i="5" s="1"/>
  <c r="F392" i="5" l="1"/>
  <c r="G392" i="5" s="1"/>
  <c r="F393" i="5" l="1"/>
  <c r="G393" i="5" s="1"/>
  <c r="F394" i="5" l="1"/>
  <c r="G394" i="5" s="1"/>
  <c r="F395" i="5" l="1"/>
  <c r="G395" i="5" s="1"/>
  <c r="F396" i="5" l="1"/>
  <c r="G396" i="5" s="1"/>
  <c r="F397" i="5" l="1"/>
  <c r="G397" i="5" s="1"/>
  <c r="F398" i="5" l="1"/>
  <c r="G398" i="5" s="1"/>
  <c r="F399" i="5" l="1"/>
  <c r="G399" i="5" s="1"/>
  <c r="F400" i="5" l="1"/>
  <c r="G400" i="5" s="1"/>
  <c r="F401" i="5" l="1"/>
  <c r="G401" i="5" s="1"/>
  <c r="F402" i="5" l="1"/>
  <c r="G402" i="5" s="1"/>
  <c r="F403" i="5" l="1"/>
  <c r="G403" i="5" s="1"/>
  <c r="F404" i="5" l="1"/>
  <c r="G404" i="5" s="1"/>
  <c r="F405" i="5" l="1"/>
  <c r="G405" i="5" s="1"/>
  <c r="F406" i="5" l="1"/>
  <c r="G406" i="5" s="1"/>
  <c r="F407" i="5" l="1"/>
  <c r="G407" i="5" s="1"/>
  <c r="F408" i="5" l="1"/>
  <c r="G408" i="5" s="1"/>
  <c r="F409" i="5" l="1"/>
  <c r="G409" i="5" s="1"/>
  <c r="F410" i="5" l="1"/>
  <c r="G410" i="5" s="1"/>
  <c r="F411" i="5" l="1"/>
  <c r="G411" i="5" s="1"/>
  <c r="F412" i="5" l="1"/>
  <c r="G412" i="5" s="1"/>
  <c r="F413" i="5" l="1"/>
  <c r="G413" i="5" s="1"/>
  <c r="F414" i="5" l="1"/>
  <c r="G414" i="5" s="1"/>
  <c r="F415" i="5" l="1"/>
  <c r="G415" i="5" s="1"/>
  <c r="F416" i="5" l="1"/>
  <c r="G416" i="5" s="1"/>
  <c r="F417" i="5" l="1"/>
  <c r="G417" i="5" s="1"/>
  <c r="F418" i="5" l="1"/>
  <c r="G418" i="5" s="1"/>
  <c r="F419" i="5" l="1"/>
  <c r="G419" i="5" s="1"/>
  <c r="F420" i="5" l="1"/>
  <c r="G420" i="5" s="1"/>
  <c r="F421" i="5" l="1"/>
  <c r="G421" i="5" s="1"/>
  <c r="F422" i="5" l="1"/>
  <c r="G422" i="5" s="1"/>
  <c r="F423" i="5" l="1"/>
  <c r="G423" i="5" s="1"/>
  <c r="F424" i="5" l="1"/>
  <c r="G424" i="5" s="1"/>
  <c r="F425" i="5" l="1"/>
  <c r="G425" i="5" s="1"/>
  <c r="F426" i="5" l="1"/>
  <c r="G426" i="5" s="1"/>
  <c r="F427" i="5" l="1"/>
  <c r="G427" i="5" s="1"/>
  <c r="F428" i="5" l="1"/>
  <c r="G428" i="5" s="1"/>
  <c r="F429" i="5" l="1"/>
  <c r="G429" i="5" s="1"/>
  <c r="F430" i="5" l="1"/>
  <c r="G430" i="5" s="1"/>
  <c r="F431" i="5" l="1"/>
  <c r="G431" i="5" s="1"/>
  <c r="F432" i="5" l="1"/>
  <c r="G432" i="5" s="1"/>
  <c r="F433" i="5" l="1"/>
  <c r="G433" i="5" s="1"/>
  <c r="F434" i="5" l="1"/>
  <c r="G434" i="5" s="1"/>
  <c r="F435" i="5" l="1"/>
  <c r="G435" i="5" s="1"/>
  <c r="F436" i="5" l="1"/>
  <c r="G436" i="5" s="1"/>
  <c r="F437" i="5" l="1"/>
  <c r="G437" i="5" s="1"/>
  <c r="F438" i="5" l="1"/>
  <c r="G438" i="5" s="1"/>
  <c r="F439" i="5" l="1"/>
  <c r="G439" i="5" s="1"/>
  <c r="F440" i="5" l="1"/>
  <c r="G440" i="5" s="1"/>
  <c r="F441" i="5" l="1"/>
  <c r="G441" i="5" s="1"/>
  <c r="F442" i="5" l="1"/>
  <c r="G442" i="5" s="1"/>
  <c r="F443" i="5" l="1"/>
  <c r="G443" i="5" s="1"/>
  <c r="F444" i="5" l="1"/>
  <c r="G444" i="5" s="1"/>
  <c r="F445" i="5" l="1"/>
  <c r="G445" i="5" s="1"/>
  <c r="F446" i="5" l="1"/>
  <c r="G446" i="5" s="1"/>
  <c r="F447" i="5" l="1"/>
  <c r="G447" i="5" s="1"/>
  <c r="F448" i="5" l="1"/>
  <c r="G448" i="5" s="1"/>
  <c r="F449" i="5" l="1"/>
  <c r="G449" i="5" s="1"/>
  <c r="F450" i="5" l="1"/>
  <c r="G450" i="5" s="1"/>
  <c r="F451" i="5" l="1"/>
  <c r="G451" i="5" s="1"/>
  <c r="F452" i="5" l="1"/>
  <c r="G452" i="5" s="1"/>
  <c r="F453" i="5" l="1"/>
  <c r="G453" i="5" s="1"/>
  <c r="F454" i="5" l="1"/>
  <c r="G454" i="5" s="1"/>
  <c r="F455" i="5" l="1"/>
  <c r="G455" i="5" s="1"/>
  <c r="F456" i="5" l="1"/>
  <c r="G456" i="5" s="1"/>
  <c r="F457" i="5" l="1"/>
  <c r="G457" i="5" s="1"/>
  <c r="F458" i="5" l="1"/>
  <c r="G458" i="5" s="1"/>
  <c r="F459" i="5" l="1"/>
  <c r="G459" i="5" s="1"/>
  <c r="F460" i="5" l="1"/>
  <c r="G460" i="5" s="1"/>
  <c r="F461" i="5" l="1"/>
  <c r="G461" i="5" s="1"/>
  <c r="F462" i="5" l="1"/>
  <c r="G462" i="5" s="1"/>
  <c r="F463" i="5" l="1"/>
  <c r="G463" i="5" s="1"/>
  <c r="F464" i="5" l="1"/>
  <c r="G464" i="5" s="1"/>
  <c r="F465" i="5" l="1"/>
  <c r="G465" i="5" s="1"/>
  <c r="F466" i="5" l="1"/>
  <c r="G466" i="5" s="1"/>
  <c r="F467" i="5" l="1"/>
  <c r="G467" i="5" s="1"/>
  <c r="F468" i="5" l="1"/>
  <c r="G468" i="5" s="1"/>
  <c r="F469" i="5" l="1"/>
  <c r="G469" i="5" s="1"/>
  <c r="F470" i="5" l="1"/>
  <c r="G470" i="5" s="1"/>
  <c r="F471" i="5" l="1"/>
  <c r="G471" i="5" s="1"/>
  <c r="F472" i="5" l="1"/>
  <c r="G472" i="5" s="1"/>
  <c r="F473" i="5" l="1"/>
  <c r="G473" i="5" s="1"/>
  <c r="F474" i="5" l="1"/>
  <c r="G474" i="5" s="1"/>
  <c r="F475" i="5" l="1"/>
  <c r="G475" i="5" s="1"/>
  <c r="F476" i="5" l="1"/>
  <c r="G476" i="5" s="1"/>
  <c r="F477" i="5" l="1"/>
  <c r="G477" i="5" s="1"/>
  <c r="F478" i="5" l="1"/>
  <c r="G478" i="5" s="1"/>
  <c r="F479" i="5" l="1"/>
  <c r="G479" i="5" s="1"/>
  <c r="F480" i="5" l="1"/>
  <c r="G480" i="5" s="1"/>
  <c r="F481" i="5" l="1"/>
  <c r="G481" i="5" s="1"/>
  <c r="F482" i="5" l="1"/>
  <c r="G482" i="5" s="1"/>
  <c r="F483" i="5" l="1"/>
  <c r="G483" i="5" s="1"/>
  <c r="F484" i="5" l="1"/>
  <c r="G484" i="5" s="1"/>
  <c r="F485" i="5" l="1"/>
  <c r="G485" i="5" s="1"/>
  <c r="F486" i="5" l="1"/>
  <c r="G486" i="5" s="1"/>
  <c r="F487" i="5" l="1"/>
  <c r="G487" i="5" s="1"/>
  <c r="F488" i="5" l="1"/>
  <c r="G488" i="5" s="1"/>
  <c r="F489" i="5" l="1"/>
  <c r="G489" i="5" s="1"/>
  <c r="F490" i="5" l="1"/>
  <c r="G490" i="5" s="1"/>
  <c r="F491" i="5" l="1"/>
  <c r="G491" i="5" s="1"/>
  <c r="F492" i="5" l="1"/>
  <c r="G492" i="5" s="1"/>
  <c r="F493" i="5" l="1"/>
  <c r="G493" i="5" s="1"/>
  <c r="F494" i="5" l="1"/>
  <c r="G494" i="5" s="1"/>
  <c r="F495" i="5" l="1"/>
  <c r="G495" i="5" s="1"/>
  <c r="F496" i="5" l="1"/>
  <c r="G496" i="5" s="1"/>
  <c r="F497" i="5" l="1"/>
  <c r="G497" i="5" s="1"/>
  <c r="F498" i="5" l="1"/>
  <c r="G498" i="5" s="1"/>
  <c r="F499" i="5" l="1"/>
  <c r="G499" i="5" s="1"/>
  <c r="F500" i="5" l="1"/>
  <c r="G500" i="5" s="1"/>
  <c r="F501" i="5" l="1"/>
  <c r="G501" i="5" s="1"/>
  <c r="F502" i="5" l="1"/>
  <c r="G502" i="5" s="1"/>
  <c r="F503" i="5" l="1"/>
  <c r="G503" i="5" s="1"/>
  <c r="F504" i="5" l="1"/>
  <c r="G504" i="5" s="1"/>
  <c r="F505" i="5" l="1"/>
  <c r="G505" i="5" s="1"/>
  <c r="F506" i="5" l="1"/>
  <c r="G506" i="5" s="1"/>
  <c r="F507" i="5" l="1"/>
  <c r="G507" i="5" s="1"/>
  <c r="F508" i="5" l="1"/>
  <c r="G508" i="5" s="1"/>
  <c r="F509" i="5" l="1"/>
  <c r="G509" i="5" s="1"/>
  <c r="F510" i="5" l="1"/>
  <c r="G510" i="5" s="1"/>
  <c r="F511" i="5" l="1"/>
  <c r="G511" i="5" s="1"/>
  <c r="F512" i="5" l="1"/>
  <c r="G512" i="5" s="1"/>
  <c r="F513" i="5" l="1"/>
  <c r="G513" i="5" s="1"/>
  <c r="F514" i="5" l="1"/>
  <c r="G514" i="5" s="1"/>
  <c r="F515" i="5" l="1"/>
  <c r="G515" i="5" s="1"/>
  <c r="F516" i="5" l="1"/>
  <c r="G516" i="5" s="1"/>
  <c r="F517" i="5" l="1"/>
  <c r="G517" i="5" s="1"/>
  <c r="F518" i="5" l="1"/>
  <c r="G518" i="5" s="1"/>
  <c r="F519" i="5" l="1"/>
  <c r="G519" i="5" s="1"/>
  <c r="F520" i="5" l="1"/>
  <c r="G520" i="5" s="1"/>
  <c r="F521" i="5" l="1"/>
  <c r="G521" i="5" s="1"/>
  <c r="F522" i="5" l="1"/>
  <c r="G522" i="5" s="1"/>
  <c r="F523" i="5" l="1"/>
  <c r="G523" i="5" s="1"/>
  <c r="F524" i="5" l="1"/>
  <c r="G524" i="5" s="1"/>
  <c r="F525" i="5" l="1"/>
  <c r="G525" i="5" s="1"/>
  <c r="F526" i="5" l="1"/>
  <c r="G526" i="5" s="1"/>
  <c r="F527" i="5" l="1"/>
  <c r="G527" i="5" s="1"/>
  <c r="F528" i="5" l="1"/>
  <c r="G528" i="5" s="1"/>
  <c r="F529" i="5" l="1"/>
  <c r="G529" i="5" s="1"/>
  <c r="F530" i="5" l="1"/>
  <c r="G530" i="5" s="1"/>
  <c r="F531" i="5" l="1"/>
  <c r="G531" i="5" s="1"/>
  <c r="F532" i="5" l="1"/>
  <c r="G532" i="5" s="1"/>
  <c r="F533" i="5" l="1"/>
  <c r="G533" i="5" s="1"/>
  <c r="F534" i="5" l="1"/>
  <c r="G534" i="5" s="1"/>
  <c r="F535" i="5" l="1"/>
  <c r="G535" i="5" s="1"/>
  <c r="F536" i="5" l="1"/>
  <c r="G536" i="5" s="1"/>
  <c r="F537" i="5" l="1"/>
  <c r="G537" i="5" s="1"/>
  <c r="F538" i="5" l="1"/>
  <c r="G538" i="5" s="1"/>
  <c r="F539" i="5" l="1"/>
  <c r="G539" i="5" s="1"/>
  <c r="F540" i="5" l="1"/>
  <c r="G540" i="5" s="1"/>
  <c r="F541" i="5" l="1"/>
  <c r="G541" i="5" s="1"/>
  <c r="F542" i="5" l="1"/>
  <c r="G542" i="5" s="1"/>
  <c r="F543" i="5" l="1"/>
  <c r="G543" i="5" s="1"/>
  <c r="F544" i="5" l="1"/>
  <c r="G544" i="5" s="1"/>
  <c r="F545" i="5" l="1"/>
  <c r="G545" i="5" s="1"/>
  <c r="F546" i="5" l="1"/>
  <c r="G546" i="5" s="1"/>
  <c r="F547" i="5" l="1"/>
  <c r="G547" i="5" s="1"/>
  <c r="F548" i="5" l="1"/>
  <c r="G548" i="5" s="1"/>
  <c r="F549" i="5" l="1"/>
  <c r="G549" i="5" s="1"/>
  <c r="F550" i="5" l="1"/>
  <c r="G550" i="5" s="1"/>
  <c r="F551" i="5" l="1"/>
  <c r="G551" i="5" s="1"/>
  <c r="F552" i="5" l="1"/>
  <c r="G552" i="5" s="1"/>
  <c r="F553" i="5" l="1"/>
  <c r="G553" i="5" s="1"/>
  <c r="F554" i="5" l="1"/>
  <c r="G554" i="5" s="1"/>
  <c r="F555" i="5" l="1"/>
  <c r="G555" i="5" s="1"/>
  <c r="F556" i="5" l="1"/>
  <c r="G556" i="5" s="1"/>
  <c r="F557" i="5" l="1"/>
  <c r="G557" i="5" s="1"/>
  <c r="F558" i="5" l="1"/>
  <c r="G558" i="5" s="1"/>
  <c r="F559" i="5" l="1"/>
  <c r="G559" i="5" s="1"/>
  <c r="F560" i="5" l="1"/>
  <c r="G560" i="5" s="1"/>
  <c r="F561" i="5" l="1"/>
  <c r="G561" i="5" s="1"/>
  <c r="F562" i="5" l="1"/>
  <c r="G562" i="5" s="1"/>
  <c r="F563" i="5" l="1"/>
  <c r="G563" i="5" s="1"/>
  <c r="F564" i="5" l="1"/>
  <c r="G564" i="5" s="1"/>
  <c r="F565" i="5" l="1"/>
  <c r="G565" i="5" s="1"/>
  <c r="F566" i="5" l="1"/>
  <c r="G566" i="5" s="1"/>
  <c r="F567" i="5" l="1"/>
  <c r="G567" i="5" s="1"/>
  <c r="F568" i="5" l="1"/>
  <c r="G568" i="5" s="1"/>
  <c r="F569" i="5" l="1"/>
  <c r="G569" i="5" s="1"/>
  <c r="F570" i="5" l="1"/>
  <c r="G570" i="5" s="1"/>
  <c r="F571" i="5" l="1"/>
  <c r="G571" i="5" s="1"/>
  <c r="F572" i="5" l="1"/>
  <c r="G572" i="5" s="1"/>
  <c r="F573" i="5" l="1"/>
  <c r="G573" i="5" s="1"/>
  <c r="F574" i="5" l="1"/>
  <c r="G574" i="5" s="1"/>
  <c r="F575" i="5" l="1"/>
  <c r="G575" i="5" s="1"/>
  <c r="F576" i="5" l="1"/>
  <c r="G576" i="5" s="1"/>
  <c r="F577" i="5" l="1"/>
  <c r="G577" i="5" s="1"/>
  <c r="F578" i="5" l="1"/>
  <c r="G578" i="5" s="1"/>
  <c r="F579" i="5" l="1"/>
  <c r="G579" i="5" s="1"/>
  <c r="F580" i="5" l="1"/>
  <c r="G580" i="5" s="1"/>
  <c r="F581" i="5" l="1"/>
  <c r="G581" i="5" s="1"/>
  <c r="F582" i="5" l="1"/>
  <c r="G582" i="5" s="1"/>
  <c r="F583" i="5" l="1"/>
  <c r="G583" i="5" s="1"/>
  <c r="F584" i="5" l="1"/>
  <c r="G584" i="5" s="1"/>
  <c r="F585" i="5" l="1"/>
  <c r="G585" i="5" s="1"/>
  <c r="F586" i="5" l="1"/>
  <c r="G586" i="5" s="1"/>
  <c r="F587" i="5" l="1"/>
  <c r="G587" i="5" s="1"/>
  <c r="F588" i="5" l="1"/>
  <c r="G588" i="5" s="1"/>
  <c r="F589" i="5" l="1"/>
  <c r="G589" i="5" s="1"/>
  <c r="F590" i="5" l="1"/>
  <c r="G590" i="5" s="1"/>
  <c r="F591" i="5" l="1"/>
  <c r="G591" i="5" s="1"/>
  <c r="F592" i="5" l="1"/>
  <c r="G592" i="5" s="1"/>
  <c r="F593" i="5" l="1"/>
  <c r="G593" i="5" s="1"/>
  <c r="F594" i="5" l="1"/>
  <c r="G594" i="5" s="1"/>
  <c r="F595" i="5" l="1"/>
  <c r="G595" i="5" s="1"/>
  <c r="F596" i="5" l="1"/>
  <c r="G596" i="5" s="1"/>
  <c r="F597" i="5" l="1"/>
  <c r="G597" i="5" s="1"/>
  <c r="F598" i="5" l="1"/>
  <c r="G598" i="5" s="1"/>
  <c r="F599" i="5" l="1"/>
  <c r="G599" i="5" s="1"/>
  <c r="F600" i="5" l="1"/>
  <c r="G600" i="5" s="1"/>
  <c r="F601" i="5" l="1"/>
  <c r="G601" i="5" s="1"/>
  <c r="F602" i="5" l="1"/>
  <c r="G602" i="5" s="1"/>
  <c r="F603" i="5" l="1"/>
  <c r="G603" i="5" s="1"/>
  <c r="F604" i="5" l="1"/>
  <c r="G604" i="5" s="1"/>
  <c r="F605" i="5" l="1"/>
  <c r="G605" i="5" s="1"/>
  <c r="F606" i="5" l="1"/>
  <c r="G606" i="5" s="1"/>
  <c r="F607" i="5" l="1"/>
  <c r="G607" i="5" s="1"/>
  <c r="F608" i="5" l="1"/>
  <c r="G608" i="5" s="1"/>
  <c r="F609" i="5" l="1"/>
  <c r="G609" i="5" s="1"/>
  <c r="F610" i="5" l="1"/>
  <c r="G610" i="5" s="1"/>
  <c r="F611" i="5" l="1"/>
  <c r="G611" i="5" s="1"/>
  <c r="F612" i="5" l="1"/>
  <c r="G612" i="5" s="1"/>
  <c r="F613" i="5" l="1"/>
  <c r="G613" i="5" s="1"/>
  <c r="F614" i="5" l="1"/>
  <c r="G614" i="5" s="1"/>
  <c r="F615" i="5" l="1"/>
  <c r="G615" i="5" s="1"/>
  <c r="F616" i="5" l="1"/>
  <c r="G616" i="5" s="1"/>
  <c r="F617" i="5" l="1"/>
  <c r="G617" i="5" s="1"/>
  <c r="F618" i="5" l="1"/>
  <c r="G618" i="5" s="1"/>
  <c r="F619" i="5" l="1"/>
  <c r="G619" i="5" s="1"/>
  <c r="F620" i="5" l="1"/>
  <c r="G620" i="5" s="1"/>
  <c r="F621" i="5" l="1"/>
  <c r="G621" i="5" s="1"/>
  <c r="F622" i="5" l="1"/>
  <c r="G622" i="5" s="1"/>
  <c r="F623" i="5" l="1"/>
  <c r="G623" i="5" s="1"/>
  <c r="F624" i="5" l="1"/>
  <c r="G624" i="5" s="1"/>
  <c r="F625" i="5" l="1"/>
  <c r="G625" i="5" s="1"/>
  <c r="F626" i="5" l="1"/>
  <c r="G626" i="5" s="1"/>
  <c r="F627" i="5" l="1"/>
  <c r="G627" i="5" s="1"/>
  <c r="F628" i="5" l="1"/>
  <c r="G628" i="5" s="1"/>
  <c r="F629" i="5" l="1"/>
  <c r="G629" i="5" s="1"/>
  <c r="F630" i="5" l="1"/>
  <c r="G630" i="5" s="1"/>
  <c r="F631" i="5" l="1"/>
  <c r="G631" i="5" s="1"/>
  <c r="F632" i="5" l="1"/>
  <c r="G632" i="5" s="1"/>
  <c r="F633" i="5" l="1"/>
  <c r="G633" i="5" s="1"/>
  <c r="F634" i="5" l="1"/>
  <c r="G634" i="5" s="1"/>
  <c r="F635" i="5" l="1"/>
  <c r="G635" i="5" s="1"/>
  <c r="F636" i="5" l="1"/>
  <c r="G636" i="5" s="1"/>
  <c r="F637" i="5" l="1"/>
  <c r="G637" i="5" s="1"/>
  <c r="F638" i="5" l="1"/>
  <c r="G638" i="5" s="1"/>
  <c r="F639" i="5" l="1"/>
  <c r="G639" i="5" s="1"/>
  <c r="F640" i="5" l="1"/>
  <c r="G640" i="5" s="1"/>
  <c r="F641" i="5" l="1"/>
  <c r="G641" i="5" s="1"/>
  <c r="F642" i="5" l="1"/>
  <c r="G642" i="5" s="1"/>
  <c r="F643" i="5" l="1"/>
  <c r="G643" i="5" s="1"/>
  <c r="F644" i="5" l="1"/>
  <c r="G644" i="5" s="1"/>
  <c r="F645" i="5" l="1"/>
  <c r="G645" i="5" s="1"/>
  <c r="F646" i="5" l="1"/>
  <c r="G646" i="5" s="1"/>
  <c r="F647" i="5" l="1"/>
  <c r="G647" i="5" s="1"/>
  <c r="F648" i="5" l="1"/>
  <c r="G648" i="5" s="1"/>
  <c r="F649" i="5" l="1"/>
  <c r="G649" i="5" s="1"/>
  <c r="F650" i="5" l="1"/>
  <c r="G650" i="5" s="1"/>
  <c r="F651" i="5" l="1"/>
  <c r="G651" i="5" s="1"/>
  <c r="F652" i="5" l="1"/>
  <c r="G652" i="5" s="1"/>
  <c r="F653" i="5" l="1"/>
  <c r="G653" i="5" s="1"/>
  <c r="F654" i="5" l="1"/>
  <c r="G654" i="5" s="1"/>
  <c r="F655" i="5" l="1"/>
  <c r="G655" i="5" s="1"/>
  <c r="F656" i="5" l="1"/>
  <c r="G656" i="5" s="1"/>
  <c r="F657" i="5" l="1"/>
  <c r="G657" i="5" s="1"/>
  <c r="F658" i="5" l="1"/>
  <c r="G658" i="5" s="1"/>
  <c r="F659" i="5" l="1"/>
  <c r="G659" i="5" s="1"/>
  <c r="F660" i="5" l="1"/>
  <c r="G660" i="5" s="1"/>
  <c r="F661" i="5" l="1"/>
  <c r="G661" i="5" s="1"/>
  <c r="F662" i="5" l="1"/>
  <c r="G662" i="5" s="1"/>
  <c r="F663" i="5" l="1"/>
  <c r="G663" i="5" s="1"/>
  <c r="F664" i="5" l="1"/>
  <c r="G664" i="5" s="1"/>
  <c r="F665" i="5" l="1"/>
  <c r="G665" i="5" s="1"/>
  <c r="F666" i="5" l="1"/>
  <c r="G666" i="5" s="1"/>
  <c r="F667" i="5" l="1"/>
  <c r="G667" i="5" s="1"/>
  <c r="F668" i="5" l="1"/>
  <c r="G668" i="5" s="1"/>
  <c r="F669" i="5" l="1"/>
  <c r="G669" i="5" s="1"/>
  <c r="F670" i="5" l="1"/>
  <c r="G670" i="5" s="1"/>
  <c r="F671" i="5" l="1"/>
  <c r="G671" i="5" s="1"/>
  <c r="F672" i="5" l="1"/>
  <c r="G672" i="5" s="1"/>
  <c r="F673" i="5" l="1"/>
  <c r="G673" i="5" s="1"/>
  <c r="F674" i="5" l="1"/>
  <c r="G674" i="5" s="1"/>
  <c r="F675" i="5" l="1"/>
  <c r="G675" i="5" s="1"/>
  <c r="F676" i="5" l="1"/>
  <c r="G676" i="5" s="1"/>
  <c r="F677" i="5" l="1"/>
  <c r="G677" i="5" s="1"/>
  <c r="F678" i="5" l="1"/>
  <c r="G678" i="5" s="1"/>
  <c r="F679" i="5" l="1"/>
  <c r="G679" i="5" s="1"/>
  <c r="F680" i="5" l="1"/>
  <c r="G680" i="5" s="1"/>
  <c r="F681" i="5" l="1"/>
  <c r="G681" i="5" s="1"/>
  <c r="F682" i="5" l="1"/>
  <c r="G682" i="5" s="1"/>
  <c r="F683" i="5" l="1"/>
  <c r="G683" i="5" s="1"/>
  <c r="F684" i="5" l="1"/>
  <c r="G684" i="5" s="1"/>
  <c r="F685" i="5" l="1"/>
  <c r="G685" i="5" s="1"/>
  <c r="F686" i="5" l="1"/>
  <c r="G686" i="5" s="1"/>
  <c r="F687" i="5" l="1"/>
  <c r="G687" i="5" s="1"/>
  <c r="F688" i="5" l="1"/>
  <c r="G688" i="5" s="1"/>
  <c r="F689" i="5" l="1"/>
  <c r="G689" i="5" s="1"/>
  <c r="F690" i="5" l="1"/>
  <c r="G690" i="5" s="1"/>
  <c r="F691" i="5" l="1"/>
  <c r="G691" i="5" s="1"/>
  <c r="F692" i="5" l="1"/>
  <c r="G692" i="5" s="1"/>
  <c r="F693" i="5" l="1"/>
  <c r="G693" i="5" s="1"/>
  <c r="F694" i="5" l="1"/>
  <c r="G694" i="5" s="1"/>
  <c r="F695" i="5" l="1"/>
  <c r="G695" i="5" s="1"/>
  <c r="F696" i="5" l="1"/>
  <c r="G696" i="5" s="1"/>
  <c r="F697" i="5" l="1"/>
  <c r="G697" i="5" s="1"/>
  <c r="F698" i="5" l="1"/>
  <c r="G698" i="5" s="1"/>
  <c r="F699" i="5" l="1"/>
  <c r="G699" i="5" s="1"/>
  <c r="F700" i="5" l="1"/>
  <c r="G700" i="5" s="1"/>
  <c r="F701" i="5" l="1"/>
  <c r="G701" i="5" s="1"/>
  <c r="F702" i="5" l="1"/>
  <c r="G702" i="5" s="1"/>
  <c r="F703" i="5" l="1"/>
  <c r="G703" i="5" s="1"/>
  <c r="F704" i="5" l="1"/>
  <c r="G704" i="5" s="1"/>
  <c r="F705" i="5" l="1"/>
  <c r="G705" i="5" s="1"/>
  <c r="F706" i="5" l="1"/>
  <c r="G706" i="5" s="1"/>
  <c r="F707" i="5" l="1"/>
  <c r="G707" i="5" s="1"/>
  <c r="F708" i="5" l="1"/>
  <c r="G708" i="5" s="1"/>
  <c r="F709" i="5" l="1"/>
  <c r="G709" i="5" s="1"/>
  <c r="F710" i="5" l="1"/>
  <c r="G710" i="5" s="1"/>
  <c r="F711" i="5" l="1"/>
  <c r="G711" i="5" s="1"/>
  <c r="F712" i="5" l="1"/>
  <c r="G712" i="5" s="1"/>
  <c r="F713" i="5" l="1"/>
  <c r="G713" i="5" s="1"/>
  <c r="F714" i="5" l="1"/>
  <c r="G714" i="5" s="1"/>
  <c r="F715" i="5" l="1"/>
  <c r="G715" i="5" s="1"/>
  <c r="F716" i="5" l="1"/>
  <c r="G716" i="5" s="1"/>
  <c r="F717" i="5" l="1"/>
  <c r="G717" i="5" s="1"/>
  <c r="F718" i="5" l="1"/>
  <c r="G718" i="5" s="1"/>
  <c r="F719" i="5" l="1"/>
  <c r="G719" i="5" s="1"/>
  <c r="F720" i="5" l="1"/>
  <c r="G720" i="5" s="1"/>
  <c r="F721" i="5" l="1"/>
  <c r="G721" i="5" s="1"/>
  <c r="F722" i="5" l="1"/>
  <c r="G722" i="5" s="1"/>
  <c r="F723" i="5" l="1"/>
  <c r="G723" i="5" s="1"/>
  <c r="F724" i="5" l="1"/>
  <c r="G724" i="5" s="1"/>
  <c r="F725" i="5" l="1"/>
  <c r="G725" i="5" s="1"/>
  <c r="F726" i="5" l="1"/>
  <c r="G726" i="5" s="1"/>
  <c r="F727" i="5" l="1"/>
  <c r="G727" i="5" s="1"/>
  <c r="F728" i="5" l="1"/>
  <c r="G728" i="5" s="1"/>
  <c r="F729" i="5" l="1"/>
  <c r="G729" i="5" s="1"/>
  <c r="F730" i="5" l="1"/>
  <c r="G730" i="5" s="1"/>
  <c r="F731" i="5" l="1"/>
  <c r="G731" i="5" s="1"/>
  <c r="F732" i="5" l="1"/>
  <c r="G732" i="5" s="1"/>
  <c r="F733" i="5" l="1"/>
  <c r="G733" i="5" s="1"/>
  <c r="F734" i="5" l="1"/>
  <c r="G734" i="5" s="1"/>
  <c r="F735" i="5" l="1"/>
  <c r="G735" i="5" s="1"/>
  <c r="F736" i="5" l="1"/>
  <c r="G736" i="5" s="1"/>
  <c r="F737" i="5" l="1"/>
  <c r="G737" i="5" s="1"/>
  <c r="F738" i="5" l="1"/>
  <c r="G738" i="5" s="1"/>
  <c r="F739" i="5" l="1"/>
  <c r="G739" i="5" s="1"/>
  <c r="F740" i="5" l="1"/>
  <c r="G740" i="5" s="1"/>
  <c r="F741" i="5" l="1"/>
  <c r="G741" i="5" s="1"/>
  <c r="F742" i="5" l="1"/>
  <c r="G742" i="5" s="1"/>
  <c r="F743" i="5" l="1"/>
  <c r="G743" i="5" s="1"/>
  <c r="F744" i="5" l="1"/>
  <c r="G744" i="5" s="1"/>
  <c r="F745" i="5" l="1"/>
  <c r="G745" i="5" s="1"/>
  <c r="F746" i="5" l="1"/>
  <c r="G746" i="5" s="1"/>
  <c r="F747" i="5" l="1"/>
  <c r="G747" i="5" s="1"/>
  <c r="F748" i="5" l="1"/>
  <c r="G748" i="5" s="1"/>
  <c r="F749" i="5" l="1"/>
  <c r="G749" i="5" s="1"/>
  <c r="F750" i="5" l="1"/>
  <c r="G750" i="5" s="1"/>
  <c r="F751" i="5" l="1"/>
  <c r="G751" i="5" s="1"/>
  <c r="F752" i="5" l="1"/>
  <c r="G752" i="5" s="1"/>
  <c r="F753" i="5" l="1"/>
  <c r="G753" i="5" s="1"/>
  <c r="F754" i="5" l="1"/>
  <c r="G754" i="5" s="1"/>
  <c r="F755" i="5" l="1"/>
  <c r="G755" i="5" s="1"/>
  <c r="F756" i="5" l="1"/>
  <c r="G756" i="5" s="1"/>
  <c r="F757" i="5" l="1"/>
  <c r="G757" i="5" s="1"/>
  <c r="F758" i="5" l="1"/>
  <c r="G758" i="5" s="1"/>
  <c r="F759" i="5" l="1"/>
  <c r="G759" i="5" s="1"/>
  <c r="F760" i="5" l="1"/>
  <c r="G760" i="5" s="1"/>
  <c r="F761" i="5" l="1"/>
  <c r="G761" i="5" s="1"/>
  <c r="F762" i="5" l="1"/>
  <c r="G762" i="5" s="1"/>
  <c r="F763" i="5" l="1"/>
  <c r="G763" i="5" s="1"/>
  <c r="F764" i="5" l="1"/>
  <c r="G764" i="5" s="1"/>
  <c r="F765" i="5" l="1"/>
  <c r="G765" i="5" s="1"/>
  <c r="F766" i="5" l="1"/>
  <c r="G766" i="5" s="1"/>
  <c r="F767" i="5" l="1"/>
  <c r="G767" i="5" s="1"/>
  <c r="F768" i="5" l="1"/>
  <c r="G768" i="5" s="1"/>
  <c r="F769" i="5" l="1"/>
  <c r="G769" i="5" s="1"/>
  <c r="F770" i="5" l="1"/>
  <c r="G770" i="5" s="1"/>
  <c r="F771" i="5" l="1"/>
  <c r="G771" i="5" s="1"/>
  <c r="F772" i="5" l="1"/>
  <c r="G772" i="5" s="1"/>
  <c r="F773" i="5" l="1"/>
  <c r="G773" i="5" s="1"/>
  <c r="F774" i="5" l="1"/>
  <c r="G774" i="5" s="1"/>
  <c r="F775" i="5" l="1"/>
  <c r="G775" i="5" s="1"/>
  <c r="F776" i="5" l="1"/>
  <c r="G776" i="5" s="1"/>
  <c r="F777" i="5" l="1"/>
  <c r="G777" i="5" s="1"/>
  <c r="F778" i="5" l="1"/>
  <c r="G778" i="5" s="1"/>
  <c r="F779" i="5" l="1"/>
  <c r="G779" i="5" s="1"/>
  <c r="F780" i="5" l="1"/>
  <c r="G780" i="5" s="1"/>
  <c r="F781" i="5" l="1"/>
  <c r="G781" i="5" s="1"/>
  <c r="F782" i="5" l="1"/>
  <c r="G782" i="5" s="1"/>
  <c r="F783" i="5" l="1"/>
  <c r="G783" i="5" s="1"/>
  <c r="F784" i="5" l="1"/>
  <c r="G784" i="5" s="1"/>
  <c r="F785" i="5" l="1"/>
  <c r="G785" i="5" s="1"/>
  <c r="F786" i="5" l="1"/>
  <c r="G786" i="5" s="1"/>
  <c r="F787" i="5" l="1"/>
  <c r="G787" i="5" s="1"/>
  <c r="F788" i="5" l="1"/>
  <c r="G788" i="5" s="1"/>
  <c r="F789" i="5" l="1"/>
  <c r="G789" i="5" s="1"/>
  <c r="F790" i="5" l="1"/>
  <c r="G790" i="5" s="1"/>
  <c r="F791" i="5" l="1"/>
  <c r="G791" i="5" s="1"/>
  <c r="F792" i="5" l="1"/>
  <c r="G792" i="5" s="1"/>
  <c r="F793" i="5" l="1"/>
  <c r="G793" i="5" s="1"/>
  <c r="F794" i="5" l="1"/>
  <c r="G794" i="5" s="1"/>
  <c r="F795" i="5" l="1"/>
  <c r="G795" i="5" s="1"/>
  <c r="F796" i="5" l="1"/>
  <c r="G796" i="5" s="1"/>
  <c r="F797" i="5" l="1"/>
  <c r="G797" i="5" s="1"/>
  <c r="F798" i="5" l="1"/>
  <c r="G798" i="5" s="1"/>
  <c r="F799" i="5" l="1"/>
  <c r="G799" i="5" s="1"/>
  <c r="F800" i="5" l="1"/>
  <c r="G800" i="5" s="1"/>
  <c r="F801" i="5" l="1"/>
  <c r="G801" i="5" s="1"/>
  <c r="F802" i="5" l="1"/>
  <c r="G802" i="5" s="1"/>
  <c r="F803" i="5" l="1"/>
  <c r="G803" i="5" s="1"/>
  <c r="F804" i="5" l="1"/>
  <c r="G804" i="5" s="1"/>
  <c r="F805" i="5" l="1"/>
  <c r="G805" i="5" s="1"/>
  <c r="F806" i="5" l="1"/>
  <c r="G806" i="5" s="1"/>
  <c r="F807" i="5" l="1"/>
  <c r="G807" i="5" s="1"/>
  <c r="F808" i="5" l="1"/>
  <c r="G808" i="5" s="1"/>
  <c r="F809" i="5" l="1"/>
  <c r="G809" i="5" s="1"/>
  <c r="F810" i="5" l="1"/>
  <c r="G810" i="5" s="1"/>
  <c r="F811" i="5" l="1"/>
  <c r="G811" i="5" s="1"/>
  <c r="F812" i="5" l="1"/>
  <c r="G812" i="5" s="1"/>
  <c r="F813" i="5" l="1"/>
  <c r="G813" i="5" s="1"/>
  <c r="F814" i="5" l="1"/>
  <c r="G814" i="5" s="1"/>
  <c r="F815" i="5" l="1"/>
  <c r="G815" i="5" s="1"/>
  <c r="F816" i="5" l="1"/>
  <c r="G816" i="5" s="1"/>
  <c r="F817" i="5" l="1"/>
  <c r="G817" i="5" s="1"/>
  <c r="F818" i="5" l="1"/>
  <c r="G818" i="5" s="1"/>
  <c r="F819" i="5" l="1"/>
  <c r="G819" i="5" s="1"/>
  <c r="F820" i="5" l="1"/>
  <c r="G820" i="5" s="1"/>
  <c r="F821" i="5" l="1"/>
  <c r="G821" i="5" s="1"/>
  <c r="F822" i="5" l="1"/>
  <c r="G822" i="5" s="1"/>
  <c r="F823" i="5" l="1"/>
  <c r="G823" i="5" s="1"/>
  <c r="F824" i="5" l="1"/>
  <c r="G824" i="5" s="1"/>
  <c r="F825" i="5" l="1"/>
  <c r="G825" i="5" s="1"/>
  <c r="F826" i="5" l="1"/>
  <c r="G826" i="5" s="1"/>
  <c r="F827" i="5" l="1"/>
  <c r="G827" i="5" s="1"/>
  <c r="F828" i="5" l="1"/>
  <c r="G828" i="5" s="1"/>
  <c r="F829" i="5" l="1"/>
  <c r="G829" i="5" s="1"/>
  <c r="F830" i="5" l="1"/>
  <c r="G830" i="5" s="1"/>
  <c r="F831" i="5" l="1"/>
  <c r="G831" i="5" s="1"/>
  <c r="F832" i="5" l="1"/>
  <c r="G832" i="5" s="1"/>
  <c r="F833" i="5" l="1"/>
  <c r="G833" i="5" s="1"/>
  <c r="F834" i="5" l="1"/>
  <c r="G834" i="5" s="1"/>
  <c r="F835" i="5" l="1"/>
  <c r="G835" i="5" s="1"/>
  <c r="F836" i="5" l="1"/>
  <c r="G836" i="5" s="1"/>
  <c r="F837" i="5" l="1"/>
  <c r="G837" i="5" s="1"/>
  <c r="F838" i="5" l="1"/>
  <c r="G838" i="5" s="1"/>
  <c r="F839" i="5" l="1"/>
  <c r="G839" i="5" s="1"/>
  <c r="F840" i="5" l="1"/>
  <c r="G840" i="5" s="1"/>
  <c r="F841" i="5" l="1"/>
  <c r="G841" i="5" s="1"/>
  <c r="F842" i="5" l="1"/>
  <c r="G842" i="5" s="1"/>
  <c r="F843" i="5" l="1"/>
  <c r="G843" i="5" s="1"/>
  <c r="F844" i="5" l="1"/>
  <c r="G844" i="5" s="1"/>
  <c r="F845" i="5" l="1"/>
  <c r="G845" i="5" s="1"/>
  <c r="F846" i="5" l="1"/>
  <c r="G846" i="5" s="1"/>
  <c r="F847" i="5" l="1"/>
  <c r="G847" i="5" s="1"/>
  <c r="F848" i="5" l="1"/>
  <c r="G848" i="5" s="1"/>
  <c r="F849" i="5" l="1"/>
  <c r="G849" i="5" s="1"/>
  <c r="F850" i="5" l="1"/>
  <c r="G850" i="5" s="1"/>
  <c r="F851" i="5" l="1"/>
  <c r="G851" i="5" s="1"/>
  <c r="F852" i="5" l="1"/>
  <c r="G852" i="5" s="1"/>
  <c r="F853" i="5" l="1"/>
  <c r="G853" i="5" s="1"/>
  <c r="F854" i="5" l="1"/>
  <c r="G854" i="5" s="1"/>
  <c r="F855" i="5" l="1"/>
  <c r="G855" i="5" s="1"/>
  <c r="F856" i="5" l="1"/>
  <c r="G856" i="5" s="1"/>
  <c r="F857" i="5" l="1"/>
  <c r="G857" i="5" s="1"/>
  <c r="F858" i="5" l="1"/>
  <c r="G858" i="5" s="1"/>
  <c r="F859" i="5" l="1"/>
  <c r="G859" i="5" s="1"/>
  <c r="F860" i="5" l="1"/>
  <c r="G860" i="5" s="1"/>
  <c r="F861" i="5" l="1"/>
  <c r="G861" i="5" s="1"/>
  <c r="F862" i="5" l="1"/>
  <c r="G862" i="5" s="1"/>
  <c r="F863" i="5" l="1"/>
  <c r="G863" i="5" s="1"/>
  <c r="F864" i="5" l="1"/>
  <c r="G864" i="5" s="1"/>
  <c r="F865" i="5" l="1"/>
  <c r="G865" i="5" s="1"/>
  <c r="F866" i="5" l="1"/>
  <c r="G866" i="5" s="1"/>
  <c r="F867" i="5" l="1"/>
  <c r="G867" i="5" s="1"/>
  <c r="F868" i="5" l="1"/>
  <c r="G868" i="5" s="1"/>
  <c r="F869" i="5" l="1"/>
  <c r="G869" i="5" s="1"/>
  <c r="F870" i="5" l="1"/>
  <c r="G870" i="5" s="1"/>
  <c r="F871" i="5" l="1"/>
  <c r="G871" i="5" s="1"/>
  <c r="F872" i="5" l="1"/>
  <c r="G872" i="5" s="1"/>
  <c r="F873" i="5" l="1"/>
  <c r="G873" i="5" s="1"/>
  <c r="F874" i="5" l="1"/>
  <c r="G874" i="5" s="1"/>
  <c r="F875" i="5" l="1"/>
  <c r="G875" i="5" s="1"/>
  <c r="F876" i="5" l="1"/>
  <c r="G876" i="5" s="1"/>
  <c r="F877" i="5" l="1"/>
  <c r="G877" i="5" s="1"/>
  <c r="F878" i="5" l="1"/>
  <c r="G878" i="5" s="1"/>
  <c r="F879" i="5" l="1"/>
  <c r="G879" i="5" s="1"/>
  <c r="F880" i="5" l="1"/>
  <c r="G880" i="5" s="1"/>
  <c r="F881" i="5" l="1"/>
  <c r="G881" i="5" s="1"/>
  <c r="F882" i="5" l="1"/>
  <c r="G882" i="5" s="1"/>
  <c r="F883" i="5" l="1"/>
  <c r="G883" i="5" s="1"/>
  <c r="F884" i="5" l="1"/>
  <c r="G884" i="5" s="1"/>
  <c r="F885" i="5" l="1"/>
  <c r="G885" i="5" s="1"/>
  <c r="F886" i="5" l="1"/>
  <c r="G886" i="5" s="1"/>
  <c r="F887" i="5" l="1"/>
  <c r="G887" i="5" s="1"/>
  <c r="F888" i="5" l="1"/>
  <c r="G888" i="5" s="1"/>
  <c r="F889" i="5" l="1"/>
  <c r="G889" i="5" s="1"/>
  <c r="F890" i="5" l="1"/>
  <c r="G890" i="5" s="1"/>
  <c r="F891" i="5" l="1"/>
  <c r="G891" i="5" s="1"/>
  <c r="F892" i="5" l="1"/>
  <c r="G892" i="5" s="1"/>
  <c r="F893" i="5" l="1"/>
  <c r="G893" i="5" s="1"/>
  <c r="F894" i="5" l="1"/>
  <c r="G894" i="5" s="1"/>
  <c r="F895" i="5" l="1"/>
  <c r="G895" i="5" s="1"/>
  <c r="F896" i="5" l="1"/>
  <c r="G896" i="5" s="1"/>
  <c r="F897" i="5" l="1"/>
  <c r="G897" i="5" s="1"/>
  <c r="F898" i="5" l="1"/>
  <c r="G898" i="5" s="1"/>
  <c r="F899" i="5" l="1"/>
  <c r="G899" i="5" s="1"/>
  <c r="F900" i="5" l="1"/>
  <c r="G900" i="5" s="1"/>
  <c r="F901" i="5" l="1"/>
  <c r="G901" i="5" s="1"/>
  <c r="F902" i="5" l="1"/>
  <c r="G902" i="5" s="1"/>
  <c r="F903" i="5" l="1"/>
  <c r="G903" i="5" s="1"/>
  <c r="F904" i="5" l="1"/>
  <c r="G904" i="5" s="1"/>
  <c r="F905" i="5" l="1"/>
  <c r="G905" i="5" s="1"/>
  <c r="F906" i="5" l="1"/>
  <c r="G906" i="5" s="1"/>
  <c r="F907" i="5" l="1"/>
  <c r="G907" i="5" s="1"/>
  <c r="F908" i="5" l="1"/>
  <c r="G908" i="5" s="1"/>
  <c r="F909" i="5" l="1"/>
  <c r="G909" i="5" s="1"/>
  <c r="F910" i="5" l="1"/>
  <c r="G910" i="5" s="1"/>
  <c r="F911" i="5" l="1"/>
  <c r="G911" i="5" s="1"/>
  <c r="F912" i="5" l="1"/>
  <c r="G912" i="5" s="1"/>
  <c r="F913" i="5" l="1"/>
  <c r="G913" i="5" s="1"/>
  <c r="F914" i="5" l="1"/>
  <c r="G914" i="5" s="1"/>
  <c r="F915" i="5" l="1"/>
  <c r="G915" i="5" s="1"/>
  <c r="F916" i="5" l="1"/>
  <c r="G916" i="5" s="1"/>
  <c r="F917" i="5" l="1"/>
  <c r="G917" i="5" s="1"/>
  <c r="F918" i="5" l="1"/>
  <c r="G918" i="5" s="1"/>
  <c r="F919" i="5" l="1"/>
  <c r="G919" i="5" s="1"/>
  <c r="F920" i="5" l="1"/>
  <c r="G920" i="5" s="1"/>
  <c r="F921" i="5" l="1"/>
  <c r="G921" i="5" s="1"/>
  <c r="F922" i="5" l="1"/>
  <c r="G922" i="5" s="1"/>
  <c r="F923" i="5" l="1"/>
  <c r="G923" i="5" s="1"/>
  <c r="F924" i="5" l="1"/>
  <c r="G924" i="5" s="1"/>
  <c r="F925" i="5" l="1"/>
  <c r="G925" i="5" s="1"/>
  <c r="F926" i="5" l="1"/>
  <c r="G926" i="5" s="1"/>
  <c r="F927" i="5" l="1"/>
  <c r="G927" i="5" s="1"/>
  <c r="F928" i="5" l="1"/>
  <c r="G928" i="5" s="1"/>
  <c r="F929" i="5" l="1"/>
  <c r="G929" i="5" s="1"/>
  <c r="F930" i="5" l="1"/>
  <c r="G930" i="5" s="1"/>
  <c r="F931" i="5" l="1"/>
  <c r="G931" i="5" s="1"/>
  <c r="F932" i="5" l="1"/>
  <c r="G932" i="5" s="1"/>
  <c r="F933" i="5" l="1"/>
  <c r="G933" i="5" s="1"/>
  <c r="F934" i="5" l="1"/>
  <c r="G934" i="5" s="1"/>
  <c r="F935" i="5" l="1"/>
  <c r="G935" i="5" s="1"/>
  <c r="F936" i="5" l="1"/>
  <c r="G936" i="5" s="1"/>
  <c r="F937" i="5" l="1"/>
  <c r="G937" i="5" s="1"/>
  <c r="F938" i="5" l="1"/>
  <c r="G938" i="5" s="1"/>
  <c r="F939" i="5" l="1"/>
  <c r="G939" i="5" s="1"/>
  <c r="F940" i="5" l="1"/>
  <c r="G940" i="5" s="1"/>
  <c r="F941" i="5" l="1"/>
  <c r="G941" i="5" s="1"/>
  <c r="F942" i="5" l="1"/>
  <c r="G942" i="5" s="1"/>
  <c r="F943" i="5" l="1"/>
  <c r="G943" i="5" s="1"/>
  <c r="F944" i="5" l="1"/>
  <c r="G944" i="5" s="1"/>
  <c r="F945" i="5" l="1"/>
  <c r="G945" i="5" s="1"/>
  <c r="F946" i="5" l="1"/>
  <c r="G946" i="5" s="1"/>
  <c r="F947" i="5" l="1"/>
  <c r="G947" i="5" s="1"/>
  <c r="F948" i="5" l="1"/>
  <c r="G948" i="5" s="1"/>
  <c r="F949" i="5" l="1"/>
  <c r="G949" i="5" s="1"/>
  <c r="F950" i="5" l="1"/>
  <c r="G950" i="5" s="1"/>
  <c r="F951" i="5" l="1"/>
  <c r="G951" i="5" s="1"/>
  <c r="F952" i="5" l="1"/>
  <c r="G952" i="5" s="1"/>
  <c r="F953" i="5" l="1"/>
  <c r="G953" i="5" s="1"/>
  <c r="F954" i="5" l="1"/>
  <c r="G954" i="5" s="1"/>
  <c r="F955" i="5" l="1"/>
  <c r="G955" i="5" s="1"/>
  <c r="F956" i="5" l="1"/>
  <c r="G956" i="5" s="1"/>
  <c r="F957" i="5" l="1"/>
  <c r="G957" i="5" s="1"/>
  <c r="F958" i="5" l="1"/>
  <c r="G958" i="5" s="1"/>
  <c r="F959" i="5" l="1"/>
  <c r="G959" i="5" s="1"/>
  <c r="F960" i="5" l="1"/>
  <c r="G960" i="5" s="1"/>
  <c r="F961" i="5" l="1"/>
  <c r="G961" i="5" s="1"/>
  <c r="F962" i="5" l="1"/>
  <c r="G962" i="5" s="1"/>
  <c r="F963" i="5" l="1"/>
  <c r="G963" i="5" s="1"/>
  <c r="F964" i="5" l="1"/>
  <c r="G964" i="5" s="1"/>
  <c r="F965" i="5" l="1"/>
  <c r="G965" i="5" s="1"/>
  <c r="F966" i="5" l="1"/>
  <c r="G966" i="5" s="1"/>
  <c r="F967" i="5" l="1"/>
  <c r="G967" i="5" s="1"/>
  <c r="F968" i="5" l="1"/>
  <c r="G968" i="5" s="1"/>
  <c r="F969" i="5" l="1"/>
  <c r="G969" i="5" s="1"/>
  <c r="F970" i="5" l="1"/>
  <c r="G970" i="5" s="1"/>
  <c r="F971" i="5" l="1"/>
  <c r="G971" i="5" s="1"/>
  <c r="F972" i="5" l="1"/>
  <c r="G972" i="5" s="1"/>
  <c r="F973" i="5" l="1"/>
  <c r="G973" i="5" s="1"/>
  <c r="F974" i="5" l="1"/>
  <c r="G974" i="5" s="1"/>
  <c r="F975" i="5" l="1"/>
  <c r="G975" i="5" s="1"/>
  <c r="F976" i="5" l="1"/>
  <c r="G976" i="5" s="1"/>
  <c r="F977" i="5" l="1"/>
  <c r="G977" i="5" s="1"/>
  <c r="F978" i="5" l="1"/>
  <c r="G978" i="5" s="1"/>
  <c r="F979" i="5" l="1"/>
  <c r="G979" i="5" s="1"/>
  <c r="F980" i="5" l="1"/>
  <c r="G980" i="5" s="1"/>
  <c r="F981" i="5" l="1"/>
  <c r="G981" i="5" s="1"/>
  <c r="F982" i="5" l="1"/>
  <c r="G982" i="5" s="1"/>
  <c r="F983" i="5" l="1"/>
  <c r="G983" i="5" s="1"/>
  <c r="F984" i="5" l="1"/>
  <c r="G984" i="5" s="1"/>
  <c r="F985" i="5" l="1"/>
  <c r="G985" i="5" s="1"/>
  <c r="F986" i="5" l="1"/>
  <c r="G986" i="5" s="1"/>
  <c r="F987" i="5" l="1"/>
  <c r="G987" i="5" s="1"/>
  <c r="F988" i="5" l="1"/>
  <c r="G988" i="5" s="1"/>
  <c r="F989" i="5" l="1"/>
  <c r="G989" i="5" s="1"/>
  <c r="F990" i="5" l="1"/>
  <c r="G990" i="5" s="1"/>
  <c r="F991" i="5" l="1"/>
  <c r="G991" i="5" s="1"/>
  <c r="F992" i="5" l="1"/>
  <c r="G992" i="5" s="1"/>
  <c r="F993" i="5" l="1"/>
  <c r="G993" i="5" s="1"/>
  <c r="F994" i="5" l="1"/>
  <c r="G994" i="5" s="1"/>
  <c r="F995" i="5" l="1"/>
  <c r="G995" i="5" s="1"/>
  <c r="F996" i="5" l="1"/>
  <c r="G996" i="5" s="1"/>
  <c r="F997" i="5" l="1"/>
  <c r="G997" i="5" s="1"/>
  <c r="F998" i="5" l="1"/>
  <c r="G998" i="5" s="1"/>
  <c r="F999" i="5" l="1"/>
  <c r="G999" i="5" s="1"/>
  <c r="F1000" i="5" l="1"/>
  <c r="G1000" i="5" s="1"/>
  <c r="F1001" i="5" l="1"/>
  <c r="G1001" i="5" s="1"/>
  <c r="F1002" i="5" l="1"/>
  <c r="G1002" i="5" s="1"/>
  <c r="F1003" i="5" l="1"/>
  <c r="G1003" i="5" s="1"/>
  <c r="F1004" i="5" l="1"/>
  <c r="G1004" i="5" s="1"/>
  <c r="F1005" i="5" l="1"/>
  <c r="G1005" i="5" s="1"/>
  <c r="F1006" i="5" l="1"/>
  <c r="G1006" i="5" s="1"/>
  <c r="F1007" i="5" l="1"/>
  <c r="G1007" i="5" s="1"/>
  <c r="F1008" i="5" l="1"/>
  <c r="G1008" i="5" s="1"/>
  <c r="F1009" i="5" l="1"/>
  <c r="G1009" i="5" s="1"/>
  <c r="F1010" i="5" l="1"/>
  <c r="G1010" i="5" s="1"/>
  <c r="F1011" i="5" l="1"/>
  <c r="G1011" i="5" s="1"/>
  <c r="F1012" i="5" l="1"/>
  <c r="G1012" i="5" s="1"/>
  <c r="F1013" i="5" l="1"/>
  <c r="G1013" i="5" s="1"/>
  <c r="F1014" i="5" l="1"/>
  <c r="G1014" i="5" s="1"/>
  <c r="F1015" i="5" l="1"/>
  <c r="G1015" i="5" s="1"/>
  <c r="F1016" i="5" l="1"/>
  <c r="G1016" i="5" s="1"/>
  <c r="F1017" i="5" l="1"/>
  <c r="G1017" i="5" s="1"/>
  <c r="F1018" i="5" l="1"/>
  <c r="G1018" i="5" s="1"/>
  <c r="F1019" i="5" l="1"/>
  <c r="G1019" i="5" s="1"/>
  <c r="F1020" i="5" l="1"/>
  <c r="G1020" i="5" s="1"/>
  <c r="F1021" i="5" l="1"/>
  <c r="G1021" i="5" s="1"/>
  <c r="F1022" i="5" l="1"/>
  <c r="G1022" i="5" s="1"/>
  <c r="F1023" i="5" l="1"/>
  <c r="G1023" i="5" s="1"/>
  <c r="F1024" i="5" l="1"/>
  <c r="G1024" i="5" s="1"/>
  <c r="F1025" i="5" l="1"/>
  <c r="G1025" i="5" s="1"/>
  <c r="F1026" i="5" l="1"/>
  <c r="G1026" i="5" s="1"/>
  <c r="F1027" i="5" l="1"/>
  <c r="G1027" i="5" s="1"/>
  <c r="F1028" i="5" l="1"/>
  <c r="G1028" i="5" s="1"/>
  <c r="F1029" i="5" l="1"/>
  <c r="G1029" i="5" s="1"/>
  <c r="F1030" i="5" l="1"/>
  <c r="G1030" i="5" s="1"/>
  <c r="F1031" i="5" l="1"/>
  <c r="G1031" i="5" s="1"/>
  <c r="F1032" i="5" l="1"/>
  <c r="G1032" i="5" s="1"/>
  <c r="F1033" i="5" l="1"/>
  <c r="G1033" i="5" s="1"/>
  <c r="F1034" i="5" l="1"/>
  <c r="G1034" i="5" s="1"/>
  <c r="F1035" i="5" l="1"/>
  <c r="G1035" i="5" s="1"/>
  <c r="F1036" i="5" l="1"/>
  <c r="G1036" i="5" s="1"/>
  <c r="F1037" i="5" l="1"/>
  <c r="G1037" i="5" s="1"/>
  <c r="F1038" i="5" l="1"/>
  <c r="G1038" i="5" s="1"/>
  <c r="F1039" i="5" l="1"/>
  <c r="G1039" i="5" s="1"/>
  <c r="F1040" i="5" l="1"/>
  <c r="G1040" i="5" s="1"/>
  <c r="F1041" i="5" l="1"/>
  <c r="G1041" i="5" s="1"/>
  <c r="F1042" i="5" l="1"/>
  <c r="G1042" i="5" s="1"/>
  <c r="F1043" i="5" l="1"/>
  <c r="G1043" i="5" s="1"/>
  <c r="F1044" i="5" l="1"/>
  <c r="G1044" i="5" s="1"/>
  <c r="F1045" i="5" l="1"/>
  <c r="G1045" i="5" s="1"/>
  <c r="F1046" i="5" l="1"/>
  <c r="G1046" i="5" s="1"/>
  <c r="F1047" i="5" l="1"/>
  <c r="G1047" i="5" s="1"/>
  <c r="F1048" i="5" l="1"/>
  <c r="G1048" i="5" s="1"/>
  <c r="F1049" i="5" l="1"/>
  <c r="G1049" i="5" s="1"/>
  <c r="F1050" i="5" l="1"/>
  <c r="G1050" i="5" s="1"/>
  <c r="F1051" i="5" l="1"/>
  <c r="G1051" i="5" s="1"/>
  <c r="F1052" i="5" l="1"/>
  <c r="G1052" i="5" s="1"/>
  <c r="F1053" i="5" l="1"/>
  <c r="G1053" i="5" s="1"/>
  <c r="F1054" i="5" l="1"/>
  <c r="G1054" i="5" s="1"/>
  <c r="F1055" i="5" l="1"/>
  <c r="G1055" i="5" s="1"/>
  <c r="F1056" i="5" l="1"/>
  <c r="G1056" i="5" s="1"/>
  <c r="F1057" i="5" l="1"/>
  <c r="G1057" i="5" s="1"/>
  <c r="F1058" i="5" l="1"/>
  <c r="G1058" i="5" s="1"/>
  <c r="F1059" i="5" l="1"/>
  <c r="G1059" i="5" s="1"/>
  <c r="F1060" i="5" l="1"/>
  <c r="G1060" i="5" s="1"/>
  <c r="F1061" i="5" l="1"/>
  <c r="G1061" i="5" s="1"/>
  <c r="F1062" i="5" l="1"/>
  <c r="G1062" i="5" s="1"/>
  <c r="F1063" i="5" l="1"/>
  <c r="G1063" i="5" s="1"/>
  <c r="F1064" i="5" l="1"/>
  <c r="G1064" i="5" s="1"/>
  <c r="F1065" i="5" l="1"/>
  <c r="G1065" i="5" s="1"/>
  <c r="F1066" i="5" l="1"/>
  <c r="G1066" i="5" s="1"/>
  <c r="F1067" i="5" l="1"/>
  <c r="G1067" i="5" s="1"/>
  <c r="F1068" i="5" l="1"/>
  <c r="G1068" i="5" s="1"/>
  <c r="F1069" i="5" l="1"/>
  <c r="G1069" i="5" s="1"/>
  <c r="F1070" i="5" l="1"/>
  <c r="G1070" i="5" s="1"/>
  <c r="F1071" i="5" l="1"/>
  <c r="G1071" i="5" s="1"/>
  <c r="F1072" i="5" l="1"/>
  <c r="G1072" i="5" s="1"/>
  <c r="F1073" i="5" l="1"/>
  <c r="G1073" i="5" s="1"/>
  <c r="F1074" i="5" l="1"/>
  <c r="G1074" i="5" s="1"/>
  <c r="F1075" i="5" l="1"/>
  <c r="G1075" i="5" s="1"/>
  <c r="F1076" i="5" l="1"/>
  <c r="G1076" i="5" s="1"/>
  <c r="F1077" i="5" l="1"/>
  <c r="G1077" i="5" s="1"/>
  <c r="F1078" i="5" l="1"/>
  <c r="G1078" i="5" s="1"/>
  <c r="F1079" i="5" l="1"/>
  <c r="G1079" i="5" s="1"/>
  <c r="F1080" i="5" l="1"/>
  <c r="G1080" i="5" s="1"/>
  <c r="F1081" i="5" l="1"/>
  <c r="G1081" i="5" s="1"/>
  <c r="F1082" i="5" l="1"/>
  <c r="G1082" i="5" s="1"/>
  <c r="F1083" i="5" l="1"/>
  <c r="G1083" i="5" s="1"/>
  <c r="F1084" i="5" l="1"/>
  <c r="G1084" i="5" s="1"/>
  <c r="F1085" i="5" l="1"/>
  <c r="G1085" i="5" s="1"/>
  <c r="F1086" i="5" l="1"/>
  <c r="G1086" i="5" s="1"/>
  <c r="F1087" i="5" l="1"/>
  <c r="G1087" i="5" s="1"/>
  <c r="F1088" i="5" l="1"/>
  <c r="G1088" i="5" s="1"/>
  <c r="F1089" i="5" l="1"/>
  <c r="G1089" i="5" s="1"/>
  <c r="F1090" i="5" l="1"/>
  <c r="G1090" i="5" s="1"/>
  <c r="F1091" i="5" l="1"/>
  <c r="G1091" i="5" s="1"/>
  <c r="F1092" i="5" l="1"/>
  <c r="G1092" i="5" s="1"/>
  <c r="F1093" i="5" l="1"/>
  <c r="G1093" i="5" s="1"/>
  <c r="F1094" i="5" l="1"/>
  <c r="G1094" i="5" s="1"/>
  <c r="F1095" i="5" l="1"/>
  <c r="G1095" i="5" s="1"/>
  <c r="F1096" i="5" l="1"/>
  <c r="G1096" i="5" s="1"/>
  <c r="F1097" i="5" l="1"/>
  <c r="G1097" i="5" s="1"/>
  <c r="F1098" i="5" l="1"/>
  <c r="G1098" i="5" s="1"/>
  <c r="F1099" i="5" l="1"/>
  <c r="G1099" i="5" s="1"/>
  <c r="F1100" i="5" l="1"/>
  <c r="G1100" i="5" s="1"/>
  <c r="F1101" i="5" l="1"/>
  <c r="G1101" i="5" s="1"/>
  <c r="F1102" i="5" l="1"/>
  <c r="G1102" i="5" s="1"/>
  <c r="F1103" i="5" l="1"/>
  <c r="G1103" i="5" s="1"/>
  <c r="F1104" i="5" l="1"/>
  <c r="G1104" i="5" s="1"/>
  <c r="F1105" i="5" l="1"/>
  <c r="G1105" i="5" s="1"/>
  <c r="F1106" i="5" l="1"/>
  <c r="G1106" i="5" s="1"/>
  <c r="F1107" i="5" l="1"/>
  <c r="G1107" i="5" s="1"/>
  <c r="F1108" i="5" l="1"/>
  <c r="G1108" i="5" s="1"/>
  <c r="F1109" i="5" l="1"/>
  <c r="G1109" i="5" s="1"/>
  <c r="F1110" i="5" l="1"/>
  <c r="G1110" i="5" s="1"/>
  <c r="F1111" i="5" l="1"/>
  <c r="G1111" i="5" s="1"/>
  <c r="F1112" i="5" l="1"/>
  <c r="G1112" i="5" s="1"/>
  <c r="F1113" i="5" l="1"/>
  <c r="G1113" i="5" s="1"/>
  <c r="F1114" i="5" l="1"/>
  <c r="G1114" i="5" s="1"/>
  <c r="F1115" i="5" l="1"/>
  <c r="G1115" i="5" s="1"/>
  <c r="F1116" i="5" l="1"/>
  <c r="G1116" i="5" s="1"/>
  <c r="F1117" i="5" l="1"/>
  <c r="G1117" i="5" s="1"/>
  <c r="F1118" i="5" l="1"/>
  <c r="G1118" i="5" s="1"/>
  <c r="F1119" i="5" l="1"/>
  <c r="G1119" i="5" s="1"/>
  <c r="F1120" i="5" l="1"/>
  <c r="G1120" i="5" s="1"/>
  <c r="F1121" i="5" l="1"/>
  <c r="G1121" i="5" s="1"/>
  <c r="F1122" i="5" l="1"/>
  <c r="G1122" i="5" s="1"/>
  <c r="F1123" i="5" l="1"/>
  <c r="G1123" i="5" s="1"/>
  <c r="F1124" i="5" l="1"/>
  <c r="G1124" i="5" s="1"/>
  <c r="F1125" i="5" l="1"/>
  <c r="G1125" i="5" s="1"/>
  <c r="F1126" i="5" l="1"/>
  <c r="G1126" i="5" s="1"/>
  <c r="F1127" i="5" l="1"/>
  <c r="G1127" i="5" s="1"/>
  <c r="F1128" i="5" l="1"/>
  <c r="G1128" i="5" s="1"/>
  <c r="F1129" i="5" l="1"/>
  <c r="G1129" i="5" s="1"/>
  <c r="F1130" i="5" l="1"/>
  <c r="G1130" i="5" s="1"/>
  <c r="F1131" i="5" l="1"/>
  <c r="G1131" i="5" s="1"/>
  <c r="F1132" i="5" l="1"/>
  <c r="G1132" i="5" s="1"/>
  <c r="F1133" i="5" l="1"/>
  <c r="G1133" i="5" s="1"/>
  <c r="F1134" i="5" l="1"/>
  <c r="G1134" i="5" s="1"/>
  <c r="F1135" i="5" l="1"/>
  <c r="G1135" i="5" s="1"/>
  <c r="F1136" i="5" l="1"/>
  <c r="G1136" i="5" s="1"/>
  <c r="F1137" i="5" l="1"/>
  <c r="G1137" i="5" s="1"/>
  <c r="F1138" i="5" l="1"/>
  <c r="G1138" i="5" s="1"/>
  <c r="F1139" i="5" l="1"/>
  <c r="G1139" i="5" s="1"/>
  <c r="F1140" i="5" l="1"/>
  <c r="G1140" i="5" s="1"/>
  <c r="F1141" i="5" l="1"/>
  <c r="G1141" i="5" s="1"/>
  <c r="F1142" i="5" l="1"/>
  <c r="G1142" i="5" s="1"/>
  <c r="F1143" i="5" l="1"/>
  <c r="G1143" i="5" s="1"/>
  <c r="F1144" i="5" l="1"/>
  <c r="G1144" i="5" s="1"/>
  <c r="F1145" i="5" l="1"/>
  <c r="G1145" i="5" s="1"/>
  <c r="F1146" i="5" l="1"/>
  <c r="G1146" i="5" s="1"/>
  <c r="F1147" i="5" l="1"/>
  <c r="G1147" i="5" s="1"/>
  <c r="F1148" i="5" l="1"/>
  <c r="G1148" i="5" s="1"/>
  <c r="F1149" i="5" l="1"/>
  <c r="G1149" i="5" s="1"/>
  <c r="F1150" i="5" l="1"/>
  <c r="G1150" i="5" s="1"/>
  <c r="F1151" i="5" l="1"/>
  <c r="G1151" i="5" s="1"/>
  <c r="F1152" i="5" l="1"/>
  <c r="G1152" i="5" s="1"/>
  <c r="F1153" i="5" l="1"/>
  <c r="G1153" i="5" s="1"/>
  <c r="F1154" i="5" l="1"/>
  <c r="G1154" i="5" s="1"/>
  <c r="F1155" i="5" l="1"/>
  <c r="G1155" i="5" s="1"/>
  <c r="F1156" i="5" l="1"/>
  <c r="G1156" i="5" s="1"/>
  <c r="F1157" i="5" l="1"/>
  <c r="G1157" i="5" s="1"/>
  <c r="F1158" i="5" l="1"/>
  <c r="G1158" i="5" s="1"/>
  <c r="F1159" i="5" l="1"/>
  <c r="G1159" i="5" s="1"/>
  <c r="F1160" i="5" l="1"/>
  <c r="G1160" i="5" s="1"/>
  <c r="F1161" i="5" l="1"/>
  <c r="G1161" i="5" s="1"/>
  <c r="F1162" i="5" l="1"/>
  <c r="G1162" i="5" s="1"/>
  <c r="F1163" i="5" l="1"/>
  <c r="G1163" i="5" s="1"/>
  <c r="F1164" i="5" l="1"/>
  <c r="G1164" i="5" s="1"/>
  <c r="F1165" i="5" l="1"/>
  <c r="G1165" i="5" s="1"/>
  <c r="F1166" i="5" l="1"/>
  <c r="G1166" i="5" s="1"/>
  <c r="F1167" i="5" l="1"/>
  <c r="G1167" i="5" s="1"/>
  <c r="F1168" i="5" l="1"/>
  <c r="G1168" i="5" s="1"/>
  <c r="F1169" i="5" l="1"/>
  <c r="G1169" i="5" s="1"/>
  <c r="F1170" i="5" l="1"/>
  <c r="G1170" i="5" s="1"/>
  <c r="F1171" i="5" l="1"/>
  <c r="G1171" i="5" s="1"/>
  <c r="F1172" i="5" l="1"/>
  <c r="G1172" i="5" s="1"/>
  <c r="F1173" i="5" l="1"/>
  <c r="G1173" i="5" s="1"/>
  <c r="F1174" i="5" l="1"/>
  <c r="G1174" i="5" s="1"/>
  <c r="F1175" i="5" l="1"/>
  <c r="G1175" i="5" s="1"/>
  <c r="F1176" i="5" l="1"/>
  <c r="G1176" i="5" s="1"/>
  <c r="F1177" i="5" l="1"/>
  <c r="G1177" i="5" s="1"/>
  <c r="F1178" i="5" l="1"/>
  <c r="G1178" i="5" s="1"/>
  <c r="F1179" i="5" l="1"/>
  <c r="G1179" i="5" s="1"/>
  <c r="F1180" i="5" l="1"/>
  <c r="G1180" i="5" s="1"/>
  <c r="F1181" i="5" l="1"/>
  <c r="G1181" i="5" s="1"/>
  <c r="F1182" i="5" l="1"/>
  <c r="G1182" i="5" s="1"/>
  <c r="F1183" i="5" l="1"/>
  <c r="G1183" i="5" s="1"/>
  <c r="F1184" i="5" l="1"/>
  <c r="G1184" i="5" s="1"/>
  <c r="F1185" i="5" l="1"/>
  <c r="G1185" i="5" s="1"/>
  <c r="F1186" i="5" l="1"/>
  <c r="G1186" i="5" s="1"/>
  <c r="F1187" i="5" l="1"/>
  <c r="G1187" i="5" s="1"/>
  <c r="F1188" i="5" l="1"/>
  <c r="G1188" i="5" s="1"/>
  <c r="F1189" i="5" l="1"/>
  <c r="G1189" i="5" s="1"/>
  <c r="F1190" i="5" l="1"/>
  <c r="G1190" i="5" s="1"/>
  <c r="F1191" i="5" l="1"/>
  <c r="G1191" i="5" s="1"/>
  <c r="F1192" i="5" l="1"/>
  <c r="G1192" i="5" s="1"/>
  <c r="F1193" i="5" l="1"/>
  <c r="G1193" i="5" s="1"/>
  <c r="F1194" i="5" l="1"/>
  <c r="G1194" i="5" s="1"/>
  <c r="F1195" i="5" l="1"/>
  <c r="G1195" i="5" s="1"/>
  <c r="F1196" i="5" l="1"/>
  <c r="G1196" i="5" s="1"/>
  <c r="F1197" i="5" l="1"/>
  <c r="G1197" i="5" s="1"/>
  <c r="F1198" i="5" l="1"/>
  <c r="G1198" i="5" s="1"/>
  <c r="F1199" i="5" l="1"/>
  <c r="G1199" i="5" s="1"/>
  <c r="F1200" i="5" l="1"/>
  <c r="G1200" i="5" s="1"/>
  <c r="F1201" i="5" l="1"/>
  <c r="G1201" i="5" s="1"/>
  <c r="F1202" i="5" l="1"/>
  <c r="G1202" i="5" s="1"/>
  <c r="F1203" i="5" l="1"/>
  <c r="G1203" i="5" s="1"/>
  <c r="F1204" i="5" l="1"/>
  <c r="G1204" i="5" s="1"/>
  <c r="F1205" i="5" l="1"/>
  <c r="G1205" i="5" s="1"/>
  <c r="F1206" i="5" l="1"/>
  <c r="G1206" i="5" s="1"/>
  <c r="F1207" i="5" l="1"/>
  <c r="G1207" i="5" s="1"/>
  <c r="F1208" i="5" l="1"/>
  <c r="G1208" i="5" s="1"/>
  <c r="F1209" i="5" l="1"/>
  <c r="G1209" i="5" s="1"/>
  <c r="F1210" i="5" l="1"/>
  <c r="G1210" i="5" s="1"/>
  <c r="F1211" i="5" l="1"/>
  <c r="G1211" i="5" s="1"/>
  <c r="F1212" i="5" l="1"/>
  <c r="G1212" i="5" s="1"/>
  <c r="F1213" i="5" l="1"/>
  <c r="G1213" i="5" s="1"/>
  <c r="F1214" i="5" l="1"/>
  <c r="G1214" i="5" s="1"/>
  <c r="F1215" i="5" l="1"/>
  <c r="G1215" i="5" s="1"/>
  <c r="F1216" i="5" l="1"/>
  <c r="G1216" i="5" s="1"/>
  <c r="F1217" i="5" l="1"/>
  <c r="G1217" i="5" s="1"/>
  <c r="F1218" i="5" l="1"/>
  <c r="G1218" i="5" s="1"/>
  <c r="F1219" i="5" l="1"/>
  <c r="G1219" i="5" s="1"/>
  <c r="F1220" i="5" l="1"/>
  <c r="G1220" i="5" s="1"/>
  <c r="F1221" i="5" l="1"/>
  <c r="G1221" i="5" s="1"/>
  <c r="F1222" i="5" l="1"/>
  <c r="G1222" i="5" s="1"/>
  <c r="F1223" i="5" l="1"/>
  <c r="G1223" i="5" s="1"/>
  <c r="F1224" i="5" l="1"/>
  <c r="G1224" i="5" s="1"/>
  <c r="F1225" i="5" l="1"/>
  <c r="G1225" i="5" s="1"/>
  <c r="F1226" i="5" l="1"/>
  <c r="G1226" i="5" s="1"/>
  <c r="J26" i="5" l="1"/>
  <c r="F1227" i="5"/>
  <c r="G1227" i="5" s="1"/>
  <c r="F1228" i="5" l="1"/>
  <c r="G1228" i="5" s="1"/>
  <c r="F1229" i="5" l="1"/>
  <c r="G1229" i="5" s="1"/>
  <c r="F1230" i="5" l="1"/>
  <c r="G1230" i="5" s="1"/>
  <c r="F1231" i="5" l="1"/>
  <c r="G1231" i="5" s="1"/>
  <c r="F1232" i="5" l="1"/>
  <c r="G1232" i="5" s="1"/>
  <c r="F1233" i="5" l="1"/>
  <c r="G1233" i="5" s="1"/>
  <c r="F1234" i="5" l="1"/>
  <c r="G1234" i="5" s="1"/>
  <c r="F1235" i="5" l="1"/>
  <c r="G1235" i="5" s="1"/>
  <c r="F1236" i="5" l="1"/>
  <c r="G1236" i="5" s="1"/>
  <c r="F1237" i="5" l="1"/>
  <c r="G1237" i="5" s="1"/>
  <c r="F1238" i="5" l="1"/>
  <c r="G1238" i="5" s="1"/>
  <c r="F1239" i="5" l="1"/>
  <c r="G1239" i="5" s="1"/>
  <c r="F1240" i="5" l="1"/>
  <c r="G1240" i="5" s="1"/>
  <c r="F1241" i="5" l="1"/>
  <c r="G1241" i="5" s="1"/>
  <c r="F1242" i="5" l="1"/>
  <c r="G1242" i="5" s="1"/>
  <c r="F1243" i="5" l="1"/>
  <c r="G1243" i="5" s="1"/>
  <c r="F1244" i="5" l="1"/>
  <c r="G1244" i="5" s="1"/>
  <c r="F1245" i="5" l="1"/>
  <c r="G1245" i="5" s="1"/>
  <c r="F1246" i="5" l="1"/>
  <c r="G1246" i="5" s="1"/>
  <c r="F1247" i="5" l="1"/>
  <c r="G1247" i="5" s="1"/>
  <c r="F1248" i="5" l="1"/>
  <c r="G1248" i="5" s="1"/>
  <c r="F1249" i="5" l="1"/>
  <c r="G1249" i="5" s="1"/>
  <c r="F1250" i="5" l="1"/>
  <c r="G1250" i="5" s="1"/>
  <c r="F1251" i="5" l="1"/>
  <c r="G1251" i="5" s="1"/>
  <c r="F1252" i="5" l="1"/>
  <c r="G1252" i="5" s="1"/>
  <c r="F1253" i="5" l="1"/>
  <c r="G1253" i="5" s="1"/>
  <c r="F1254" i="5" l="1"/>
  <c r="G1254" i="5" s="1"/>
  <c r="F1255" i="5" l="1"/>
  <c r="G1255" i="5" s="1"/>
  <c r="F1256" i="5" l="1"/>
  <c r="G1256" i="5" s="1"/>
  <c r="F1257" i="5" l="1"/>
  <c r="G1257" i="5" s="1"/>
  <c r="F1258" i="5" l="1"/>
  <c r="G1258" i="5" s="1"/>
  <c r="F1259" i="5" l="1"/>
  <c r="G1259" i="5" s="1"/>
  <c r="F1260" i="5" l="1"/>
  <c r="G1260" i="5" s="1"/>
  <c r="F1261" i="5" l="1"/>
  <c r="G1261" i="5" s="1"/>
  <c r="F1262" i="5" l="1"/>
  <c r="G1262" i="5" s="1"/>
  <c r="F1263" i="5" l="1"/>
  <c r="G1263" i="5" s="1"/>
  <c r="F1264" i="5" l="1"/>
  <c r="G1264" i="5" s="1"/>
  <c r="F1265" i="5" l="1"/>
  <c r="G1265" i="5" s="1"/>
  <c r="F1266" i="5" l="1"/>
  <c r="G1266" i="5" s="1"/>
  <c r="F1267" i="5" l="1"/>
  <c r="G1267" i="5" s="1"/>
  <c r="F1268" i="5" l="1"/>
  <c r="G1268" i="5" s="1"/>
  <c r="F1269" i="5" l="1"/>
  <c r="G1269" i="5" s="1"/>
  <c r="F1270" i="5" l="1"/>
  <c r="G1270" i="5" s="1"/>
  <c r="F1271" i="5" l="1"/>
  <c r="G1271" i="5" s="1"/>
  <c r="F1272" i="5" l="1"/>
  <c r="G1272" i="5" s="1"/>
  <c r="F1273" i="5" l="1"/>
  <c r="G1273" i="5" s="1"/>
  <c r="F1274" i="5" l="1"/>
  <c r="G1274" i="5" s="1"/>
  <c r="F1275" i="5" l="1"/>
  <c r="G1275" i="5" s="1"/>
  <c r="F1276" i="5" l="1"/>
  <c r="G1276" i="5" s="1"/>
  <c r="F1277" i="5" l="1"/>
  <c r="G1277" i="5" s="1"/>
  <c r="F1278" i="5" l="1"/>
  <c r="G1278" i="5" s="1"/>
  <c r="F1279" i="5" l="1"/>
  <c r="G1279" i="5" s="1"/>
  <c r="F1280" i="5" l="1"/>
  <c r="G1280" i="5" s="1"/>
  <c r="F1281" i="5" l="1"/>
  <c r="G1281" i="5" s="1"/>
  <c r="F1282" i="5" l="1"/>
  <c r="G1282" i="5" s="1"/>
  <c r="F1283" i="5" l="1"/>
  <c r="G1283" i="5" s="1"/>
  <c r="F1284" i="5" l="1"/>
  <c r="G1284" i="5" s="1"/>
  <c r="F1285" i="5" l="1"/>
  <c r="G1285" i="5" s="1"/>
  <c r="F1286" i="5" l="1"/>
  <c r="G1286" i="5" s="1"/>
  <c r="F1287" i="5" l="1"/>
  <c r="G1287" i="5" s="1"/>
  <c r="F1288" i="5" l="1"/>
  <c r="G1288" i="5" s="1"/>
  <c r="F1289" i="5" l="1"/>
  <c r="G1289" i="5" s="1"/>
  <c r="F1290" i="5" l="1"/>
  <c r="G1290" i="5" s="1"/>
  <c r="F1291" i="5" l="1"/>
  <c r="G1291" i="5" s="1"/>
  <c r="F1292" i="5" l="1"/>
  <c r="G1292" i="5" s="1"/>
  <c r="F1293" i="5" l="1"/>
  <c r="G1293" i="5" s="1"/>
  <c r="F1294" i="5" l="1"/>
  <c r="G1294" i="5" s="1"/>
  <c r="F1295" i="5" l="1"/>
  <c r="G1295" i="5" s="1"/>
  <c r="F1296" i="5" l="1"/>
  <c r="G1296" i="5" s="1"/>
  <c r="F1297" i="5" l="1"/>
  <c r="G1297" i="5" s="1"/>
  <c r="F1298" i="5" l="1"/>
  <c r="G1298" i="5" s="1"/>
  <c r="F1299" i="5" l="1"/>
  <c r="G1299" i="5" s="1"/>
  <c r="F1300" i="5" l="1"/>
  <c r="G1300" i="5" s="1"/>
  <c r="F1301" i="5" l="1"/>
  <c r="G1301" i="5" s="1"/>
  <c r="F1302" i="5" l="1"/>
  <c r="G1302" i="5" s="1"/>
  <c r="F1303" i="5" l="1"/>
  <c r="G1303" i="5" s="1"/>
  <c r="F1304" i="5" l="1"/>
  <c r="G1304" i="5" s="1"/>
  <c r="F1305" i="5" l="1"/>
  <c r="G1305" i="5" s="1"/>
  <c r="F1306" i="5" l="1"/>
  <c r="G1306" i="5" s="1"/>
  <c r="F1307" i="5" l="1"/>
  <c r="G1307" i="5" s="1"/>
  <c r="F1308" i="5" l="1"/>
  <c r="G1308" i="5" s="1"/>
  <c r="F1309" i="5" l="1"/>
  <c r="G1309" i="5" s="1"/>
  <c r="F1310" i="5" l="1"/>
  <c r="G1310" i="5" s="1"/>
  <c r="F1311" i="5" l="1"/>
  <c r="G1311" i="5" s="1"/>
  <c r="F1312" i="5" l="1"/>
  <c r="G1312" i="5" s="1"/>
  <c r="F1313" i="5" l="1"/>
  <c r="G1313" i="5" s="1"/>
  <c r="F1314" i="5" l="1"/>
  <c r="G1314" i="5" s="1"/>
  <c r="F1315" i="5" l="1"/>
  <c r="G1315" i="5" s="1"/>
  <c r="F1316" i="5" l="1"/>
  <c r="G1316" i="5" s="1"/>
  <c r="F1317" i="5" l="1"/>
  <c r="G1317" i="5" s="1"/>
  <c r="F1318" i="5" l="1"/>
  <c r="G1318" i="5" s="1"/>
  <c r="F1319" i="5" l="1"/>
  <c r="G1319" i="5" s="1"/>
  <c r="F1320" i="5" l="1"/>
  <c r="G1320" i="5" s="1"/>
  <c r="F1321" i="5" l="1"/>
  <c r="G1321" i="5" s="1"/>
  <c r="F1322" i="5" l="1"/>
  <c r="G1322" i="5" s="1"/>
  <c r="F1323" i="5" l="1"/>
  <c r="G1323" i="5" s="1"/>
  <c r="F1324" i="5" l="1"/>
  <c r="G1324" i="5" s="1"/>
  <c r="F1325" i="5" l="1"/>
  <c r="G1325" i="5" s="1"/>
  <c r="F1326" i="5" l="1"/>
  <c r="G1326" i="5" s="1"/>
  <c r="F1327" i="5" l="1"/>
  <c r="G1327" i="5" s="1"/>
  <c r="F1328" i="5" l="1"/>
  <c r="G1328" i="5" s="1"/>
  <c r="F1329" i="5" l="1"/>
  <c r="G1329" i="5" s="1"/>
  <c r="F1330" i="5" l="1"/>
  <c r="G1330" i="5" s="1"/>
  <c r="F1331" i="5" l="1"/>
  <c r="G1331" i="5" s="1"/>
  <c r="F1332" i="5" l="1"/>
  <c r="G1332" i="5" s="1"/>
  <c r="F1333" i="5" l="1"/>
  <c r="G1333" i="5" s="1"/>
  <c r="F1334" i="5" l="1"/>
  <c r="G1334" i="5" s="1"/>
  <c r="F1335" i="5" l="1"/>
  <c r="G1335" i="5" s="1"/>
  <c r="F1336" i="5" l="1"/>
  <c r="G1336" i="5" s="1"/>
  <c r="F1337" i="5" l="1"/>
  <c r="G1337" i="5" s="1"/>
  <c r="F1338" i="5" l="1"/>
  <c r="G1338" i="5" s="1"/>
  <c r="F1339" i="5" l="1"/>
  <c r="G1339" i="5" s="1"/>
  <c r="F1340" i="5" l="1"/>
  <c r="G1340" i="5" s="1"/>
  <c r="F1341" i="5" l="1"/>
  <c r="G1341" i="5" s="1"/>
  <c r="F1342" i="5" l="1"/>
  <c r="G1342" i="5" s="1"/>
  <c r="F1343" i="5" l="1"/>
  <c r="G1343" i="5" s="1"/>
  <c r="F1344" i="5" l="1"/>
  <c r="G1344" i="5" s="1"/>
  <c r="F1345" i="5" l="1"/>
  <c r="G1345" i="5" s="1"/>
  <c r="F1346" i="5" l="1"/>
  <c r="G1346" i="5" s="1"/>
  <c r="F1347" i="5" l="1"/>
  <c r="G1347" i="5" s="1"/>
  <c r="F1348" i="5" l="1"/>
  <c r="G1348" i="5" s="1"/>
  <c r="F1349" i="5" l="1"/>
  <c r="G1349" i="5" s="1"/>
  <c r="F1350" i="5" l="1"/>
  <c r="G1350" i="5" s="1"/>
  <c r="F1351" i="5" l="1"/>
  <c r="G1351" i="5" s="1"/>
  <c r="F1352" i="5" l="1"/>
  <c r="G1352" i="5" s="1"/>
  <c r="F1353" i="5" l="1"/>
  <c r="G1353" i="5" s="1"/>
  <c r="F1354" i="5" l="1"/>
  <c r="G1354" i="5" s="1"/>
  <c r="F1355" i="5" l="1"/>
  <c r="G1355" i="5" s="1"/>
  <c r="F1356" i="5" l="1"/>
  <c r="G1356" i="5" s="1"/>
  <c r="F1357" i="5" l="1"/>
  <c r="G1357" i="5" s="1"/>
  <c r="F1358" i="5" l="1"/>
  <c r="G1358" i="5" s="1"/>
  <c r="F1359" i="5" l="1"/>
  <c r="G1359" i="5" s="1"/>
  <c r="F1360" i="5" l="1"/>
  <c r="G1360" i="5" s="1"/>
  <c r="F1361" i="5" l="1"/>
  <c r="G1361" i="5" s="1"/>
  <c r="F1362" i="5" l="1"/>
  <c r="G1362" i="5" s="1"/>
  <c r="F1363" i="5" l="1"/>
  <c r="G1363" i="5" s="1"/>
  <c r="F1364" i="5" l="1"/>
  <c r="G1364" i="5" s="1"/>
  <c r="F1365" i="5" l="1"/>
  <c r="G1365" i="5" s="1"/>
  <c r="F1366" i="5" l="1"/>
  <c r="G1366" i="5" s="1"/>
  <c r="F1367" i="5" l="1"/>
  <c r="G1367" i="5" s="1"/>
  <c r="F1368" i="5" l="1"/>
  <c r="G1368" i="5" s="1"/>
  <c r="F1369" i="5" l="1"/>
  <c r="G1369" i="5" s="1"/>
  <c r="F1370" i="5" l="1"/>
  <c r="G1370" i="5" s="1"/>
  <c r="F1371" i="5" l="1"/>
  <c r="G1371" i="5" s="1"/>
  <c r="F1372" i="5" l="1"/>
  <c r="G1372" i="5" s="1"/>
  <c r="F1373" i="5" l="1"/>
  <c r="G1373" i="5" s="1"/>
  <c r="F1374" i="5" l="1"/>
  <c r="G1374" i="5" s="1"/>
  <c r="F1375" i="5" l="1"/>
  <c r="G1375" i="5" s="1"/>
  <c r="F1376" i="5" l="1"/>
  <c r="G1376" i="5" s="1"/>
  <c r="F1377" i="5" l="1"/>
  <c r="G1377" i="5" s="1"/>
  <c r="F1378" i="5" l="1"/>
  <c r="G1378" i="5" s="1"/>
  <c r="F1379" i="5" l="1"/>
  <c r="G1379" i="5" s="1"/>
  <c r="F1380" i="5" l="1"/>
  <c r="G1380" i="5" s="1"/>
  <c r="F1381" i="5" l="1"/>
  <c r="G1381" i="5" s="1"/>
  <c r="F1382" i="5" l="1"/>
  <c r="G1382" i="5" s="1"/>
  <c r="F1383" i="5" l="1"/>
  <c r="G1383" i="5" s="1"/>
  <c r="F1384" i="5" l="1"/>
  <c r="G1384" i="5" s="1"/>
  <c r="F1385" i="5" l="1"/>
  <c r="G1385" i="5" s="1"/>
  <c r="F1386" i="5" l="1"/>
  <c r="G1386" i="5" s="1"/>
  <c r="F1387" i="5" l="1"/>
  <c r="G1387" i="5" s="1"/>
  <c r="F1388" i="5" l="1"/>
  <c r="G1388" i="5" s="1"/>
  <c r="F1389" i="5" l="1"/>
  <c r="G1389" i="5" s="1"/>
  <c r="F1390" i="5" l="1"/>
  <c r="G1390" i="5" s="1"/>
  <c r="F1391" i="5" l="1"/>
  <c r="G1391" i="5" s="1"/>
  <c r="F1392" i="5" l="1"/>
  <c r="G1392" i="5" s="1"/>
  <c r="F1393" i="5" l="1"/>
  <c r="G1393" i="5" s="1"/>
  <c r="F1394" i="5" l="1"/>
  <c r="G1394" i="5" s="1"/>
  <c r="F1395" i="5" l="1"/>
  <c r="G1395" i="5" s="1"/>
  <c r="F1396" i="5" l="1"/>
  <c r="G1396" i="5" s="1"/>
  <c r="F1397" i="5" l="1"/>
  <c r="G1397" i="5" s="1"/>
  <c r="F1398" i="5" l="1"/>
  <c r="G1398" i="5" s="1"/>
  <c r="F1399" i="5" l="1"/>
  <c r="G1399" i="5" s="1"/>
  <c r="F1400" i="5" l="1"/>
  <c r="G1400" i="5" s="1"/>
  <c r="F1401" i="5" l="1"/>
  <c r="G1401" i="5" s="1"/>
  <c r="F1402" i="5" l="1"/>
  <c r="G1402" i="5" s="1"/>
  <c r="F1403" i="5" l="1"/>
  <c r="G1403" i="5" s="1"/>
  <c r="F1404" i="5" l="1"/>
  <c r="G1404" i="5" s="1"/>
  <c r="F1405" i="5" l="1"/>
  <c r="G1405" i="5" s="1"/>
  <c r="F1406" i="5" l="1"/>
  <c r="G1406" i="5" s="1"/>
  <c r="F1407" i="5" l="1"/>
  <c r="G1407" i="5" s="1"/>
  <c r="F1408" i="5" l="1"/>
  <c r="G1408" i="5" s="1"/>
  <c r="F1409" i="5" l="1"/>
  <c r="G1409" i="5" s="1"/>
  <c r="F1410" i="5" l="1"/>
  <c r="G1410" i="5" s="1"/>
  <c r="F1411" i="5" l="1"/>
  <c r="G1411" i="5" s="1"/>
  <c r="F1412" i="5" l="1"/>
  <c r="G1412" i="5" s="1"/>
  <c r="F1413" i="5" l="1"/>
  <c r="G1413" i="5" s="1"/>
  <c r="F1414" i="5" l="1"/>
  <c r="G1414" i="5" s="1"/>
  <c r="F1415" i="5" l="1"/>
  <c r="G1415" i="5" s="1"/>
  <c r="F1416" i="5" l="1"/>
  <c r="G1416" i="5" s="1"/>
  <c r="F1417" i="5" l="1"/>
  <c r="G1417" i="5" s="1"/>
  <c r="F1418" i="5" l="1"/>
  <c r="G1418" i="5" s="1"/>
  <c r="F1419" i="5" l="1"/>
  <c r="G1419" i="5" s="1"/>
  <c r="F1420" i="5" l="1"/>
  <c r="G1420" i="5" s="1"/>
  <c r="F1421" i="5" l="1"/>
  <c r="G1421" i="5" s="1"/>
  <c r="F1422" i="5" l="1"/>
  <c r="G1422" i="5" s="1"/>
  <c r="F1423" i="5" l="1"/>
  <c r="G1423" i="5" s="1"/>
  <c r="F1424" i="5" l="1"/>
  <c r="G1424" i="5" s="1"/>
  <c r="F1425" i="5" l="1"/>
  <c r="G1425" i="5" s="1"/>
  <c r="F1426" i="5" l="1"/>
  <c r="G1426" i="5" s="1"/>
  <c r="F1427" i="5" l="1"/>
  <c r="G1427" i="5" s="1"/>
  <c r="F1428" i="5" l="1"/>
  <c r="G1428" i="5" s="1"/>
  <c r="F1429" i="5" l="1"/>
  <c r="G1429" i="5" s="1"/>
  <c r="F1430" i="5" l="1"/>
  <c r="G1430" i="5" s="1"/>
  <c r="F1431" i="5" l="1"/>
  <c r="G1431" i="5" s="1"/>
  <c r="F1432" i="5" l="1"/>
  <c r="G1432" i="5" s="1"/>
  <c r="F1433" i="5" l="1"/>
  <c r="G1433" i="5" s="1"/>
  <c r="F1434" i="5" l="1"/>
  <c r="G1434" i="5" s="1"/>
  <c r="F1435" i="5" l="1"/>
  <c r="G1435" i="5" s="1"/>
  <c r="F1436" i="5" l="1"/>
  <c r="G1436" i="5" s="1"/>
  <c r="F1437" i="5" l="1"/>
  <c r="G1437" i="5" s="1"/>
  <c r="F1438" i="5" l="1"/>
  <c r="G1438" i="5" s="1"/>
  <c r="F1439" i="5" l="1"/>
  <c r="G1439" i="5" s="1"/>
  <c r="F1440" i="5" l="1"/>
  <c r="G1440" i="5" s="1"/>
  <c r="F1441" i="5" l="1"/>
  <c r="G1441" i="5" s="1"/>
  <c r="F1442" i="5" l="1"/>
  <c r="G1442" i="5" s="1"/>
  <c r="F1443" i="5" l="1"/>
  <c r="G1443" i="5" s="1"/>
  <c r="F1444" i="5" l="1"/>
  <c r="G1444" i="5" s="1"/>
  <c r="F1445" i="5" l="1"/>
  <c r="G1445" i="5" s="1"/>
  <c r="F1446" i="5" l="1"/>
  <c r="G1446" i="5" s="1"/>
  <c r="F1447" i="5" l="1"/>
  <c r="G1447" i="5" s="1"/>
  <c r="F1448" i="5" l="1"/>
  <c r="G1448" i="5" s="1"/>
  <c r="F1449" i="5" l="1"/>
  <c r="G1449" i="5" s="1"/>
  <c r="F1450" i="5" l="1"/>
  <c r="G1450" i="5" s="1"/>
  <c r="F1451" i="5" l="1"/>
  <c r="G1451" i="5" s="1"/>
  <c r="F1452" i="5" l="1"/>
  <c r="G1452" i="5" s="1"/>
  <c r="F1453" i="5" l="1"/>
  <c r="G1453" i="5" s="1"/>
  <c r="F1454" i="5" l="1"/>
  <c r="G1454" i="5" s="1"/>
  <c r="F1455" i="5" l="1"/>
  <c r="G1455" i="5" s="1"/>
  <c r="F1456" i="5" l="1"/>
  <c r="G1456" i="5" s="1"/>
  <c r="F1457" i="5" l="1"/>
  <c r="G1457" i="5" s="1"/>
  <c r="F1458" i="5" l="1"/>
  <c r="G1458" i="5" s="1"/>
  <c r="F1459" i="5" l="1"/>
  <c r="G1459" i="5" s="1"/>
  <c r="F1460" i="5" l="1"/>
  <c r="G1460" i="5" s="1"/>
  <c r="F1461" i="5" l="1"/>
  <c r="G1461" i="5" s="1"/>
  <c r="F1462" i="5" l="1"/>
  <c r="G1462" i="5" s="1"/>
  <c r="F1463" i="5" l="1"/>
  <c r="G1463" i="5" s="1"/>
  <c r="F1464" i="5" l="1"/>
  <c r="G1464" i="5" s="1"/>
  <c r="F1465" i="5" l="1"/>
  <c r="G1465" i="5" s="1"/>
  <c r="F1466" i="5" l="1"/>
  <c r="G1466" i="5" s="1"/>
  <c r="F1467" i="5" l="1"/>
  <c r="G1467" i="5" s="1"/>
  <c r="F1468" i="5" l="1"/>
  <c r="G1468" i="5" s="1"/>
  <c r="F1469" i="5" l="1"/>
  <c r="G1469" i="5" s="1"/>
  <c r="F1470" i="5" l="1"/>
  <c r="G1470" i="5" s="1"/>
  <c r="F1471" i="5" l="1"/>
  <c r="G1471" i="5" s="1"/>
  <c r="F1472" i="5" l="1"/>
  <c r="G1472" i="5" s="1"/>
  <c r="F1473" i="5" l="1"/>
  <c r="G1473" i="5" s="1"/>
  <c r="F1474" i="5" l="1"/>
  <c r="G1474" i="5" s="1"/>
  <c r="F1475" i="5" l="1"/>
  <c r="G1475" i="5" s="1"/>
  <c r="F1476" i="5" l="1"/>
  <c r="G1476" i="5" s="1"/>
  <c r="F1477" i="5" l="1"/>
  <c r="G1477" i="5" s="1"/>
  <c r="F1478" i="5" l="1"/>
  <c r="G1478" i="5" s="1"/>
  <c r="F1479" i="5" l="1"/>
  <c r="G1479" i="5" s="1"/>
  <c r="F1480" i="5" l="1"/>
  <c r="G1480" i="5" s="1"/>
  <c r="F1481" i="5" l="1"/>
  <c r="G1481" i="5" s="1"/>
  <c r="F1482" i="5" l="1"/>
  <c r="G1482" i="5" s="1"/>
  <c r="F1483" i="5" l="1"/>
  <c r="G1483" i="5" s="1"/>
  <c r="F1484" i="5" l="1"/>
  <c r="G1484" i="5" s="1"/>
  <c r="F1485" i="5" l="1"/>
  <c r="G1485" i="5" s="1"/>
  <c r="F1486" i="5" l="1"/>
  <c r="G1486" i="5" s="1"/>
  <c r="F1487" i="5" l="1"/>
  <c r="G1487" i="5" s="1"/>
  <c r="F1488" i="5" l="1"/>
  <c r="G1488" i="5" s="1"/>
  <c r="F1489" i="5" l="1"/>
  <c r="G1489" i="5" s="1"/>
  <c r="F1490" i="5" l="1"/>
  <c r="G1490" i="5" s="1"/>
  <c r="F1491" i="5" l="1"/>
  <c r="G1491" i="5" s="1"/>
  <c r="F1492" i="5" l="1"/>
  <c r="G1492" i="5" s="1"/>
  <c r="F1493" i="5" l="1"/>
  <c r="G1493" i="5" s="1"/>
  <c r="F1494" i="5" l="1"/>
  <c r="G1494" i="5" s="1"/>
  <c r="F1495" i="5" l="1"/>
  <c r="G1495" i="5" s="1"/>
  <c r="F1496" i="5" l="1"/>
  <c r="G1496" i="5" s="1"/>
  <c r="F1497" i="5" l="1"/>
  <c r="G1497" i="5" s="1"/>
  <c r="F1498" i="5" l="1"/>
  <c r="G1498" i="5" s="1"/>
  <c r="F1499" i="5" l="1"/>
  <c r="G1499" i="5" s="1"/>
  <c r="F1500" i="5" l="1"/>
  <c r="G1500" i="5" s="1"/>
  <c r="F1501" i="5" l="1"/>
  <c r="G1501" i="5" s="1"/>
  <c r="F1502" i="5" l="1"/>
  <c r="G1502" i="5" s="1"/>
  <c r="F1503" i="5" l="1"/>
  <c r="G1503" i="5" s="1"/>
  <c r="F1504" i="5" l="1"/>
  <c r="G1504" i="5" s="1"/>
  <c r="F1505" i="5" l="1"/>
  <c r="G1505" i="5" s="1"/>
  <c r="F1506" i="5" l="1"/>
  <c r="G1506" i="5" s="1"/>
  <c r="F1507" i="5" l="1"/>
  <c r="G1507" i="5" s="1"/>
  <c r="F1508" i="5" l="1"/>
  <c r="G1508" i="5" s="1"/>
  <c r="F1509" i="5" l="1"/>
  <c r="G1509" i="5" s="1"/>
  <c r="F1510" i="5" l="1"/>
  <c r="G1510" i="5" s="1"/>
  <c r="F1511" i="5" l="1"/>
  <c r="G1511" i="5" s="1"/>
  <c r="F1512" i="5" l="1"/>
  <c r="G1512" i="5" s="1"/>
  <c r="F1513" i="5" l="1"/>
  <c r="G1513" i="5" s="1"/>
  <c r="F1514" i="5" l="1"/>
  <c r="G1514" i="5" s="1"/>
  <c r="F1515" i="5" l="1"/>
  <c r="G1515" i="5" s="1"/>
  <c r="F1516" i="5" l="1"/>
  <c r="G1516" i="5" s="1"/>
  <c r="F1517" i="5" l="1"/>
  <c r="G1517" i="5" s="1"/>
  <c r="F1518" i="5" l="1"/>
  <c r="G1518" i="5" s="1"/>
  <c r="F1519" i="5" l="1"/>
  <c r="G1519" i="5" s="1"/>
  <c r="F1520" i="5" l="1"/>
  <c r="G1520" i="5" s="1"/>
  <c r="F1521" i="5" l="1"/>
  <c r="G1521" i="5" s="1"/>
  <c r="F1522" i="5" l="1"/>
  <c r="G1522" i="5" s="1"/>
  <c r="F1523" i="5" l="1"/>
  <c r="G1523" i="5" s="1"/>
  <c r="F1524" i="5" l="1"/>
  <c r="G1524" i="5" s="1"/>
  <c r="F1525" i="5" l="1"/>
  <c r="G1525" i="5" s="1"/>
  <c r="F1526" i="5" l="1"/>
  <c r="G1526" i="5" s="1"/>
  <c r="F1527" i="5" l="1"/>
  <c r="G1527" i="5" s="1"/>
  <c r="F1528" i="5" l="1"/>
  <c r="G1528" i="5" s="1"/>
  <c r="F1529" i="5" l="1"/>
  <c r="G1529" i="5" s="1"/>
  <c r="F1530" i="5" l="1"/>
  <c r="G1530" i="5" s="1"/>
  <c r="F1531" i="5" l="1"/>
  <c r="G1531" i="5" s="1"/>
  <c r="F1532" i="5" l="1"/>
  <c r="G1532" i="5" s="1"/>
  <c r="F1533" i="5" l="1"/>
  <c r="G1533" i="5" s="1"/>
  <c r="F1534" i="5" l="1"/>
  <c r="G1534" i="5" s="1"/>
  <c r="F1535" i="5" l="1"/>
  <c r="G1535" i="5" s="1"/>
  <c r="F1536" i="5" l="1"/>
  <c r="G1536" i="5" s="1"/>
  <c r="F1537" i="5" l="1"/>
  <c r="G1537" i="5" s="1"/>
  <c r="F1538" i="5" l="1"/>
  <c r="G1538" i="5" s="1"/>
  <c r="F1539" i="5" l="1"/>
  <c r="G1539" i="5" s="1"/>
  <c r="F1540" i="5" l="1"/>
  <c r="G1540" i="5" s="1"/>
  <c r="F1541" i="5" l="1"/>
  <c r="G1541" i="5" s="1"/>
  <c r="F1542" i="5" l="1"/>
  <c r="G1542" i="5" s="1"/>
  <c r="F1543" i="5" l="1"/>
  <c r="G1543" i="5" s="1"/>
  <c r="F1544" i="5" l="1"/>
  <c r="G1544" i="5" s="1"/>
  <c r="F1545" i="5" l="1"/>
  <c r="G1545" i="5" s="1"/>
  <c r="F1546" i="5" l="1"/>
  <c r="G1546" i="5" s="1"/>
  <c r="F1547" i="5" l="1"/>
  <c r="G1547" i="5" s="1"/>
  <c r="F1548" i="5" l="1"/>
  <c r="G1548" i="5" s="1"/>
  <c r="F1549" i="5" l="1"/>
  <c r="G1549" i="5" s="1"/>
  <c r="F1550" i="5" l="1"/>
  <c r="G1550" i="5" s="1"/>
  <c r="F1551" i="5" l="1"/>
  <c r="G1551" i="5" s="1"/>
  <c r="F1552" i="5" l="1"/>
  <c r="G1552" i="5" s="1"/>
  <c r="F1553" i="5" l="1"/>
  <c r="G1553" i="5" s="1"/>
  <c r="F1554" i="5" l="1"/>
  <c r="G1554" i="5" s="1"/>
  <c r="F1555" i="5" l="1"/>
  <c r="G1555" i="5" s="1"/>
  <c r="F1556" i="5" l="1"/>
  <c r="G1556" i="5" s="1"/>
  <c r="F1557" i="5" l="1"/>
  <c r="G1557" i="5" s="1"/>
  <c r="F1558" i="5" l="1"/>
  <c r="G1558" i="5" s="1"/>
  <c r="F1559" i="5" l="1"/>
  <c r="G1559" i="5" s="1"/>
  <c r="F1560" i="5" l="1"/>
  <c r="G1560" i="5" s="1"/>
  <c r="F1561" i="5" l="1"/>
  <c r="G1561" i="5" s="1"/>
  <c r="F1562" i="5" l="1"/>
  <c r="G1562" i="5" s="1"/>
  <c r="F1563" i="5" l="1"/>
  <c r="G1563" i="5" s="1"/>
  <c r="F1564" i="5" l="1"/>
  <c r="G1564" i="5" s="1"/>
  <c r="F1565" i="5" l="1"/>
  <c r="G1565" i="5" s="1"/>
  <c r="F1566" i="5" l="1"/>
  <c r="G1566" i="5" s="1"/>
  <c r="F1567" i="5" l="1"/>
  <c r="G1567" i="5" s="1"/>
  <c r="F1568" i="5" l="1"/>
  <c r="G1568" i="5" s="1"/>
  <c r="F1569" i="5" l="1"/>
  <c r="G1569" i="5" s="1"/>
  <c r="F1570" i="5" l="1"/>
  <c r="G1570" i="5" s="1"/>
  <c r="F1571" i="5" l="1"/>
  <c r="G1571" i="5" s="1"/>
  <c r="F1572" i="5" l="1"/>
  <c r="G1572" i="5" s="1"/>
  <c r="F1573" i="5" l="1"/>
  <c r="G1573" i="5" s="1"/>
  <c r="F1574" i="5" l="1"/>
  <c r="G1574" i="5" s="1"/>
  <c r="F1575" i="5" l="1"/>
  <c r="G1575" i="5" s="1"/>
  <c r="F1576" i="5" l="1"/>
  <c r="G1576" i="5" s="1"/>
  <c r="F1577" i="5" l="1"/>
  <c r="G1577" i="5" s="1"/>
  <c r="F1578" i="5" l="1"/>
  <c r="G1578" i="5" s="1"/>
  <c r="F1579" i="5" l="1"/>
  <c r="G1579" i="5" s="1"/>
  <c r="F1580" i="5" l="1"/>
  <c r="G1580" i="5" s="1"/>
  <c r="F1581" i="5" l="1"/>
  <c r="G1581" i="5" s="1"/>
  <c r="F1582" i="5" l="1"/>
  <c r="G1582" i="5" s="1"/>
  <c r="F1583" i="5" l="1"/>
  <c r="G1583" i="5" s="1"/>
  <c r="F1584" i="5" l="1"/>
  <c r="G1584" i="5" s="1"/>
  <c r="F1585" i="5" l="1"/>
  <c r="G1585" i="5" s="1"/>
  <c r="F1586" i="5" l="1"/>
  <c r="G1586" i="5" s="1"/>
  <c r="F1587" i="5" l="1"/>
  <c r="G1587" i="5" s="1"/>
  <c r="F1588" i="5" l="1"/>
  <c r="G1588" i="5" s="1"/>
  <c r="F1589" i="5" l="1"/>
  <c r="G1589" i="5" s="1"/>
  <c r="F1590" i="5" l="1"/>
  <c r="G1590" i="5" s="1"/>
  <c r="F1591" i="5" l="1"/>
  <c r="G1591" i="5" s="1"/>
  <c r="F1592" i="5" l="1"/>
  <c r="G1592" i="5" s="1"/>
  <c r="F1593" i="5" l="1"/>
  <c r="G1593" i="5" s="1"/>
  <c r="F1594" i="5" l="1"/>
  <c r="G1594" i="5" s="1"/>
  <c r="F1595" i="5" l="1"/>
  <c r="G1595" i="5" s="1"/>
  <c r="F1596" i="5" l="1"/>
  <c r="G1596" i="5" s="1"/>
  <c r="F1597" i="5" l="1"/>
  <c r="G1597" i="5" s="1"/>
  <c r="F1598" i="5" l="1"/>
  <c r="G1598" i="5" s="1"/>
  <c r="F1599" i="5" l="1"/>
  <c r="G1599" i="5" s="1"/>
  <c r="F1600" i="5" l="1"/>
  <c r="G1600" i="5" s="1"/>
  <c r="F1601" i="5" l="1"/>
  <c r="G1601" i="5" s="1"/>
  <c r="F1602" i="5" l="1"/>
  <c r="G1602" i="5" s="1"/>
  <c r="F1603" i="5" l="1"/>
  <c r="G1603" i="5" s="1"/>
  <c r="F1604" i="5" l="1"/>
  <c r="G1604" i="5" s="1"/>
  <c r="F1605" i="5" l="1"/>
  <c r="G1605" i="5" s="1"/>
  <c r="F1606" i="5" l="1"/>
  <c r="G1606" i="5" s="1"/>
  <c r="F1607" i="5" l="1"/>
  <c r="G1607" i="5" s="1"/>
  <c r="F1608" i="5" l="1"/>
  <c r="G1608" i="5" s="1"/>
  <c r="F1609" i="5" l="1"/>
  <c r="G1609" i="5" s="1"/>
  <c r="F1610" i="5" l="1"/>
  <c r="G1610" i="5" s="1"/>
  <c r="F1611" i="5" l="1"/>
  <c r="G1611" i="5" s="1"/>
  <c r="F1612" i="5" l="1"/>
  <c r="G1612" i="5" s="1"/>
  <c r="F1613" i="5" l="1"/>
  <c r="G1613" i="5" s="1"/>
  <c r="F1614" i="5" l="1"/>
  <c r="G1614" i="5" s="1"/>
  <c r="F1615" i="5" l="1"/>
  <c r="G1615" i="5" s="1"/>
  <c r="F1616" i="5" l="1"/>
  <c r="G1616" i="5" s="1"/>
  <c r="F1617" i="5" l="1"/>
  <c r="G1617" i="5" s="1"/>
  <c r="F1618" i="5" l="1"/>
  <c r="G1618" i="5" s="1"/>
  <c r="F1619" i="5" l="1"/>
  <c r="G1619" i="5" s="1"/>
  <c r="F1620" i="5" l="1"/>
  <c r="G1620" i="5" s="1"/>
  <c r="F1621" i="5" l="1"/>
  <c r="G1621" i="5" s="1"/>
  <c r="F1622" i="5" l="1"/>
  <c r="G1622" i="5" s="1"/>
  <c r="F1623" i="5" l="1"/>
  <c r="G1623" i="5" s="1"/>
  <c r="F1624" i="5" l="1"/>
  <c r="G1624" i="5" s="1"/>
  <c r="F1625" i="5" l="1"/>
  <c r="G1625" i="5" s="1"/>
  <c r="F1626" i="5" l="1"/>
  <c r="G1626" i="5" s="1"/>
  <c r="F1627" i="5" l="1"/>
  <c r="G1627" i="5" s="1"/>
  <c r="F1628" i="5" l="1"/>
  <c r="G1628" i="5" s="1"/>
  <c r="F1629" i="5" l="1"/>
  <c r="G1629" i="5" s="1"/>
  <c r="F1630" i="5" l="1"/>
  <c r="G1630" i="5" s="1"/>
  <c r="F1631" i="5" l="1"/>
  <c r="G1631" i="5" s="1"/>
  <c r="F1632" i="5" l="1"/>
  <c r="G1632" i="5" s="1"/>
  <c r="F1633" i="5" l="1"/>
  <c r="G1633" i="5" s="1"/>
  <c r="F1634" i="5" l="1"/>
  <c r="G1634" i="5" s="1"/>
  <c r="F1635" i="5" l="1"/>
  <c r="G1635" i="5" s="1"/>
  <c r="F1636" i="5" l="1"/>
  <c r="G1636" i="5" s="1"/>
  <c r="F1637" i="5" l="1"/>
  <c r="G1637" i="5" s="1"/>
  <c r="F1638" i="5" l="1"/>
  <c r="G1638" i="5" s="1"/>
  <c r="F1639" i="5" l="1"/>
  <c r="G1639" i="5" s="1"/>
  <c r="F1640" i="5" l="1"/>
  <c r="G1640" i="5" s="1"/>
  <c r="F1641" i="5" l="1"/>
  <c r="G1641" i="5" s="1"/>
  <c r="F1642" i="5" l="1"/>
  <c r="G1642" i="5" s="1"/>
  <c r="F1643" i="5" l="1"/>
  <c r="G1643" i="5" s="1"/>
  <c r="F1644" i="5" l="1"/>
  <c r="G1644" i="5" s="1"/>
  <c r="F1645" i="5" l="1"/>
  <c r="G1645" i="5" s="1"/>
  <c r="F1646" i="5" l="1"/>
  <c r="G1646" i="5" s="1"/>
  <c r="F1647" i="5" l="1"/>
  <c r="G1647" i="5" s="1"/>
  <c r="F1648" i="5" l="1"/>
  <c r="G1648" i="5" s="1"/>
  <c r="F1649" i="5" l="1"/>
  <c r="G1649" i="5" s="1"/>
  <c r="F1650" i="5" l="1"/>
  <c r="G1650" i="5" s="1"/>
  <c r="F1651" i="5" l="1"/>
  <c r="G1651" i="5" s="1"/>
  <c r="F1652" i="5" l="1"/>
  <c r="G1652" i="5" s="1"/>
  <c r="F1653" i="5" l="1"/>
  <c r="G1653" i="5" s="1"/>
  <c r="F1654" i="5" l="1"/>
  <c r="G1654" i="5" s="1"/>
  <c r="F1655" i="5" l="1"/>
  <c r="G1655" i="5" s="1"/>
  <c r="F1656" i="5" l="1"/>
  <c r="G1656" i="5" s="1"/>
  <c r="F1657" i="5" l="1"/>
  <c r="G1657" i="5" s="1"/>
  <c r="F1658" i="5" l="1"/>
  <c r="G1658" i="5" s="1"/>
  <c r="F1659" i="5" l="1"/>
  <c r="G1659" i="5" s="1"/>
  <c r="F1660" i="5" l="1"/>
  <c r="G1660" i="5" s="1"/>
  <c r="F1661" i="5" l="1"/>
  <c r="G1661" i="5" s="1"/>
  <c r="F1662" i="5" l="1"/>
  <c r="G1662" i="5" s="1"/>
  <c r="F1663" i="5" l="1"/>
  <c r="G1663" i="5" s="1"/>
  <c r="F1664" i="5" l="1"/>
  <c r="G1664" i="5" s="1"/>
  <c r="F1665" i="5" l="1"/>
  <c r="G1665" i="5" s="1"/>
  <c r="F1666" i="5" l="1"/>
  <c r="G1666" i="5" s="1"/>
  <c r="F1667" i="5" l="1"/>
  <c r="G1667" i="5" s="1"/>
  <c r="F1668" i="5" l="1"/>
  <c r="G1668" i="5" s="1"/>
  <c r="F1669" i="5" l="1"/>
  <c r="G1669" i="5" s="1"/>
  <c r="F1670" i="5" l="1"/>
  <c r="G1670" i="5" s="1"/>
  <c r="F1671" i="5" l="1"/>
  <c r="G1671" i="5" s="1"/>
  <c r="F1672" i="5" l="1"/>
  <c r="G1672" i="5" s="1"/>
  <c r="F1673" i="5" l="1"/>
  <c r="G1673" i="5" s="1"/>
  <c r="F1674" i="5" l="1"/>
  <c r="G1674" i="5" s="1"/>
  <c r="F1675" i="5" l="1"/>
  <c r="G1675" i="5" s="1"/>
  <c r="F1676" i="5" l="1"/>
  <c r="G1676" i="5" s="1"/>
  <c r="F1677" i="5" l="1"/>
  <c r="G1677" i="5" s="1"/>
  <c r="F1678" i="5" l="1"/>
  <c r="G1678" i="5" s="1"/>
  <c r="F1679" i="5" l="1"/>
  <c r="G1679" i="5" s="1"/>
  <c r="F1680" i="5" l="1"/>
  <c r="G1680" i="5" s="1"/>
  <c r="F1681" i="5" l="1"/>
  <c r="G1681" i="5" s="1"/>
  <c r="F1682" i="5" l="1"/>
  <c r="G1682" i="5" s="1"/>
  <c r="F1683" i="5" l="1"/>
  <c r="G1683" i="5" s="1"/>
  <c r="F1684" i="5" l="1"/>
  <c r="G1684" i="5" s="1"/>
  <c r="F1685" i="5" l="1"/>
  <c r="G1685" i="5" s="1"/>
  <c r="F1686" i="5" l="1"/>
  <c r="G1686" i="5" s="1"/>
  <c r="F1687" i="5" l="1"/>
  <c r="G1687" i="5" s="1"/>
  <c r="F1688" i="5" l="1"/>
  <c r="G1688" i="5" s="1"/>
  <c r="F1689" i="5" l="1"/>
  <c r="G1689" i="5" s="1"/>
  <c r="F1690" i="5" l="1"/>
  <c r="G1690" i="5" s="1"/>
  <c r="F1691" i="5" l="1"/>
  <c r="G1691" i="5" s="1"/>
  <c r="F1692" i="5" l="1"/>
  <c r="G1692" i="5" s="1"/>
  <c r="F1693" i="5" l="1"/>
  <c r="G1693" i="5" s="1"/>
  <c r="F1694" i="5" l="1"/>
  <c r="G1694" i="5" s="1"/>
  <c r="F1695" i="5" l="1"/>
  <c r="G1695" i="5" s="1"/>
  <c r="F1696" i="5" l="1"/>
  <c r="G1696" i="5" s="1"/>
  <c r="F1697" i="5" l="1"/>
  <c r="G1697" i="5" s="1"/>
  <c r="F1698" i="5" l="1"/>
  <c r="G1698" i="5" s="1"/>
  <c r="F1699" i="5" l="1"/>
  <c r="G1699" i="5" s="1"/>
  <c r="F1700" i="5" l="1"/>
  <c r="G1700" i="5" s="1"/>
  <c r="F1701" i="5" l="1"/>
  <c r="G1701" i="5" s="1"/>
  <c r="F1702" i="5" l="1"/>
  <c r="G1702" i="5" s="1"/>
  <c r="F1703" i="5" l="1"/>
  <c r="G1703" i="5" s="1"/>
  <c r="F1704" i="5" l="1"/>
  <c r="G1704" i="5" s="1"/>
  <c r="F1705" i="5" l="1"/>
  <c r="G1705" i="5" s="1"/>
  <c r="J16" i="5"/>
  <c r="J34" i="5"/>
  <c r="J18" i="5" l="1"/>
  <c r="J36" i="5"/>
  <c r="F1706" i="5"/>
  <c r="G1706" i="5" s="1"/>
  <c r="J8" i="5"/>
  <c r="J9" i="5" s="1"/>
  <c r="J12" i="5" s="1"/>
  <c r="J14" i="5" s="1"/>
  <c r="J27" i="5" l="1"/>
  <c r="J28" i="5" s="1"/>
  <c r="J30" i="5" s="1"/>
  <c r="J32" i="5" s="1"/>
  <c r="F1707" i="5"/>
  <c r="G1707" i="5" s="1"/>
  <c r="F1708" i="5" l="1"/>
  <c r="G1708" i="5" s="1"/>
  <c r="F1709" i="5" l="1"/>
  <c r="G1709" i="5" s="1"/>
  <c r="F1710" i="5" l="1"/>
  <c r="G1710" i="5" s="1"/>
  <c r="F1711" i="5" l="1"/>
  <c r="G1711" i="5" s="1"/>
  <c r="F1712" i="5" l="1"/>
  <c r="G1712" i="5" s="1"/>
  <c r="F1713" i="5" l="1"/>
  <c r="G1713" i="5" s="1"/>
  <c r="F1714" i="5" l="1"/>
  <c r="G1714" i="5" s="1"/>
  <c r="F1715" i="5" l="1"/>
  <c r="G1715" i="5" s="1"/>
  <c r="F1716" i="5" l="1"/>
  <c r="G1716" i="5" s="1"/>
  <c r="F1717" i="5" l="1"/>
  <c r="G1717" i="5" s="1"/>
  <c r="F1718" i="5" l="1"/>
  <c r="G1718" i="5" s="1"/>
  <c r="F1719" i="5" l="1"/>
  <c r="G1719" i="5" s="1"/>
  <c r="F1720" i="5" l="1"/>
  <c r="G1720" i="5" s="1"/>
  <c r="F1721" i="5" l="1"/>
  <c r="G1721" i="5" s="1"/>
  <c r="F1722" i="5" l="1"/>
  <c r="G1722" i="5" s="1"/>
  <c r="F1723" i="5" l="1"/>
  <c r="G1723" i="5" s="1"/>
  <c r="F1724" i="5" l="1"/>
  <c r="G1724" i="5" s="1"/>
  <c r="F1725" i="5" l="1"/>
  <c r="G1725" i="5" s="1"/>
  <c r="F1726" i="5" l="1"/>
  <c r="G1726" i="5" s="1"/>
  <c r="F1727" i="5" l="1"/>
  <c r="G1727" i="5" s="1"/>
  <c r="F1728" i="5" l="1"/>
  <c r="G1728" i="5" s="1"/>
  <c r="F1729" i="5" l="1"/>
  <c r="G1729" i="5" s="1"/>
  <c r="F1730" i="5" l="1"/>
  <c r="G1730" i="5" s="1"/>
  <c r="F1731" i="5" l="1"/>
  <c r="G1731" i="5" s="1"/>
  <c r="F1732" i="5" l="1"/>
  <c r="G1732" i="5" s="1"/>
  <c r="F1733" i="5" l="1"/>
  <c r="G1733" i="5" s="1"/>
  <c r="F1734" i="5" l="1"/>
  <c r="G1734" i="5" s="1"/>
  <c r="F1735" i="5" l="1"/>
  <c r="G1735" i="5" s="1"/>
  <c r="F1736" i="5" l="1"/>
  <c r="G1736" i="5" s="1"/>
  <c r="F1737" i="5" l="1"/>
  <c r="G1737" i="5" s="1"/>
  <c r="F1738" i="5" l="1"/>
  <c r="G1738" i="5" s="1"/>
  <c r="F1739" i="5" l="1"/>
  <c r="G1739" i="5" s="1"/>
  <c r="F1740" i="5" l="1"/>
  <c r="G1740" i="5" s="1"/>
  <c r="F1741" i="5" l="1"/>
  <c r="G1741" i="5" s="1"/>
  <c r="F1742" i="5" l="1"/>
  <c r="G1742" i="5" s="1"/>
  <c r="F1743" i="5" l="1"/>
  <c r="G1743" i="5" s="1"/>
  <c r="F1744" i="5" l="1"/>
  <c r="G1744" i="5" s="1"/>
  <c r="F1745" i="5" l="1"/>
  <c r="G1745" i="5" s="1"/>
  <c r="F1746" i="5" l="1"/>
  <c r="G1746" i="5" s="1"/>
  <c r="F1747" i="5" l="1"/>
  <c r="G1747" i="5" s="1"/>
  <c r="F1748" i="5" l="1"/>
  <c r="G1748" i="5" s="1"/>
  <c r="F1749" i="5" l="1"/>
  <c r="G1749" i="5" s="1"/>
  <c r="F1750" i="5" l="1"/>
  <c r="G1750" i="5" s="1"/>
  <c r="F1751" i="5" l="1"/>
  <c r="G1751" i="5" s="1"/>
  <c r="F1752" i="5" l="1"/>
  <c r="G1752" i="5" s="1"/>
  <c r="F1753" i="5" l="1"/>
  <c r="G1753" i="5" s="1"/>
  <c r="F1754" i="5" l="1"/>
  <c r="G1754" i="5" s="1"/>
</calcChain>
</file>

<file path=xl/sharedStrings.xml><?xml version="1.0" encoding="utf-8"?>
<sst xmlns="http://schemas.openxmlformats.org/spreadsheetml/2006/main" count="191" uniqueCount="49">
  <si>
    <t>Price</t>
  </si>
  <si>
    <t>S&amp;P</t>
  </si>
  <si>
    <t>Earnings</t>
  </si>
  <si>
    <t>Comp.</t>
  </si>
  <si>
    <t>Dividend</t>
  </si>
  <si>
    <t>Index</t>
  </si>
  <si>
    <t>Real</t>
  </si>
  <si>
    <t>Ratio</t>
  </si>
  <si>
    <t>Date</t>
  </si>
  <si>
    <t>P</t>
  </si>
  <si>
    <t>D</t>
  </si>
  <si>
    <t>E</t>
  </si>
  <si>
    <t>CPI</t>
  </si>
  <si>
    <t>NA</t>
  </si>
  <si>
    <t xml:space="preserve">  Consumer</t>
  </si>
  <si>
    <t>Robert J. Shiller</t>
  </si>
  <si>
    <t xml:space="preserve">Date  </t>
  </si>
  <si>
    <t>Fraction</t>
  </si>
  <si>
    <t>Interest</t>
  </si>
  <si>
    <t>Long</t>
  </si>
  <si>
    <t>Rate GS10</t>
  </si>
  <si>
    <t>Cyclically</t>
  </si>
  <si>
    <t>Adjusted</t>
  </si>
  <si>
    <t>P/E10 or</t>
  </si>
  <si>
    <t>CAPE</t>
  </si>
  <si>
    <t>Stock Market Data Used in "Irrational Exuberance" Princeton University Press, 2000, 2005, 2015, updated</t>
  </si>
  <si>
    <t>Jan 2017 P is Jan 11 close</t>
  </si>
  <si>
    <t>Dec 16, Jan 17 CPI estimated</t>
  </si>
  <si>
    <t>Jan 2017 GS10 is Jan 19 value</t>
  </si>
  <si>
    <t>SP500</t>
  </si>
  <si>
    <t>Div</t>
  </si>
  <si>
    <t>SP500TR</t>
  </si>
  <si>
    <t>SP500 Return</t>
  </si>
  <si>
    <t>Div Yield</t>
  </si>
  <si>
    <t>Start</t>
  </si>
  <si>
    <t>End</t>
  </si>
  <si>
    <t>SP500TR Return</t>
  </si>
  <si>
    <t>Start Value</t>
  </si>
  <si>
    <t>End Value</t>
  </si>
  <si>
    <t>% Return</t>
  </si>
  <si>
    <t>CAGR</t>
  </si>
  <si>
    <t>Days in Year</t>
  </si>
  <si>
    <t>Faber</t>
  </si>
  <si>
    <t>Diff</t>
  </si>
  <si>
    <t>Notes</t>
  </si>
  <si>
    <t>- shiller averages price for each month, I've made 15th but can be any day</t>
  </si>
  <si>
    <t>Stdev</t>
  </si>
  <si>
    <t>- enter dates as text - excel dates pre 1900 don’t work</t>
  </si>
  <si>
    <t>- monthly averaging of price vs last price reduces stdev - how do I confirm?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</si>
</sst>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.000"/>
    <numFmt numFmtId="180" formatCode="0.0000%"/>
  </numFmts>
  <fonts count="5" x14ac:knownFonts="1">
    <font>
      <sz val="10"/>
      <name val="Courier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2" fontId="1" fillId="0" borderId="0" xfId="0" applyNumberFormat="1" applyFont="1" applyProtection="1">
      <protection locked="0"/>
    </xf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wrapText="1"/>
    </xf>
    <xf numFmtId="0" fontId="1" fillId="2" borderId="0" xfId="0" applyFont="1" applyFill="1"/>
    <xf numFmtId="2" fontId="1" fillId="2" borderId="0" xfId="0" applyNumberFormat="1" applyFont="1" applyFill="1"/>
    <xf numFmtId="2" fontId="0" fillId="0" borderId="0" xfId="0" applyNumberFormat="1"/>
    <xf numFmtId="2" fontId="1" fillId="0" borderId="0" xfId="0" applyNumberFormat="1" applyFont="1" applyFill="1"/>
    <xf numFmtId="2" fontId="1" fillId="0" borderId="0" xfId="0" applyNumberFormat="1" applyFont="1" applyFill="1" applyAlignment="1">
      <alignment horizontal="right"/>
    </xf>
    <xf numFmtId="0" fontId="1" fillId="0" borderId="0" xfId="0" applyFont="1" applyFill="1"/>
    <xf numFmtId="178" fontId="1" fillId="0" borderId="0" xfId="0" applyNumberFormat="1" applyFont="1" applyFill="1"/>
    <xf numFmtId="0" fontId="4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Font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94868605829166"/>
          <c:y val="2.5013594344752584E-2"/>
          <c:w val="0.77469478357380683"/>
          <c:h val="0.73735725938009788"/>
        </c:manualLayout>
      </c:layout>
      <c:scatterChart>
        <c:scatterStyle val="lineMarker"/>
        <c:varyColors val="0"/>
        <c:ser>
          <c:idx val="0"/>
          <c:order val="0"/>
          <c:tx>
            <c:v>Real Price</c:v>
          </c:tx>
          <c:spPr>
            <a:ln w="25400">
              <a:solidFill>
                <a:srgbClr val="0066CC"/>
              </a:solidFill>
              <a:prstDash val="solid"/>
            </a:ln>
          </c:spPr>
          <c:marker>
            <c:symbol val="none"/>
          </c:marker>
          <c:xVal>
            <c:numRef>
              <c:f>Data!$F$9:$F$1765</c:f>
              <c:numCache>
                <c:formatCode>0.00</c:formatCode>
                <c:ptCount val="1757"/>
                <c:pt idx="0">
                  <c:v>1871.0416666666667</c:v>
                </c:pt>
                <c:pt idx="1">
                  <c:v>1871.125</c:v>
                </c:pt>
                <c:pt idx="2">
                  <c:v>1871.2083333333333</c:v>
                </c:pt>
                <c:pt idx="3">
                  <c:v>1871.2916666666665</c:v>
                </c:pt>
                <c:pt idx="4">
                  <c:v>1871.3749999999998</c:v>
                </c:pt>
                <c:pt idx="5">
                  <c:v>1871.458333333333</c:v>
                </c:pt>
                <c:pt idx="6">
                  <c:v>1871.5416666666663</c:v>
                </c:pt>
                <c:pt idx="7">
                  <c:v>1871.6249999999995</c:v>
                </c:pt>
                <c:pt idx="8">
                  <c:v>1871.7083333333328</c:v>
                </c:pt>
                <c:pt idx="9">
                  <c:v>1871.7916666666661</c:v>
                </c:pt>
                <c:pt idx="10">
                  <c:v>1871.8749999999993</c:v>
                </c:pt>
                <c:pt idx="11">
                  <c:v>1871.9583333333326</c:v>
                </c:pt>
                <c:pt idx="12">
                  <c:v>1872.0416666666658</c:v>
                </c:pt>
                <c:pt idx="13">
                  <c:v>1872.1249999999991</c:v>
                </c:pt>
                <c:pt idx="14">
                  <c:v>1872.2083333333323</c:v>
                </c:pt>
                <c:pt idx="15">
                  <c:v>1872.2916666666656</c:v>
                </c:pt>
                <c:pt idx="16">
                  <c:v>1872.3749999999989</c:v>
                </c:pt>
                <c:pt idx="17">
                  <c:v>1872.4583333333321</c:v>
                </c:pt>
                <c:pt idx="18">
                  <c:v>1872.5416666666654</c:v>
                </c:pt>
                <c:pt idx="19">
                  <c:v>1872.6249999999986</c:v>
                </c:pt>
                <c:pt idx="20">
                  <c:v>1872.7083333333319</c:v>
                </c:pt>
                <c:pt idx="21">
                  <c:v>1872.7916666666652</c:v>
                </c:pt>
                <c:pt idx="22">
                  <c:v>1872.8749999999984</c:v>
                </c:pt>
                <c:pt idx="23">
                  <c:v>1872.9583333333317</c:v>
                </c:pt>
                <c:pt idx="24">
                  <c:v>1873.0416666666649</c:v>
                </c:pt>
                <c:pt idx="25">
                  <c:v>1873.1249999999982</c:v>
                </c:pt>
                <c:pt idx="26">
                  <c:v>1873.2083333333314</c:v>
                </c:pt>
                <c:pt idx="27">
                  <c:v>1873.2916666666647</c:v>
                </c:pt>
                <c:pt idx="28">
                  <c:v>1873.374999999998</c:v>
                </c:pt>
                <c:pt idx="29">
                  <c:v>1873.4583333333312</c:v>
                </c:pt>
                <c:pt idx="30">
                  <c:v>1873.5416666666645</c:v>
                </c:pt>
                <c:pt idx="31">
                  <c:v>1873.6249999999977</c:v>
                </c:pt>
                <c:pt idx="32">
                  <c:v>1873.708333333331</c:v>
                </c:pt>
                <c:pt idx="33">
                  <c:v>1873.7916666666642</c:v>
                </c:pt>
                <c:pt idx="34">
                  <c:v>1873.8749999999975</c:v>
                </c:pt>
                <c:pt idx="35">
                  <c:v>1873.9583333333308</c:v>
                </c:pt>
                <c:pt idx="36">
                  <c:v>1874.041666666664</c:v>
                </c:pt>
                <c:pt idx="37">
                  <c:v>1874.1249999999973</c:v>
                </c:pt>
                <c:pt idx="38">
                  <c:v>1874.2083333333305</c:v>
                </c:pt>
                <c:pt idx="39">
                  <c:v>1874.2916666666638</c:v>
                </c:pt>
                <c:pt idx="40">
                  <c:v>1874.374999999997</c:v>
                </c:pt>
                <c:pt idx="41">
                  <c:v>1874.4583333333303</c:v>
                </c:pt>
                <c:pt idx="42">
                  <c:v>1874.5416666666636</c:v>
                </c:pt>
                <c:pt idx="43">
                  <c:v>1874.6249999999968</c:v>
                </c:pt>
                <c:pt idx="44">
                  <c:v>1874.7083333333301</c:v>
                </c:pt>
                <c:pt idx="45">
                  <c:v>1874.7916666666633</c:v>
                </c:pt>
                <c:pt idx="46">
                  <c:v>1874.8749999999966</c:v>
                </c:pt>
                <c:pt idx="47">
                  <c:v>1874.9583333333298</c:v>
                </c:pt>
                <c:pt idx="48">
                  <c:v>1875.0416666666631</c:v>
                </c:pt>
                <c:pt idx="49">
                  <c:v>1875.1249999999964</c:v>
                </c:pt>
                <c:pt idx="50">
                  <c:v>1875.2083333333296</c:v>
                </c:pt>
                <c:pt idx="51">
                  <c:v>1875.2916666666629</c:v>
                </c:pt>
                <c:pt idx="52">
                  <c:v>1875.3749999999961</c:v>
                </c:pt>
                <c:pt idx="53">
                  <c:v>1875.4583333333294</c:v>
                </c:pt>
                <c:pt idx="54">
                  <c:v>1875.5416666666626</c:v>
                </c:pt>
                <c:pt idx="55">
                  <c:v>1875.6249999999959</c:v>
                </c:pt>
                <c:pt idx="56">
                  <c:v>1875.7083333333292</c:v>
                </c:pt>
                <c:pt idx="57">
                  <c:v>1875.7916666666624</c:v>
                </c:pt>
                <c:pt idx="58">
                  <c:v>1875.8749999999957</c:v>
                </c:pt>
                <c:pt idx="59">
                  <c:v>1875.9583333333289</c:v>
                </c:pt>
                <c:pt idx="60">
                  <c:v>1876.0416666666622</c:v>
                </c:pt>
                <c:pt idx="61">
                  <c:v>1876.1249999999955</c:v>
                </c:pt>
                <c:pt idx="62">
                  <c:v>1876.2083333333287</c:v>
                </c:pt>
                <c:pt idx="63">
                  <c:v>1876.291666666662</c:v>
                </c:pt>
                <c:pt idx="64">
                  <c:v>1876.3749999999952</c:v>
                </c:pt>
                <c:pt idx="65">
                  <c:v>1876.4583333333285</c:v>
                </c:pt>
                <c:pt idx="66">
                  <c:v>1876.5416666666617</c:v>
                </c:pt>
                <c:pt idx="67">
                  <c:v>1876.624999999995</c:v>
                </c:pt>
                <c:pt idx="68">
                  <c:v>1876.7083333333283</c:v>
                </c:pt>
                <c:pt idx="69">
                  <c:v>1876.7916666666615</c:v>
                </c:pt>
                <c:pt idx="70">
                  <c:v>1876.8749999999948</c:v>
                </c:pt>
                <c:pt idx="71">
                  <c:v>1876.958333333328</c:v>
                </c:pt>
                <c:pt idx="72">
                  <c:v>1877.0416666666613</c:v>
                </c:pt>
                <c:pt idx="73">
                  <c:v>1877.1249999999945</c:v>
                </c:pt>
                <c:pt idx="74">
                  <c:v>1877.2083333333278</c:v>
                </c:pt>
                <c:pt idx="75">
                  <c:v>1877.2916666666611</c:v>
                </c:pt>
                <c:pt idx="76">
                  <c:v>1877.3749999999943</c:v>
                </c:pt>
                <c:pt idx="77">
                  <c:v>1877.4583333333276</c:v>
                </c:pt>
                <c:pt idx="78">
                  <c:v>1877.5416666666608</c:v>
                </c:pt>
                <c:pt idx="79">
                  <c:v>1877.6249999999941</c:v>
                </c:pt>
                <c:pt idx="80">
                  <c:v>1877.7083333333273</c:v>
                </c:pt>
                <c:pt idx="81">
                  <c:v>1877.7916666666606</c:v>
                </c:pt>
                <c:pt idx="82">
                  <c:v>1877.8749999999939</c:v>
                </c:pt>
                <c:pt idx="83">
                  <c:v>1877.9583333333271</c:v>
                </c:pt>
                <c:pt idx="84">
                  <c:v>1878.0416666666604</c:v>
                </c:pt>
                <c:pt idx="85">
                  <c:v>1878.1249999999936</c:v>
                </c:pt>
                <c:pt idx="86">
                  <c:v>1878.2083333333269</c:v>
                </c:pt>
                <c:pt idx="87">
                  <c:v>1878.2916666666601</c:v>
                </c:pt>
                <c:pt idx="88">
                  <c:v>1878.3749999999934</c:v>
                </c:pt>
                <c:pt idx="89">
                  <c:v>1878.4583333333267</c:v>
                </c:pt>
                <c:pt idx="90">
                  <c:v>1878.5416666666599</c:v>
                </c:pt>
                <c:pt idx="91">
                  <c:v>1878.6249999999932</c:v>
                </c:pt>
                <c:pt idx="92">
                  <c:v>1878.7083333333264</c:v>
                </c:pt>
                <c:pt idx="93">
                  <c:v>1878.7916666666597</c:v>
                </c:pt>
                <c:pt idx="94">
                  <c:v>1878.874999999993</c:v>
                </c:pt>
                <c:pt idx="95">
                  <c:v>1878.9583333333262</c:v>
                </c:pt>
                <c:pt idx="96">
                  <c:v>1879.0416666666595</c:v>
                </c:pt>
                <c:pt idx="97">
                  <c:v>1879.1249999999927</c:v>
                </c:pt>
                <c:pt idx="98">
                  <c:v>1879.208333333326</c:v>
                </c:pt>
                <c:pt idx="99">
                  <c:v>1879.2916666666592</c:v>
                </c:pt>
                <c:pt idx="100">
                  <c:v>1879.3749999999925</c:v>
                </c:pt>
                <c:pt idx="101">
                  <c:v>1879.4583333333258</c:v>
                </c:pt>
                <c:pt idx="102">
                  <c:v>1879.541666666659</c:v>
                </c:pt>
                <c:pt idx="103">
                  <c:v>1879.6249999999923</c:v>
                </c:pt>
                <c:pt idx="104">
                  <c:v>1879.7083333333255</c:v>
                </c:pt>
                <c:pt idx="105">
                  <c:v>1879.7916666666588</c:v>
                </c:pt>
                <c:pt idx="106">
                  <c:v>1879.874999999992</c:v>
                </c:pt>
                <c:pt idx="107">
                  <c:v>1879.9583333333253</c:v>
                </c:pt>
                <c:pt idx="108">
                  <c:v>1880.0416666666586</c:v>
                </c:pt>
                <c:pt idx="109">
                  <c:v>1880.1249999999918</c:v>
                </c:pt>
                <c:pt idx="110">
                  <c:v>1880.2083333333251</c:v>
                </c:pt>
                <c:pt idx="111">
                  <c:v>1880.2916666666583</c:v>
                </c:pt>
                <c:pt idx="112">
                  <c:v>1880.3749999999916</c:v>
                </c:pt>
                <c:pt idx="113">
                  <c:v>1880.4583333333248</c:v>
                </c:pt>
                <c:pt idx="114">
                  <c:v>1880.5416666666581</c:v>
                </c:pt>
                <c:pt idx="115">
                  <c:v>1880.6249999999914</c:v>
                </c:pt>
                <c:pt idx="116">
                  <c:v>1880.7083333333246</c:v>
                </c:pt>
                <c:pt idx="117">
                  <c:v>1880.7916666666579</c:v>
                </c:pt>
                <c:pt idx="118">
                  <c:v>1880.8749999999911</c:v>
                </c:pt>
                <c:pt idx="119">
                  <c:v>1880.9583333333244</c:v>
                </c:pt>
                <c:pt idx="120">
                  <c:v>1881.0416666666576</c:v>
                </c:pt>
                <c:pt idx="121">
                  <c:v>1881.1249999999909</c:v>
                </c:pt>
                <c:pt idx="122">
                  <c:v>1881.2083333333242</c:v>
                </c:pt>
                <c:pt idx="123">
                  <c:v>1881.2916666666574</c:v>
                </c:pt>
                <c:pt idx="124">
                  <c:v>1881.3749999999907</c:v>
                </c:pt>
                <c:pt idx="125">
                  <c:v>1881.4583333333239</c:v>
                </c:pt>
                <c:pt idx="126">
                  <c:v>1881.5416666666572</c:v>
                </c:pt>
                <c:pt idx="127">
                  <c:v>1881.6249999999905</c:v>
                </c:pt>
                <c:pt idx="128">
                  <c:v>1881.7083333333237</c:v>
                </c:pt>
                <c:pt idx="129">
                  <c:v>1881.791666666657</c:v>
                </c:pt>
                <c:pt idx="130">
                  <c:v>1881.8749999999902</c:v>
                </c:pt>
                <c:pt idx="131">
                  <c:v>1881.9583333333235</c:v>
                </c:pt>
                <c:pt idx="132">
                  <c:v>1882.0416666666567</c:v>
                </c:pt>
                <c:pt idx="133">
                  <c:v>1882.12499999999</c:v>
                </c:pt>
                <c:pt idx="134">
                  <c:v>1882.2083333333233</c:v>
                </c:pt>
                <c:pt idx="135">
                  <c:v>1882.2916666666565</c:v>
                </c:pt>
                <c:pt idx="136">
                  <c:v>1882.3749999999898</c:v>
                </c:pt>
                <c:pt idx="137">
                  <c:v>1882.458333333323</c:v>
                </c:pt>
                <c:pt idx="138">
                  <c:v>1882.5416666666563</c:v>
                </c:pt>
                <c:pt idx="139">
                  <c:v>1882.6249999999895</c:v>
                </c:pt>
                <c:pt idx="140">
                  <c:v>1882.7083333333228</c:v>
                </c:pt>
                <c:pt idx="141">
                  <c:v>1882.7916666666561</c:v>
                </c:pt>
                <c:pt idx="142">
                  <c:v>1882.8749999999893</c:v>
                </c:pt>
                <c:pt idx="143">
                  <c:v>1882.9583333333226</c:v>
                </c:pt>
                <c:pt idx="144">
                  <c:v>1883.0416666666558</c:v>
                </c:pt>
                <c:pt idx="145">
                  <c:v>1883.1249999999891</c:v>
                </c:pt>
                <c:pt idx="146">
                  <c:v>1883.2083333333223</c:v>
                </c:pt>
                <c:pt idx="147">
                  <c:v>1883.2916666666556</c:v>
                </c:pt>
                <c:pt idx="148">
                  <c:v>1883.3749999999889</c:v>
                </c:pt>
                <c:pt idx="149">
                  <c:v>1883.4583333333221</c:v>
                </c:pt>
                <c:pt idx="150">
                  <c:v>1883.5416666666554</c:v>
                </c:pt>
                <c:pt idx="151">
                  <c:v>1883.6249999999886</c:v>
                </c:pt>
                <c:pt idx="152">
                  <c:v>1883.7083333333219</c:v>
                </c:pt>
                <c:pt idx="153">
                  <c:v>1883.7916666666551</c:v>
                </c:pt>
                <c:pt idx="154">
                  <c:v>1883.8749999999884</c:v>
                </c:pt>
                <c:pt idx="155">
                  <c:v>1883.9583333333217</c:v>
                </c:pt>
                <c:pt idx="156">
                  <c:v>1884.0416666666549</c:v>
                </c:pt>
                <c:pt idx="157">
                  <c:v>1884.1249999999882</c:v>
                </c:pt>
                <c:pt idx="158">
                  <c:v>1884.2083333333214</c:v>
                </c:pt>
                <c:pt idx="159">
                  <c:v>1884.2916666666547</c:v>
                </c:pt>
                <c:pt idx="160">
                  <c:v>1884.3749999999879</c:v>
                </c:pt>
                <c:pt idx="161">
                  <c:v>1884.4583333333212</c:v>
                </c:pt>
                <c:pt idx="162">
                  <c:v>1884.5416666666545</c:v>
                </c:pt>
                <c:pt idx="163">
                  <c:v>1884.6249999999877</c:v>
                </c:pt>
                <c:pt idx="164">
                  <c:v>1884.708333333321</c:v>
                </c:pt>
                <c:pt idx="165">
                  <c:v>1884.7916666666542</c:v>
                </c:pt>
                <c:pt idx="166">
                  <c:v>1884.8749999999875</c:v>
                </c:pt>
                <c:pt idx="167">
                  <c:v>1884.9583333333208</c:v>
                </c:pt>
                <c:pt idx="168">
                  <c:v>1885.041666666654</c:v>
                </c:pt>
                <c:pt idx="169">
                  <c:v>1885.1249999999873</c:v>
                </c:pt>
                <c:pt idx="170">
                  <c:v>1885.2083333333205</c:v>
                </c:pt>
                <c:pt idx="171">
                  <c:v>1885.2916666666538</c:v>
                </c:pt>
                <c:pt idx="172">
                  <c:v>1885.374999999987</c:v>
                </c:pt>
                <c:pt idx="173">
                  <c:v>1885.4583333333203</c:v>
                </c:pt>
                <c:pt idx="174">
                  <c:v>1885.5416666666536</c:v>
                </c:pt>
                <c:pt idx="175">
                  <c:v>1885.6249999999868</c:v>
                </c:pt>
                <c:pt idx="176">
                  <c:v>1885.7083333333201</c:v>
                </c:pt>
                <c:pt idx="177">
                  <c:v>1885.7916666666533</c:v>
                </c:pt>
                <c:pt idx="178">
                  <c:v>1885.8749999999866</c:v>
                </c:pt>
                <c:pt idx="179">
                  <c:v>1885.9583333333198</c:v>
                </c:pt>
                <c:pt idx="180">
                  <c:v>1886.0416666666531</c:v>
                </c:pt>
                <c:pt idx="181">
                  <c:v>1886.1249999999864</c:v>
                </c:pt>
                <c:pt idx="182">
                  <c:v>1886.2083333333196</c:v>
                </c:pt>
                <c:pt idx="183">
                  <c:v>1886.2916666666529</c:v>
                </c:pt>
                <c:pt idx="184">
                  <c:v>1886.3749999999861</c:v>
                </c:pt>
                <c:pt idx="185">
                  <c:v>1886.4583333333194</c:v>
                </c:pt>
                <c:pt idx="186">
                  <c:v>1886.5416666666526</c:v>
                </c:pt>
                <c:pt idx="187">
                  <c:v>1886.6249999999859</c:v>
                </c:pt>
                <c:pt idx="188">
                  <c:v>1886.7083333333192</c:v>
                </c:pt>
                <c:pt idx="189">
                  <c:v>1886.7916666666524</c:v>
                </c:pt>
                <c:pt idx="190">
                  <c:v>1886.8749999999857</c:v>
                </c:pt>
                <c:pt idx="191">
                  <c:v>1886.9583333333189</c:v>
                </c:pt>
                <c:pt idx="192">
                  <c:v>1887.0416666666522</c:v>
                </c:pt>
                <c:pt idx="193">
                  <c:v>1887.1249999999854</c:v>
                </c:pt>
                <c:pt idx="194">
                  <c:v>1887.2083333333187</c:v>
                </c:pt>
                <c:pt idx="195">
                  <c:v>1887.291666666652</c:v>
                </c:pt>
                <c:pt idx="196">
                  <c:v>1887.3749999999852</c:v>
                </c:pt>
                <c:pt idx="197">
                  <c:v>1887.4583333333185</c:v>
                </c:pt>
                <c:pt idx="198">
                  <c:v>1887.5416666666517</c:v>
                </c:pt>
                <c:pt idx="199">
                  <c:v>1887.624999999985</c:v>
                </c:pt>
                <c:pt idx="200">
                  <c:v>1887.7083333333183</c:v>
                </c:pt>
                <c:pt idx="201">
                  <c:v>1887.7916666666515</c:v>
                </c:pt>
                <c:pt idx="202">
                  <c:v>1887.8749999999848</c:v>
                </c:pt>
                <c:pt idx="203">
                  <c:v>1887.958333333318</c:v>
                </c:pt>
                <c:pt idx="204">
                  <c:v>1888.0416666666513</c:v>
                </c:pt>
                <c:pt idx="205">
                  <c:v>1888.1249999999845</c:v>
                </c:pt>
                <c:pt idx="206">
                  <c:v>1888.2083333333178</c:v>
                </c:pt>
                <c:pt idx="207">
                  <c:v>1888.2916666666511</c:v>
                </c:pt>
                <c:pt idx="208">
                  <c:v>1888.3749999999843</c:v>
                </c:pt>
                <c:pt idx="209">
                  <c:v>1888.4583333333176</c:v>
                </c:pt>
                <c:pt idx="210">
                  <c:v>1888.5416666666508</c:v>
                </c:pt>
                <c:pt idx="211">
                  <c:v>1888.6249999999841</c:v>
                </c:pt>
                <c:pt idx="212">
                  <c:v>1888.7083333333173</c:v>
                </c:pt>
                <c:pt idx="213">
                  <c:v>1888.7916666666506</c:v>
                </c:pt>
                <c:pt idx="214">
                  <c:v>1888.8749999999839</c:v>
                </c:pt>
                <c:pt idx="215">
                  <c:v>1888.9583333333171</c:v>
                </c:pt>
                <c:pt idx="216">
                  <c:v>1889.0416666666504</c:v>
                </c:pt>
                <c:pt idx="217">
                  <c:v>1889.1249999999836</c:v>
                </c:pt>
                <c:pt idx="218">
                  <c:v>1889.2083333333169</c:v>
                </c:pt>
                <c:pt idx="219">
                  <c:v>1889.2916666666501</c:v>
                </c:pt>
                <c:pt idx="220">
                  <c:v>1889.3749999999834</c:v>
                </c:pt>
                <c:pt idx="221">
                  <c:v>1889.4583333333167</c:v>
                </c:pt>
                <c:pt idx="222">
                  <c:v>1889.5416666666499</c:v>
                </c:pt>
                <c:pt idx="223">
                  <c:v>1889.6249999999832</c:v>
                </c:pt>
                <c:pt idx="224">
                  <c:v>1889.7083333333164</c:v>
                </c:pt>
                <c:pt idx="225">
                  <c:v>1889.7916666666497</c:v>
                </c:pt>
                <c:pt idx="226">
                  <c:v>1889.8749999999829</c:v>
                </c:pt>
                <c:pt idx="227">
                  <c:v>1889.9583333333162</c:v>
                </c:pt>
                <c:pt idx="228">
                  <c:v>1890.0416666666495</c:v>
                </c:pt>
                <c:pt idx="229">
                  <c:v>1890.1249999999827</c:v>
                </c:pt>
                <c:pt idx="230">
                  <c:v>1890.208333333316</c:v>
                </c:pt>
                <c:pt idx="231">
                  <c:v>1890.2916666666492</c:v>
                </c:pt>
                <c:pt idx="232">
                  <c:v>1890.3749999999825</c:v>
                </c:pt>
                <c:pt idx="233">
                  <c:v>1890.4583333333157</c:v>
                </c:pt>
                <c:pt idx="234">
                  <c:v>1890.541666666649</c:v>
                </c:pt>
                <c:pt idx="235">
                  <c:v>1890.6249999999823</c:v>
                </c:pt>
                <c:pt idx="236">
                  <c:v>1890.7083333333155</c:v>
                </c:pt>
                <c:pt idx="237">
                  <c:v>1890.7916666666488</c:v>
                </c:pt>
                <c:pt idx="238">
                  <c:v>1890.874999999982</c:v>
                </c:pt>
                <c:pt idx="239">
                  <c:v>1890.9583333333153</c:v>
                </c:pt>
                <c:pt idx="240">
                  <c:v>1891.0416666666486</c:v>
                </c:pt>
                <c:pt idx="241">
                  <c:v>1891.1249999999818</c:v>
                </c:pt>
                <c:pt idx="242">
                  <c:v>1891.2083333333151</c:v>
                </c:pt>
                <c:pt idx="243">
                  <c:v>1891.2916666666483</c:v>
                </c:pt>
                <c:pt idx="244">
                  <c:v>1891.3749999999816</c:v>
                </c:pt>
                <c:pt idx="245">
                  <c:v>1891.4583333333148</c:v>
                </c:pt>
                <c:pt idx="246">
                  <c:v>1891.5416666666481</c:v>
                </c:pt>
                <c:pt idx="247">
                  <c:v>1891.6249999999814</c:v>
                </c:pt>
                <c:pt idx="248">
                  <c:v>1891.7083333333146</c:v>
                </c:pt>
                <c:pt idx="249">
                  <c:v>1891.7916666666479</c:v>
                </c:pt>
                <c:pt idx="250">
                  <c:v>1891.8749999999811</c:v>
                </c:pt>
                <c:pt idx="251">
                  <c:v>1891.9583333333144</c:v>
                </c:pt>
                <c:pt idx="252">
                  <c:v>1892.0416666666476</c:v>
                </c:pt>
                <c:pt idx="253">
                  <c:v>1892.1249999999809</c:v>
                </c:pt>
                <c:pt idx="254">
                  <c:v>1892.2083333333142</c:v>
                </c:pt>
                <c:pt idx="255">
                  <c:v>1892.2916666666474</c:v>
                </c:pt>
                <c:pt idx="256">
                  <c:v>1892.3749999999807</c:v>
                </c:pt>
                <c:pt idx="257">
                  <c:v>1892.4583333333139</c:v>
                </c:pt>
                <c:pt idx="258">
                  <c:v>1892.5416666666472</c:v>
                </c:pt>
                <c:pt idx="259">
                  <c:v>1892.6249999999804</c:v>
                </c:pt>
                <c:pt idx="260">
                  <c:v>1892.7083333333137</c:v>
                </c:pt>
                <c:pt idx="261">
                  <c:v>1892.791666666647</c:v>
                </c:pt>
                <c:pt idx="262">
                  <c:v>1892.8749999999802</c:v>
                </c:pt>
                <c:pt idx="263">
                  <c:v>1892.9583333333135</c:v>
                </c:pt>
                <c:pt idx="264">
                  <c:v>1893.0416666666467</c:v>
                </c:pt>
                <c:pt idx="265">
                  <c:v>1893.12499999998</c:v>
                </c:pt>
                <c:pt idx="266">
                  <c:v>1893.2083333333132</c:v>
                </c:pt>
                <c:pt idx="267">
                  <c:v>1893.2916666666465</c:v>
                </c:pt>
                <c:pt idx="268">
                  <c:v>1893.3749999999798</c:v>
                </c:pt>
                <c:pt idx="269">
                  <c:v>1893.458333333313</c:v>
                </c:pt>
                <c:pt idx="270">
                  <c:v>1893.5416666666463</c:v>
                </c:pt>
                <c:pt idx="271">
                  <c:v>1893.6249999999795</c:v>
                </c:pt>
                <c:pt idx="272">
                  <c:v>1893.7083333333128</c:v>
                </c:pt>
                <c:pt idx="273">
                  <c:v>1893.7916666666461</c:v>
                </c:pt>
                <c:pt idx="274">
                  <c:v>1893.8749999999793</c:v>
                </c:pt>
                <c:pt idx="275">
                  <c:v>1893.9583333333126</c:v>
                </c:pt>
                <c:pt idx="276">
                  <c:v>1894.0416666666458</c:v>
                </c:pt>
                <c:pt idx="277">
                  <c:v>1894.1249999999791</c:v>
                </c:pt>
                <c:pt idx="278">
                  <c:v>1894.2083333333123</c:v>
                </c:pt>
                <c:pt idx="279">
                  <c:v>1894.2916666666456</c:v>
                </c:pt>
                <c:pt idx="280">
                  <c:v>1894.3749999999789</c:v>
                </c:pt>
                <c:pt idx="281">
                  <c:v>1894.4583333333121</c:v>
                </c:pt>
                <c:pt idx="282">
                  <c:v>1894.5416666666454</c:v>
                </c:pt>
                <c:pt idx="283">
                  <c:v>1894.6249999999786</c:v>
                </c:pt>
                <c:pt idx="284">
                  <c:v>1894.7083333333119</c:v>
                </c:pt>
                <c:pt idx="285">
                  <c:v>1894.7916666666451</c:v>
                </c:pt>
                <c:pt idx="286">
                  <c:v>1894.8749999999784</c:v>
                </c:pt>
                <c:pt idx="287">
                  <c:v>1894.9583333333117</c:v>
                </c:pt>
                <c:pt idx="288">
                  <c:v>1895.0416666666449</c:v>
                </c:pt>
                <c:pt idx="289">
                  <c:v>1895.1249999999782</c:v>
                </c:pt>
                <c:pt idx="290">
                  <c:v>1895.2083333333114</c:v>
                </c:pt>
                <c:pt idx="291">
                  <c:v>1895.2916666666447</c:v>
                </c:pt>
                <c:pt idx="292">
                  <c:v>1895.3749999999779</c:v>
                </c:pt>
                <c:pt idx="293">
                  <c:v>1895.4583333333112</c:v>
                </c:pt>
                <c:pt idx="294">
                  <c:v>1895.5416666666445</c:v>
                </c:pt>
                <c:pt idx="295">
                  <c:v>1895.6249999999777</c:v>
                </c:pt>
                <c:pt idx="296">
                  <c:v>1895.708333333311</c:v>
                </c:pt>
                <c:pt idx="297">
                  <c:v>1895.7916666666442</c:v>
                </c:pt>
                <c:pt idx="298">
                  <c:v>1895.8749999999775</c:v>
                </c:pt>
                <c:pt idx="299">
                  <c:v>1895.9583333333107</c:v>
                </c:pt>
                <c:pt idx="300">
                  <c:v>1896.041666666644</c:v>
                </c:pt>
                <c:pt idx="301">
                  <c:v>1896.1249999999773</c:v>
                </c:pt>
                <c:pt idx="302">
                  <c:v>1896.2083333333105</c:v>
                </c:pt>
                <c:pt idx="303">
                  <c:v>1896.2916666666438</c:v>
                </c:pt>
                <c:pt idx="304">
                  <c:v>1896.374999999977</c:v>
                </c:pt>
                <c:pt idx="305">
                  <c:v>1896.4583333333103</c:v>
                </c:pt>
                <c:pt idx="306">
                  <c:v>1896.5416666666436</c:v>
                </c:pt>
                <c:pt idx="307">
                  <c:v>1896.6249999999768</c:v>
                </c:pt>
                <c:pt idx="308">
                  <c:v>1896.7083333333101</c:v>
                </c:pt>
                <c:pt idx="309">
                  <c:v>1896.7916666666433</c:v>
                </c:pt>
                <c:pt idx="310">
                  <c:v>1896.8749999999766</c:v>
                </c:pt>
                <c:pt idx="311">
                  <c:v>1896.9583333333098</c:v>
                </c:pt>
                <c:pt idx="312">
                  <c:v>1897.0416666666431</c:v>
                </c:pt>
                <c:pt idx="313">
                  <c:v>1897.1249999999764</c:v>
                </c:pt>
                <c:pt idx="314">
                  <c:v>1897.2083333333096</c:v>
                </c:pt>
                <c:pt idx="315">
                  <c:v>1897.2916666666429</c:v>
                </c:pt>
                <c:pt idx="316">
                  <c:v>1897.3749999999761</c:v>
                </c:pt>
                <c:pt idx="317">
                  <c:v>1897.4583333333094</c:v>
                </c:pt>
                <c:pt idx="318">
                  <c:v>1897.5416666666426</c:v>
                </c:pt>
                <c:pt idx="319">
                  <c:v>1897.6249999999759</c:v>
                </c:pt>
                <c:pt idx="320">
                  <c:v>1897.7083333333092</c:v>
                </c:pt>
                <c:pt idx="321">
                  <c:v>1897.7916666666424</c:v>
                </c:pt>
                <c:pt idx="322">
                  <c:v>1897.8749999999757</c:v>
                </c:pt>
                <c:pt idx="323">
                  <c:v>1897.9583333333089</c:v>
                </c:pt>
                <c:pt idx="324">
                  <c:v>1898.0416666666422</c:v>
                </c:pt>
                <c:pt idx="325">
                  <c:v>1898.1249999999754</c:v>
                </c:pt>
                <c:pt idx="326">
                  <c:v>1898.2083333333087</c:v>
                </c:pt>
                <c:pt idx="327">
                  <c:v>1898.291666666642</c:v>
                </c:pt>
                <c:pt idx="328">
                  <c:v>1898.3749999999752</c:v>
                </c:pt>
                <c:pt idx="329">
                  <c:v>1898.4583333333085</c:v>
                </c:pt>
                <c:pt idx="330">
                  <c:v>1898.5416666666417</c:v>
                </c:pt>
                <c:pt idx="331">
                  <c:v>1898.624999999975</c:v>
                </c:pt>
                <c:pt idx="332">
                  <c:v>1898.7083333333082</c:v>
                </c:pt>
                <c:pt idx="333">
                  <c:v>1898.7916666666415</c:v>
                </c:pt>
                <c:pt idx="334">
                  <c:v>1898.8749999999748</c:v>
                </c:pt>
                <c:pt idx="335">
                  <c:v>1898.958333333308</c:v>
                </c:pt>
                <c:pt idx="336">
                  <c:v>1899.0416666666413</c:v>
                </c:pt>
                <c:pt idx="337">
                  <c:v>1899.1249999999745</c:v>
                </c:pt>
                <c:pt idx="338">
                  <c:v>1899.2083333333078</c:v>
                </c:pt>
                <c:pt idx="339">
                  <c:v>1899.291666666641</c:v>
                </c:pt>
                <c:pt idx="340">
                  <c:v>1899.3749999999743</c:v>
                </c:pt>
                <c:pt idx="341">
                  <c:v>1899.4583333333076</c:v>
                </c:pt>
                <c:pt idx="342">
                  <c:v>1899.5416666666408</c:v>
                </c:pt>
                <c:pt idx="343">
                  <c:v>1899.6249999999741</c:v>
                </c:pt>
                <c:pt idx="344">
                  <c:v>1899.7083333333073</c:v>
                </c:pt>
                <c:pt idx="345">
                  <c:v>1899.7916666666406</c:v>
                </c:pt>
                <c:pt idx="346">
                  <c:v>1899.8749999999739</c:v>
                </c:pt>
                <c:pt idx="347">
                  <c:v>1899.9583333333071</c:v>
                </c:pt>
                <c:pt idx="348">
                  <c:v>1900.0416666666404</c:v>
                </c:pt>
                <c:pt idx="349">
                  <c:v>1900.1249999999736</c:v>
                </c:pt>
                <c:pt idx="350">
                  <c:v>1900.2083333333069</c:v>
                </c:pt>
                <c:pt idx="351">
                  <c:v>1900.2916666666401</c:v>
                </c:pt>
                <c:pt idx="352">
                  <c:v>1900.3749999999734</c:v>
                </c:pt>
                <c:pt idx="353">
                  <c:v>1900.4583333333067</c:v>
                </c:pt>
                <c:pt idx="354">
                  <c:v>1900.5416666666399</c:v>
                </c:pt>
                <c:pt idx="355">
                  <c:v>1900.6249999999732</c:v>
                </c:pt>
                <c:pt idx="356">
                  <c:v>1900.7083333333064</c:v>
                </c:pt>
                <c:pt idx="357">
                  <c:v>1900.7916666666397</c:v>
                </c:pt>
                <c:pt idx="358">
                  <c:v>1900.8749999999729</c:v>
                </c:pt>
                <c:pt idx="359">
                  <c:v>1900.9583333333062</c:v>
                </c:pt>
                <c:pt idx="360">
                  <c:v>1901.0416666666395</c:v>
                </c:pt>
                <c:pt idx="361">
                  <c:v>1901.1249999999727</c:v>
                </c:pt>
                <c:pt idx="362">
                  <c:v>1901.208333333306</c:v>
                </c:pt>
                <c:pt idx="363">
                  <c:v>1901.2916666666392</c:v>
                </c:pt>
                <c:pt idx="364">
                  <c:v>1901.3749999999725</c:v>
                </c:pt>
                <c:pt idx="365">
                  <c:v>1901.4583333333057</c:v>
                </c:pt>
                <c:pt idx="366">
                  <c:v>1901.541666666639</c:v>
                </c:pt>
                <c:pt idx="367">
                  <c:v>1901.6249999999723</c:v>
                </c:pt>
                <c:pt idx="368">
                  <c:v>1901.7083333333055</c:v>
                </c:pt>
                <c:pt idx="369">
                  <c:v>1901.7916666666388</c:v>
                </c:pt>
                <c:pt idx="370">
                  <c:v>1901.874999999972</c:v>
                </c:pt>
                <c:pt idx="371">
                  <c:v>1901.9583333333053</c:v>
                </c:pt>
                <c:pt idx="372">
                  <c:v>1902.0416666666385</c:v>
                </c:pt>
                <c:pt idx="373">
                  <c:v>1902.1249999999718</c:v>
                </c:pt>
                <c:pt idx="374">
                  <c:v>1902.2083333333051</c:v>
                </c:pt>
                <c:pt idx="375">
                  <c:v>1902.2916666666383</c:v>
                </c:pt>
                <c:pt idx="376">
                  <c:v>1902.3749999999716</c:v>
                </c:pt>
                <c:pt idx="377">
                  <c:v>1902.4583333333048</c:v>
                </c:pt>
                <c:pt idx="378">
                  <c:v>1902.5416666666381</c:v>
                </c:pt>
                <c:pt idx="379">
                  <c:v>1902.6249999999714</c:v>
                </c:pt>
                <c:pt idx="380">
                  <c:v>1902.7083333333046</c:v>
                </c:pt>
                <c:pt idx="381">
                  <c:v>1902.7916666666379</c:v>
                </c:pt>
                <c:pt idx="382">
                  <c:v>1902.8749999999711</c:v>
                </c:pt>
                <c:pt idx="383">
                  <c:v>1902.9583333333044</c:v>
                </c:pt>
                <c:pt idx="384">
                  <c:v>1903.0416666666376</c:v>
                </c:pt>
                <c:pt idx="385">
                  <c:v>1903.1249999999709</c:v>
                </c:pt>
                <c:pt idx="386">
                  <c:v>1903.2083333333042</c:v>
                </c:pt>
                <c:pt idx="387">
                  <c:v>1903.2916666666374</c:v>
                </c:pt>
                <c:pt idx="388">
                  <c:v>1903.3749999999707</c:v>
                </c:pt>
                <c:pt idx="389">
                  <c:v>1903.4583333333039</c:v>
                </c:pt>
                <c:pt idx="390">
                  <c:v>1903.5416666666372</c:v>
                </c:pt>
                <c:pt idx="391">
                  <c:v>1903.6249999999704</c:v>
                </c:pt>
                <c:pt idx="392">
                  <c:v>1903.7083333333037</c:v>
                </c:pt>
                <c:pt idx="393">
                  <c:v>1903.791666666637</c:v>
                </c:pt>
                <c:pt idx="394">
                  <c:v>1903.8749999999702</c:v>
                </c:pt>
                <c:pt idx="395">
                  <c:v>1903.9583333333035</c:v>
                </c:pt>
                <c:pt idx="396">
                  <c:v>1904.0416666666367</c:v>
                </c:pt>
                <c:pt idx="397">
                  <c:v>1904.12499999997</c:v>
                </c:pt>
                <c:pt idx="398">
                  <c:v>1904.2083333333032</c:v>
                </c:pt>
                <c:pt idx="399">
                  <c:v>1904.2916666666365</c:v>
                </c:pt>
                <c:pt idx="400">
                  <c:v>1904.3749999999698</c:v>
                </c:pt>
                <c:pt idx="401">
                  <c:v>1904.458333333303</c:v>
                </c:pt>
                <c:pt idx="402">
                  <c:v>1904.5416666666363</c:v>
                </c:pt>
                <c:pt idx="403">
                  <c:v>1904.6249999999695</c:v>
                </c:pt>
                <c:pt idx="404">
                  <c:v>1904.7083333333028</c:v>
                </c:pt>
                <c:pt idx="405">
                  <c:v>1904.791666666636</c:v>
                </c:pt>
                <c:pt idx="406">
                  <c:v>1904.8749999999693</c:v>
                </c:pt>
                <c:pt idx="407">
                  <c:v>1904.9583333333026</c:v>
                </c:pt>
                <c:pt idx="408">
                  <c:v>1905.0416666666358</c:v>
                </c:pt>
                <c:pt idx="409">
                  <c:v>1905.1249999999691</c:v>
                </c:pt>
                <c:pt idx="410">
                  <c:v>1905.2083333333023</c:v>
                </c:pt>
                <c:pt idx="411">
                  <c:v>1905.2916666666356</c:v>
                </c:pt>
                <c:pt idx="412">
                  <c:v>1905.3749999999688</c:v>
                </c:pt>
                <c:pt idx="413">
                  <c:v>1905.4583333333021</c:v>
                </c:pt>
                <c:pt idx="414">
                  <c:v>1905.5416666666354</c:v>
                </c:pt>
                <c:pt idx="415">
                  <c:v>1905.6249999999686</c:v>
                </c:pt>
                <c:pt idx="416">
                  <c:v>1905.7083333333019</c:v>
                </c:pt>
                <c:pt idx="417">
                  <c:v>1905.7916666666351</c:v>
                </c:pt>
                <c:pt idx="418">
                  <c:v>1905.8749999999684</c:v>
                </c:pt>
                <c:pt idx="419">
                  <c:v>1905.9583333333017</c:v>
                </c:pt>
                <c:pt idx="420">
                  <c:v>1906.0416666666349</c:v>
                </c:pt>
                <c:pt idx="421">
                  <c:v>1906.1249999999682</c:v>
                </c:pt>
                <c:pt idx="422">
                  <c:v>1906.2083333333014</c:v>
                </c:pt>
                <c:pt idx="423">
                  <c:v>1906.2916666666347</c:v>
                </c:pt>
                <c:pt idx="424">
                  <c:v>1906.3749999999679</c:v>
                </c:pt>
                <c:pt idx="425">
                  <c:v>1906.4583333333012</c:v>
                </c:pt>
                <c:pt idx="426">
                  <c:v>1906.5416666666345</c:v>
                </c:pt>
                <c:pt idx="427">
                  <c:v>1906.6249999999677</c:v>
                </c:pt>
                <c:pt idx="428">
                  <c:v>1906.708333333301</c:v>
                </c:pt>
                <c:pt idx="429">
                  <c:v>1906.7916666666342</c:v>
                </c:pt>
                <c:pt idx="430">
                  <c:v>1906.8749999999675</c:v>
                </c:pt>
                <c:pt idx="431">
                  <c:v>1906.9583333333007</c:v>
                </c:pt>
                <c:pt idx="432">
                  <c:v>1907.041666666634</c:v>
                </c:pt>
                <c:pt idx="433">
                  <c:v>1907.1249999999673</c:v>
                </c:pt>
                <c:pt idx="434">
                  <c:v>1907.2083333333005</c:v>
                </c:pt>
                <c:pt idx="435">
                  <c:v>1907.2916666666338</c:v>
                </c:pt>
                <c:pt idx="436">
                  <c:v>1907.374999999967</c:v>
                </c:pt>
                <c:pt idx="437">
                  <c:v>1907.4583333333003</c:v>
                </c:pt>
                <c:pt idx="438">
                  <c:v>1907.5416666666335</c:v>
                </c:pt>
                <c:pt idx="439">
                  <c:v>1907.6249999999668</c:v>
                </c:pt>
                <c:pt idx="440">
                  <c:v>1907.7083333333001</c:v>
                </c:pt>
                <c:pt idx="441">
                  <c:v>1907.7916666666333</c:v>
                </c:pt>
                <c:pt idx="442">
                  <c:v>1907.8749999999666</c:v>
                </c:pt>
                <c:pt idx="443">
                  <c:v>1907.9583333332998</c:v>
                </c:pt>
                <c:pt idx="444">
                  <c:v>1908.0416666666331</c:v>
                </c:pt>
                <c:pt idx="445">
                  <c:v>1908.1249999999663</c:v>
                </c:pt>
                <c:pt idx="446">
                  <c:v>1908.2083333332996</c:v>
                </c:pt>
                <c:pt idx="447">
                  <c:v>1908.2916666666329</c:v>
                </c:pt>
                <c:pt idx="448">
                  <c:v>1908.3749999999661</c:v>
                </c:pt>
                <c:pt idx="449">
                  <c:v>1908.4583333332994</c:v>
                </c:pt>
                <c:pt idx="450">
                  <c:v>1908.5416666666326</c:v>
                </c:pt>
                <c:pt idx="451">
                  <c:v>1908.6249999999659</c:v>
                </c:pt>
                <c:pt idx="452">
                  <c:v>1908.7083333332992</c:v>
                </c:pt>
                <c:pt idx="453">
                  <c:v>1908.7916666666324</c:v>
                </c:pt>
                <c:pt idx="454">
                  <c:v>1908.8749999999657</c:v>
                </c:pt>
                <c:pt idx="455">
                  <c:v>1908.9583333332989</c:v>
                </c:pt>
                <c:pt idx="456">
                  <c:v>1909.0416666666322</c:v>
                </c:pt>
                <c:pt idx="457">
                  <c:v>1909.1249999999654</c:v>
                </c:pt>
                <c:pt idx="458">
                  <c:v>1909.2083333332987</c:v>
                </c:pt>
                <c:pt idx="459">
                  <c:v>1909.291666666632</c:v>
                </c:pt>
                <c:pt idx="460">
                  <c:v>1909.3749999999652</c:v>
                </c:pt>
                <c:pt idx="461">
                  <c:v>1909.4583333332985</c:v>
                </c:pt>
                <c:pt idx="462">
                  <c:v>1909.5416666666317</c:v>
                </c:pt>
                <c:pt idx="463">
                  <c:v>1909.624999999965</c:v>
                </c:pt>
                <c:pt idx="464">
                  <c:v>1909.7083333332982</c:v>
                </c:pt>
                <c:pt idx="465">
                  <c:v>1909.7916666666315</c:v>
                </c:pt>
                <c:pt idx="466">
                  <c:v>1909.8749999999648</c:v>
                </c:pt>
                <c:pt idx="467">
                  <c:v>1909.958333333298</c:v>
                </c:pt>
                <c:pt idx="468">
                  <c:v>1910.0416666666313</c:v>
                </c:pt>
                <c:pt idx="469">
                  <c:v>1910.1249999999645</c:v>
                </c:pt>
                <c:pt idx="470">
                  <c:v>1910.2083333332978</c:v>
                </c:pt>
                <c:pt idx="471">
                  <c:v>1910.291666666631</c:v>
                </c:pt>
                <c:pt idx="472">
                  <c:v>1910.3749999999643</c:v>
                </c:pt>
                <c:pt idx="473">
                  <c:v>1910.4583333332976</c:v>
                </c:pt>
                <c:pt idx="474">
                  <c:v>1910.5416666666308</c:v>
                </c:pt>
                <c:pt idx="475">
                  <c:v>1910.6249999999641</c:v>
                </c:pt>
                <c:pt idx="476">
                  <c:v>1910.7083333332973</c:v>
                </c:pt>
                <c:pt idx="477">
                  <c:v>1910.7916666666306</c:v>
                </c:pt>
                <c:pt idx="478">
                  <c:v>1910.8749999999638</c:v>
                </c:pt>
                <c:pt idx="479">
                  <c:v>1910.9583333332971</c:v>
                </c:pt>
                <c:pt idx="480">
                  <c:v>1911.0416666666304</c:v>
                </c:pt>
                <c:pt idx="481">
                  <c:v>1911.1249999999636</c:v>
                </c:pt>
                <c:pt idx="482">
                  <c:v>1911.2083333332969</c:v>
                </c:pt>
                <c:pt idx="483">
                  <c:v>1911.2916666666301</c:v>
                </c:pt>
                <c:pt idx="484">
                  <c:v>1911.3749999999634</c:v>
                </c:pt>
                <c:pt idx="485">
                  <c:v>1911.4583333332967</c:v>
                </c:pt>
                <c:pt idx="486">
                  <c:v>1911.5416666666299</c:v>
                </c:pt>
                <c:pt idx="487">
                  <c:v>1911.6249999999632</c:v>
                </c:pt>
                <c:pt idx="488">
                  <c:v>1911.7083333332964</c:v>
                </c:pt>
                <c:pt idx="489">
                  <c:v>1911.7916666666297</c:v>
                </c:pt>
                <c:pt idx="490">
                  <c:v>1911.8749999999629</c:v>
                </c:pt>
                <c:pt idx="491">
                  <c:v>1911.9583333332962</c:v>
                </c:pt>
                <c:pt idx="492">
                  <c:v>1912.0416666666295</c:v>
                </c:pt>
                <c:pt idx="493">
                  <c:v>1912.1249999999627</c:v>
                </c:pt>
                <c:pt idx="494">
                  <c:v>1912.208333333296</c:v>
                </c:pt>
                <c:pt idx="495">
                  <c:v>1912.2916666666292</c:v>
                </c:pt>
                <c:pt idx="496">
                  <c:v>1912.3749999999625</c:v>
                </c:pt>
                <c:pt idx="497">
                  <c:v>1912.4583333332957</c:v>
                </c:pt>
                <c:pt idx="498">
                  <c:v>1912.541666666629</c:v>
                </c:pt>
                <c:pt idx="499">
                  <c:v>1912.6249999999623</c:v>
                </c:pt>
                <c:pt idx="500">
                  <c:v>1912.7083333332955</c:v>
                </c:pt>
                <c:pt idx="501">
                  <c:v>1912.7916666666288</c:v>
                </c:pt>
                <c:pt idx="502">
                  <c:v>1912.874999999962</c:v>
                </c:pt>
                <c:pt idx="503">
                  <c:v>1912.9583333332953</c:v>
                </c:pt>
                <c:pt idx="504">
                  <c:v>1913.0416666666285</c:v>
                </c:pt>
                <c:pt idx="505">
                  <c:v>1913.1249999999618</c:v>
                </c:pt>
                <c:pt idx="506">
                  <c:v>1913.2083333332951</c:v>
                </c:pt>
                <c:pt idx="507">
                  <c:v>1913.2916666666283</c:v>
                </c:pt>
                <c:pt idx="508">
                  <c:v>1913.3749999999616</c:v>
                </c:pt>
                <c:pt idx="509">
                  <c:v>1913.4583333332948</c:v>
                </c:pt>
                <c:pt idx="510">
                  <c:v>1913.5416666666281</c:v>
                </c:pt>
                <c:pt idx="511">
                  <c:v>1913.6249999999613</c:v>
                </c:pt>
                <c:pt idx="512">
                  <c:v>1913.7083333332946</c:v>
                </c:pt>
                <c:pt idx="513">
                  <c:v>1913.7916666666279</c:v>
                </c:pt>
                <c:pt idx="514">
                  <c:v>1913.8749999999611</c:v>
                </c:pt>
                <c:pt idx="515">
                  <c:v>1913.9583333332944</c:v>
                </c:pt>
                <c:pt idx="516">
                  <c:v>1914.0416666666276</c:v>
                </c:pt>
                <c:pt idx="517">
                  <c:v>1914.1249999999609</c:v>
                </c:pt>
                <c:pt idx="518">
                  <c:v>1914.2083333332941</c:v>
                </c:pt>
                <c:pt idx="519">
                  <c:v>1914.2916666666274</c:v>
                </c:pt>
                <c:pt idx="520">
                  <c:v>1914.3749999999607</c:v>
                </c:pt>
                <c:pt idx="521">
                  <c:v>1914.4583333332939</c:v>
                </c:pt>
                <c:pt idx="522">
                  <c:v>1914.5416666666272</c:v>
                </c:pt>
                <c:pt idx="523">
                  <c:v>1914.6249999999604</c:v>
                </c:pt>
                <c:pt idx="524">
                  <c:v>1914.7083333332937</c:v>
                </c:pt>
                <c:pt idx="525">
                  <c:v>1914.791666666627</c:v>
                </c:pt>
                <c:pt idx="526">
                  <c:v>1914.8749999999602</c:v>
                </c:pt>
                <c:pt idx="527">
                  <c:v>1914.9583333332935</c:v>
                </c:pt>
                <c:pt idx="528">
                  <c:v>1915.0416666666267</c:v>
                </c:pt>
                <c:pt idx="529">
                  <c:v>1915.12499999996</c:v>
                </c:pt>
                <c:pt idx="530">
                  <c:v>1915.2083333332932</c:v>
                </c:pt>
                <c:pt idx="531">
                  <c:v>1915.2916666666265</c:v>
                </c:pt>
                <c:pt idx="532">
                  <c:v>1915.3749999999598</c:v>
                </c:pt>
                <c:pt idx="533">
                  <c:v>1915.458333333293</c:v>
                </c:pt>
                <c:pt idx="534">
                  <c:v>1915.5416666666263</c:v>
                </c:pt>
                <c:pt idx="535">
                  <c:v>1915.6249999999595</c:v>
                </c:pt>
                <c:pt idx="536">
                  <c:v>1915.7083333332928</c:v>
                </c:pt>
                <c:pt idx="537">
                  <c:v>1915.791666666626</c:v>
                </c:pt>
                <c:pt idx="538">
                  <c:v>1915.8749999999593</c:v>
                </c:pt>
                <c:pt idx="539">
                  <c:v>1915.9583333332926</c:v>
                </c:pt>
                <c:pt idx="540">
                  <c:v>1916.0416666666258</c:v>
                </c:pt>
                <c:pt idx="541">
                  <c:v>1916.1249999999591</c:v>
                </c:pt>
                <c:pt idx="542">
                  <c:v>1916.2083333332923</c:v>
                </c:pt>
                <c:pt idx="543">
                  <c:v>1916.2916666666256</c:v>
                </c:pt>
                <c:pt idx="544">
                  <c:v>1916.3749999999588</c:v>
                </c:pt>
                <c:pt idx="545">
                  <c:v>1916.4583333332921</c:v>
                </c:pt>
                <c:pt idx="546">
                  <c:v>1916.5416666666254</c:v>
                </c:pt>
                <c:pt idx="547">
                  <c:v>1916.6249999999586</c:v>
                </c:pt>
                <c:pt idx="548">
                  <c:v>1916.7083333332919</c:v>
                </c:pt>
                <c:pt idx="549">
                  <c:v>1916.7916666666251</c:v>
                </c:pt>
                <c:pt idx="550">
                  <c:v>1916.8749999999584</c:v>
                </c:pt>
                <c:pt idx="551">
                  <c:v>1916.9583333332916</c:v>
                </c:pt>
                <c:pt idx="552">
                  <c:v>1917.0416666666249</c:v>
                </c:pt>
                <c:pt idx="553">
                  <c:v>1917.1249999999582</c:v>
                </c:pt>
                <c:pt idx="554">
                  <c:v>1917.2083333332914</c:v>
                </c:pt>
                <c:pt idx="555">
                  <c:v>1917.2916666666247</c:v>
                </c:pt>
                <c:pt idx="556">
                  <c:v>1917.3749999999579</c:v>
                </c:pt>
                <c:pt idx="557">
                  <c:v>1917.4583333332912</c:v>
                </c:pt>
                <c:pt idx="558">
                  <c:v>1917.5416666666245</c:v>
                </c:pt>
                <c:pt idx="559">
                  <c:v>1917.6249999999577</c:v>
                </c:pt>
                <c:pt idx="560">
                  <c:v>1917.708333333291</c:v>
                </c:pt>
                <c:pt idx="561">
                  <c:v>1917.7916666666242</c:v>
                </c:pt>
                <c:pt idx="562">
                  <c:v>1917.8749999999575</c:v>
                </c:pt>
                <c:pt idx="563">
                  <c:v>1917.9583333332907</c:v>
                </c:pt>
                <c:pt idx="564">
                  <c:v>1918.041666666624</c:v>
                </c:pt>
                <c:pt idx="565">
                  <c:v>1918.1249999999573</c:v>
                </c:pt>
                <c:pt idx="566">
                  <c:v>1918.2083333332905</c:v>
                </c:pt>
                <c:pt idx="567">
                  <c:v>1918.2916666666238</c:v>
                </c:pt>
                <c:pt idx="568">
                  <c:v>1918.374999999957</c:v>
                </c:pt>
                <c:pt idx="569">
                  <c:v>1918.4583333332903</c:v>
                </c:pt>
                <c:pt idx="570">
                  <c:v>1918.5416666666235</c:v>
                </c:pt>
                <c:pt idx="571">
                  <c:v>1918.6249999999568</c:v>
                </c:pt>
                <c:pt idx="572">
                  <c:v>1918.7083333332901</c:v>
                </c:pt>
                <c:pt idx="573">
                  <c:v>1918.7916666666233</c:v>
                </c:pt>
                <c:pt idx="574">
                  <c:v>1918.8749999999566</c:v>
                </c:pt>
                <c:pt idx="575">
                  <c:v>1918.9583333332898</c:v>
                </c:pt>
                <c:pt idx="576">
                  <c:v>1919.0416666666231</c:v>
                </c:pt>
                <c:pt idx="577">
                  <c:v>1919.1249999999563</c:v>
                </c:pt>
                <c:pt idx="578">
                  <c:v>1919.2083333332896</c:v>
                </c:pt>
                <c:pt idx="579">
                  <c:v>1919.2916666666229</c:v>
                </c:pt>
                <c:pt idx="580">
                  <c:v>1919.3749999999561</c:v>
                </c:pt>
                <c:pt idx="581">
                  <c:v>1919.4583333332894</c:v>
                </c:pt>
                <c:pt idx="582">
                  <c:v>1919.5416666666226</c:v>
                </c:pt>
                <c:pt idx="583">
                  <c:v>1919.6249999999559</c:v>
                </c:pt>
                <c:pt idx="584">
                  <c:v>1919.7083333332891</c:v>
                </c:pt>
                <c:pt idx="585">
                  <c:v>1919.7916666666224</c:v>
                </c:pt>
                <c:pt idx="586">
                  <c:v>1919.8749999999557</c:v>
                </c:pt>
                <c:pt idx="587">
                  <c:v>1919.9583333332889</c:v>
                </c:pt>
                <c:pt idx="588">
                  <c:v>1920.0416666666222</c:v>
                </c:pt>
                <c:pt idx="589">
                  <c:v>1920.1249999999554</c:v>
                </c:pt>
                <c:pt idx="590">
                  <c:v>1920.2083333332887</c:v>
                </c:pt>
                <c:pt idx="591">
                  <c:v>1920.2916666666219</c:v>
                </c:pt>
                <c:pt idx="592">
                  <c:v>1920.3749999999552</c:v>
                </c:pt>
                <c:pt idx="593">
                  <c:v>1920.4583333332885</c:v>
                </c:pt>
                <c:pt idx="594">
                  <c:v>1920.5416666666217</c:v>
                </c:pt>
                <c:pt idx="595">
                  <c:v>1920.624999999955</c:v>
                </c:pt>
                <c:pt idx="596">
                  <c:v>1920.7083333332882</c:v>
                </c:pt>
                <c:pt idx="597">
                  <c:v>1920.7916666666215</c:v>
                </c:pt>
                <c:pt idx="598">
                  <c:v>1920.8749999999548</c:v>
                </c:pt>
                <c:pt idx="599">
                  <c:v>1920.958333333288</c:v>
                </c:pt>
                <c:pt idx="600">
                  <c:v>1921.0416666666213</c:v>
                </c:pt>
                <c:pt idx="601">
                  <c:v>1921.1249999999545</c:v>
                </c:pt>
                <c:pt idx="602">
                  <c:v>1921.2083333332878</c:v>
                </c:pt>
                <c:pt idx="603">
                  <c:v>1921.291666666621</c:v>
                </c:pt>
                <c:pt idx="604">
                  <c:v>1921.3749999999543</c:v>
                </c:pt>
                <c:pt idx="605">
                  <c:v>1921.4583333332876</c:v>
                </c:pt>
                <c:pt idx="606">
                  <c:v>1921.5416666666208</c:v>
                </c:pt>
                <c:pt idx="607">
                  <c:v>1921.6249999999541</c:v>
                </c:pt>
                <c:pt idx="608">
                  <c:v>1921.7083333332873</c:v>
                </c:pt>
                <c:pt idx="609">
                  <c:v>1921.7916666666206</c:v>
                </c:pt>
                <c:pt idx="610">
                  <c:v>1921.8749999999538</c:v>
                </c:pt>
                <c:pt idx="611">
                  <c:v>1921.9583333332871</c:v>
                </c:pt>
                <c:pt idx="612">
                  <c:v>1922.0416666666204</c:v>
                </c:pt>
                <c:pt idx="613">
                  <c:v>1922.1249999999536</c:v>
                </c:pt>
                <c:pt idx="614">
                  <c:v>1922.2083333332869</c:v>
                </c:pt>
                <c:pt idx="615">
                  <c:v>1922.2916666666201</c:v>
                </c:pt>
                <c:pt idx="616">
                  <c:v>1922.3749999999534</c:v>
                </c:pt>
                <c:pt idx="617">
                  <c:v>1922.4583333332866</c:v>
                </c:pt>
                <c:pt idx="618">
                  <c:v>1922.5416666666199</c:v>
                </c:pt>
                <c:pt idx="619">
                  <c:v>1922.6249999999532</c:v>
                </c:pt>
                <c:pt idx="620">
                  <c:v>1922.7083333332864</c:v>
                </c:pt>
                <c:pt idx="621">
                  <c:v>1922.7916666666197</c:v>
                </c:pt>
                <c:pt idx="622">
                  <c:v>1922.8749999999529</c:v>
                </c:pt>
                <c:pt idx="623">
                  <c:v>1922.9583333332862</c:v>
                </c:pt>
                <c:pt idx="624">
                  <c:v>1923.0416666666194</c:v>
                </c:pt>
                <c:pt idx="625">
                  <c:v>1923.1249999999527</c:v>
                </c:pt>
                <c:pt idx="626">
                  <c:v>1923.208333333286</c:v>
                </c:pt>
                <c:pt idx="627">
                  <c:v>1923.2916666666192</c:v>
                </c:pt>
                <c:pt idx="628">
                  <c:v>1923.3749999999525</c:v>
                </c:pt>
                <c:pt idx="629">
                  <c:v>1923.4583333332857</c:v>
                </c:pt>
                <c:pt idx="630">
                  <c:v>1923.541666666619</c:v>
                </c:pt>
                <c:pt idx="631">
                  <c:v>1923.6249999999523</c:v>
                </c:pt>
                <c:pt idx="632">
                  <c:v>1923.7083333332855</c:v>
                </c:pt>
                <c:pt idx="633">
                  <c:v>1923.7916666666188</c:v>
                </c:pt>
                <c:pt idx="634">
                  <c:v>1923.874999999952</c:v>
                </c:pt>
                <c:pt idx="635">
                  <c:v>1923.9583333332853</c:v>
                </c:pt>
                <c:pt idx="636">
                  <c:v>1924.0416666666185</c:v>
                </c:pt>
                <c:pt idx="637">
                  <c:v>1924.1249999999518</c:v>
                </c:pt>
                <c:pt idx="638">
                  <c:v>1924.2083333332851</c:v>
                </c:pt>
                <c:pt idx="639">
                  <c:v>1924.2916666666183</c:v>
                </c:pt>
                <c:pt idx="640">
                  <c:v>1924.3749999999516</c:v>
                </c:pt>
                <c:pt idx="641">
                  <c:v>1924.4583333332848</c:v>
                </c:pt>
                <c:pt idx="642">
                  <c:v>1924.5416666666181</c:v>
                </c:pt>
                <c:pt idx="643">
                  <c:v>1924.6249999999513</c:v>
                </c:pt>
                <c:pt idx="644">
                  <c:v>1924.7083333332846</c:v>
                </c:pt>
                <c:pt idx="645">
                  <c:v>1924.7916666666179</c:v>
                </c:pt>
                <c:pt idx="646">
                  <c:v>1924.8749999999511</c:v>
                </c:pt>
                <c:pt idx="647">
                  <c:v>1924.9583333332844</c:v>
                </c:pt>
                <c:pt idx="648">
                  <c:v>1925.0416666666176</c:v>
                </c:pt>
                <c:pt idx="649">
                  <c:v>1925.1249999999509</c:v>
                </c:pt>
                <c:pt idx="650">
                  <c:v>1925.2083333332841</c:v>
                </c:pt>
                <c:pt idx="651">
                  <c:v>1925.2916666666174</c:v>
                </c:pt>
                <c:pt idx="652">
                  <c:v>1925.3749999999507</c:v>
                </c:pt>
                <c:pt idx="653">
                  <c:v>1925.4583333332839</c:v>
                </c:pt>
                <c:pt idx="654">
                  <c:v>1925.5416666666172</c:v>
                </c:pt>
                <c:pt idx="655">
                  <c:v>1925.6249999999504</c:v>
                </c:pt>
                <c:pt idx="656">
                  <c:v>1925.7083333332837</c:v>
                </c:pt>
                <c:pt idx="657">
                  <c:v>1925.7916666666169</c:v>
                </c:pt>
                <c:pt idx="658">
                  <c:v>1925.8749999999502</c:v>
                </c:pt>
                <c:pt idx="659">
                  <c:v>1925.9583333332835</c:v>
                </c:pt>
                <c:pt idx="660">
                  <c:v>1926.0416666666167</c:v>
                </c:pt>
                <c:pt idx="661">
                  <c:v>1926.12499999995</c:v>
                </c:pt>
                <c:pt idx="662">
                  <c:v>1926.2083333332832</c:v>
                </c:pt>
                <c:pt idx="663">
                  <c:v>1926.2916666666165</c:v>
                </c:pt>
                <c:pt idx="664">
                  <c:v>1926.3749999999498</c:v>
                </c:pt>
                <c:pt idx="665">
                  <c:v>1926.458333333283</c:v>
                </c:pt>
                <c:pt idx="666">
                  <c:v>1926.5416666666163</c:v>
                </c:pt>
                <c:pt idx="667">
                  <c:v>1926.6249999999495</c:v>
                </c:pt>
                <c:pt idx="668">
                  <c:v>1926.7083333332828</c:v>
                </c:pt>
                <c:pt idx="669">
                  <c:v>1926.791666666616</c:v>
                </c:pt>
                <c:pt idx="670">
                  <c:v>1926.8749999999493</c:v>
                </c:pt>
                <c:pt idx="671">
                  <c:v>1926.9583333332826</c:v>
                </c:pt>
                <c:pt idx="672">
                  <c:v>1927.0416666666158</c:v>
                </c:pt>
                <c:pt idx="673">
                  <c:v>1927.1249999999491</c:v>
                </c:pt>
                <c:pt idx="674">
                  <c:v>1927.2083333332823</c:v>
                </c:pt>
                <c:pt idx="675">
                  <c:v>1927.2916666666156</c:v>
                </c:pt>
                <c:pt idx="676">
                  <c:v>1927.3749999999488</c:v>
                </c:pt>
                <c:pt idx="677">
                  <c:v>1927.4583333332821</c:v>
                </c:pt>
                <c:pt idx="678">
                  <c:v>1927.5416666666154</c:v>
                </c:pt>
                <c:pt idx="679">
                  <c:v>1927.6249999999486</c:v>
                </c:pt>
                <c:pt idx="680">
                  <c:v>1927.7083333332819</c:v>
                </c:pt>
                <c:pt idx="681">
                  <c:v>1927.7916666666151</c:v>
                </c:pt>
                <c:pt idx="682">
                  <c:v>1927.8749999999484</c:v>
                </c:pt>
                <c:pt idx="683">
                  <c:v>1927.9583333332816</c:v>
                </c:pt>
                <c:pt idx="684">
                  <c:v>1928.0416666666149</c:v>
                </c:pt>
                <c:pt idx="685">
                  <c:v>1928.1249999999482</c:v>
                </c:pt>
                <c:pt idx="686">
                  <c:v>1928.2083333332814</c:v>
                </c:pt>
                <c:pt idx="687">
                  <c:v>1928.2916666666147</c:v>
                </c:pt>
                <c:pt idx="688">
                  <c:v>1928.3749999999479</c:v>
                </c:pt>
                <c:pt idx="689">
                  <c:v>1928.4583333332812</c:v>
                </c:pt>
                <c:pt idx="690">
                  <c:v>1928.5416666666144</c:v>
                </c:pt>
                <c:pt idx="691">
                  <c:v>1928.6249999999477</c:v>
                </c:pt>
                <c:pt idx="692">
                  <c:v>1928.708333333281</c:v>
                </c:pt>
                <c:pt idx="693">
                  <c:v>1928.7916666666142</c:v>
                </c:pt>
                <c:pt idx="694">
                  <c:v>1928.8749999999475</c:v>
                </c:pt>
                <c:pt idx="695">
                  <c:v>1928.9583333332807</c:v>
                </c:pt>
                <c:pt idx="696">
                  <c:v>1929.041666666614</c:v>
                </c:pt>
                <c:pt idx="697">
                  <c:v>1929.1249999999472</c:v>
                </c:pt>
                <c:pt idx="698">
                  <c:v>1929.2083333332805</c:v>
                </c:pt>
                <c:pt idx="699">
                  <c:v>1929.2916666666138</c:v>
                </c:pt>
                <c:pt idx="700">
                  <c:v>1929.374999999947</c:v>
                </c:pt>
                <c:pt idx="701">
                  <c:v>1929.4583333332803</c:v>
                </c:pt>
                <c:pt idx="702">
                  <c:v>1929.5416666666135</c:v>
                </c:pt>
                <c:pt idx="703">
                  <c:v>1929.6249999999468</c:v>
                </c:pt>
                <c:pt idx="704">
                  <c:v>1929.7083333332801</c:v>
                </c:pt>
                <c:pt idx="705">
                  <c:v>1929.7916666666133</c:v>
                </c:pt>
                <c:pt idx="706">
                  <c:v>1929.8749999999466</c:v>
                </c:pt>
                <c:pt idx="707">
                  <c:v>1929.9583333332798</c:v>
                </c:pt>
                <c:pt idx="708">
                  <c:v>1930.0416666666131</c:v>
                </c:pt>
                <c:pt idx="709">
                  <c:v>1930.1249999999463</c:v>
                </c:pt>
                <c:pt idx="710">
                  <c:v>1930.2083333332796</c:v>
                </c:pt>
                <c:pt idx="711">
                  <c:v>1930.2916666666129</c:v>
                </c:pt>
                <c:pt idx="712">
                  <c:v>1930.3749999999461</c:v>
                </c:pt>
                <c:pt idx="713">
                  <c:v>1930.4583333332794</c:v>
                </c:pt>
                <c:pt idx="714">
                  <c:v>1930.5416666666126</c:v>
                </c:pt>
                <c:pt idx="715">
                  <c:v>1930.6249999999459</c:v>
                </c:pt>
                <c:pt idx="716">
                  <c:v>1930.7083333332791</c:v>
                </c:pt>
                <c:pt idx="717">
                  <c:v>1930.7916666666124</c:v>
                </c:pt>
                <c:pt idx="718">
                  <c:v>1930.8749999999457</c:v>
                </c:pt>
                <c:pt idx="719">
                  <c:v>1930.9583333332789</c:v>
                </c:pt>
                <c:pt idx="720">
                  <c:v>1931.0416666666122</c:v>
                </c:pt>
                <c:pt idx="721">
                  <c:v>1931.1249999999454</c:v>
                </c:pt>
                <c:pt idx="722">
                  <c:v>1931.2083333332787</c:v>
                </c:pt>
                <c:pt idx="723">
                  <c:v>1931.2916666666119</c:v>
                </c:pt>
                <c:pt idx="724">
                  <c:v>1931.3749999999452</c:v>
                </c:pt>
                <c:pt idx="725">
                  <c:v>1931.4583333332785</c:v>
                </c:pt>
                <c:pt idx="726">
                  <c:v>1931.5416666666117</c:v>
                </c:pt>
                <c:pt idx="727">
                  <c:v>1931.624999999945</c:v>
                </c:pt>
                <c:pt idx="728">
                  <c:v>1931.7083333332782</c:v>
                </c:pt>
                <c:pt idx="729">
                  <c:v>1931.7916666666115</c:v>
                </c:pt>
                <c:pt idx="730">
                  <c:v>1931.8749999999447</c:v>
                </c:pt>
                <c:pt idx="731">
                  <c:v>1931.958333333278</c:v>
                </c:pt>
                <c:pt idx="732">
                  <c:v>1932.0416666666113</c:v>
                </c:pt>
                <c:pt idx="733">
                  <c:v>1932.1249999999445</c:v>
                </c:pt>
                <c:pt idx="734">
                  <c:v>1932.2083333332778</c:v>
                </c:pt>
                <c:pt idx="735">
                  <c:v>1932.291666666611</c:v>
                </c:pt>
                <c:pt idx="736">
                  <c:v>1932.3749999999443</c:v>
                </c:pt>
                <c:pt idx="737">
                  <c:v>1932.4583333332776</c:v>
                </c:pt>
                <c:pt idx="738">
                  <c:v>1932.5416666666108</c:v>
                </c:pt>
                <c:pt idx="739">
                  <c:v>1932.6249999999441</c:v>
                </c:pt>
                <c:pt idx="740">
                  <c:v>1932.7083333332773</c:v>
                </c:pt>
                <c:pt idx="741">
                  <c:v>1932.7916666666106</c:v>
                </c:pt>
                <c:pt idx="742">
                  <c:v>1932.8749999999438</c:v>
                </c:pt>
                <c:pt idx="743">
                  <c:v>1932.9583333332771</c:v>
                </c:pt>
                <c:pt idx="744">
                  <c:v>1933.0416666666104</c:v>
                </c:pt>
                <c:pt idx="745">
                  <c:v>1933.1249999999436</c:v>
                </c:pt>
                <c:pt idx="746">
                  <c:v>1933.2083333332769</c:v>
                </c:pt>
                <c:pt idx="747">
                  <c:v>1933.2916666666101</c:v>
                </c:pt>
                <c:pt idx="748">
                  <c:v>1933.3749999999434</c:v>
                </c:pt>
                <c:pt idx="749">
                  <c:v>1933.4583333332766</c:v>
                </c:pt>
                <c:pt idx="750">
                  <c:v>1933.5416666666099</c:v>
                </c:pt>
                <c:pt idx="751">
                  <c:v>1933.6249999999432</c:v>
                </c:pt>
                <c:pt idx="752">
                  <c:v>1933.7083333332764</c:v>
                </c:pt>
                <c:pt idx="753">
                  <c:v>1933.7916666666097</c:v>
                </c:pt>
                <c:pt idx="754">
                  <c:v>1933.8749999999429</c:v>
                </c:pt>
                <c:pt idx="755">
                  <c:v>1933.9583333332762</c:v>
                </c:pt>
                <c:pt idx="756">
                  <c:v>1934.0416666666094</c:v>
                </c:pt>
                <c:pt idx="757">
                  <c:v>1934.1249999999427</c:v>
                </c:pt>
                <c:pt idx="758">
                  <c:v>1934.208333333276</c:v>
                </c:pt>
                <c:pt idx="759">
                  <c:v>1934.2916666666092</c:v>
                </c:pt>
                <c:pt idx="760">
                  <c:v>1934.3749999999425</c:v>
                </c:pt>
                <c:pt idx="761">
                  <c:v>1934.4583333332757</c:v>
                </c:pt>
                <c:pt idx="762">
                  <c:v>1934.541666666609</c:v>
                </c:pt>
                <c:pt idx="763">
                  <c:v>1934.6249999999422</c:v>
                </c:pt>
                <c:pt idx="764">
                  <c:v>1934.7083333332755</c:v>
                </c:pt>
                <c:pt idx="765">
                  <c:v>1934.7916666666088</c:v>
                </c:pt>
                <c:pt idx="766">
                  <c:v>1934.874999999942</c:v>
                </c:pt>
                <c:pt idx="767">
                  <c:v>1934.9583333332753</c:v>
                </c:pt>
                <c:pt idx="768">
                  <c:v>1935.0416666666085</c:v>
                </c:pt>
                <c:pt idx="769">
                  <c:v>1935.1249999999418</c:v>
                </c:pt>
                <c:pt idx="770">
                  <c:v>1935.208333333275</c:v>
                </c:pt>
                <c:pt idx="771">
                  <c:v>1935.2916666666083</c:v>
                </c:pt>
                <c:pt idx="772">
                  <c:v>1935.3749999999416</c:v>
                </c:pt>
                <c:pt idx="773">
                  <c:v>1935.4583333332748</c:v>
                </c:pt>
                <c:pt idx="774">
                  <c:v>1935.5416666666081</c:v>
                </c:pt>
                <c:pt idx="775">
                  <c:v>1935.6249999999413</c:v>
                </c:pt>
                <c:pt idx="776">
                  <c:v>1935.7083333332746</c:v>
                </c:pt>
                <c:pt idx="777">
                  <c:v>1935.7916666666079</c:v>
                </c:pt>
                <c:pt idx="778">
                  <c:v>1935.8749999999411</c:v>
                </c:pt>
                <c:pt idx="779">
                  <c:v>1935.9583333332744</c:v>
                </c:pt>
                <c:pt idx="780">
                  <c:v>1936.0416666666076</c:v>
                </c:pt>
                <c:pt idx="781">
                  <c:v>1936.1249999999409</c:v>
                </c:pt>
                <c:pt idx="782">
                  <c:v>1936.2083333332741</c:v>
                </c:pt>
                <c:pt idx="783">
                  <c:v>1936.2916666666074</c:v>
                </c:pt>
                <c:pt idx="784">
                  <c:v>1936.3749999999407</c:v>
                </c:pt>
                <c:pt idx="785">
                  <c:v>1936.4583333332739</c:v>
                </c:pt>
                <c:pt idx="786">
                  <c:v>1936.5416666666072</c:v>
                </c:pt>
                <c:pt idx="787">
                  <c:v>1936.6249999999404</c:v>
                </c:pt>
                <c:pt idx="788">
                  <c:v>1936.7083333332737</c:v>
                </c:pt>
                <c:pt idx="789">
                  <c:v>1936.7916666666069</c:v>
                </c:pt>
                <c:pt idx="790">
                  <c:v>1936.8749999999402</c:v>
                </c:pt>
                <c:pt idx="791">
                  <c:v>1936.9583333332735</c:v>
                </c:pt>
                <c:pt idx="792">
                  <c:v>1937.0416666666067</c:v>
                </c:pt>
                <c:pt idx="793">
                  <c:v>1937.12499999994</c:v>
                </c:pt>
                <c:pt idx="794">
                  <c:v>1937.2083333332732</c:v>
                </c:pt>
                <c:pt idx="795">
                  <c:v>1937.2916666666065</c:v>
                </c:pt>
                <c:pt idx="796">
                  <c:v>1937.3749999999397</c:v>
                </c:pt>
                <c:pt idx="797">
                  <c:v>1937.458333333273</c:v>
                </c:pt>
                <c:pt idx="798">
                  <c:v>1937.5416666666063</c:v>
                </c:pt>
                <c:pt idx="799">
                  <c:v>1937.6249999999395</c:v>
                </c:pt>
                <c:pt idx="800">
                  <c:v>1937.7083333332728</c:v>
                </c:pt>
                <c:pt idx="801">
                  <c:v>1937.791666666606</c:v>
                </c:pt>
                <c:pt idx="802">
                  <c:v>1937.8749999999393</c:v>
                </c:pt>
                <c:pt idx="803">
                  <c:v>1937.9583333332725</c:v>
                </c:pt>
                <c:pt idx="804">
                  <c:v>1938.0416666666058</c:v>
                </c:pt>
                <c:pt idx="805">
                  <c:v>1938.1249999999391</c:v>
                </c:pt>
                <c:pt idx="806">
                  <c:v>1938.2083333332723</c:v>
                </c:pt>
                <c:pt idx="807">
                  <c:v>1938.2916666666056</c:v>
                </c:pt>
                <c:pt idx="808">
                  <c:v>1938.3749999999388</c:v>
                </c:pt>
                <c:pt idx="809">
                  <c:v>1938.4583333332721</c:v>
                </c:pt>
                <c:pt idx="810">
                  <c:v>1938.5416666666054</c:v>
                </c:pt>
                <c:pt idx="811">
                  <c:v>1938.6249999999386</c:v>
                </c:pt>
                <c:pt idx="812">
                  <c:v>1938.7083333332719</c:v>
                </c:pt>
                <c:pt idx="813">
                  <c:v>1938.7916666666051</c:v>
                </c:pt>
                <c:pt idx="814">
                  <c:v>1938.8749999999384</c:v>
                </c:pt>
                <c:pt idx="815">
                  <c:v>1938.9583333332716</c:v>
                </c:pt>
                <c:pt idx="816">
                  <c:v>1939.0416666666049</c:v>
                </c:pt>
                <c:pt idx="817">
                  <c:v>1939.1249999999382</c:v>
                </c:pt>
                <c:pt idx="818">
                  <c:v>1939.2083333332714</c:v>
                </c:pt>
                <c:pt idx="819">
                  <c:v>1939.2916666666047</c:v>
                </c:pt>
                <c:pt idx="820">
                  <c:v>1939.3749999999379</c:v>
                </c:pt>
                <c:pt idx="821">
                  <c:v>1939.4583333332712</c:v>
                </c:pt>
                <c:pt idx="822">
                  <c:v>1939.5416666666044</c:v>
                </c:pt>
                <c:pt idx="823">
                  <c:v>1939.6249999999377</c:v>
                </c:pt>
                <c:pt idx="824">
                  <c:v>1939.708333333271</c:v>
                </c:pt>
                <c:pt idx="825">
                  <c:v>1939.7916666666042</c:v>
                </c:pt>
                <c:pt idx="826">
                  <c:v>1939.8749999999375</c:v>
                </c:pt>
                <c:pt idx="827">
                  <c:v>1939.9583333332707</c:v>
                </c:pt>
                <c:pt idx="828">
                  <c:v>1940.041666666604</c:v>
                </c:pt>
                <c:pt idx="829">
                  <c:v>1940.1249999999372</c:v>
                </c:pt>
                <c:pt idx="830">
                  <c:v>1940.2083333332705</c:v>
                </c:pt>
                <c:pt idx="831">
                  <c:v>1940.2916666666038</c:v>
                </c:pt>
                <c:pt idx="832">
                  <c:v>1940.374999999937</c:v>
                </c:pt>
                <c:pt idx="833">
                  <c:v>1940.4583333332703</c:v>
                </c:pt>
                <c:pt idx="834">
                  <c:v>1940.5416666666035</c:v>
                </c:pt>
                <c:pt idx="835">
                  <c:v>1940.6249999999368</c:v>
                </c:pt>
                <c:pt idx="836">
                  <c:v>1940.70833333327</c:v>
                </c:pt>
                <c:pt idx="837">
                  <c:v>1940.7916666666033</c:v>
                </c:pt>
                <c:pt idx="838">
                  <c:v>1940.8749999999366</c:v>
                </c:pt>
                <c:pt idx="839">
                  <c:v>1940.9583333332698</c:v>
                </c:pt>
                <c:pt idx="840">
                  <c:v>1941.0416666666031</c:v>
                </c:pt>
                <c:pt idx="841">
                  <c:v>1941.1249999999363</c:v>
                </c:pt>
                <c:pt idx="842">
                  <c:v>1941.2083333332696</c:v>
                </c:pt>
                <c:pt idx="843">
                  <c:v>1941.2916666666029</c:v>
                </c:pt>
                <c:pt idx="844">
                  <c:v>1941.3749999999361</c:v>
                </c:pt>
                <c:pt idx="845">
                  <c:v>1941.4583333332694</c:v>
                </c:pt>
                <c:pt idx="846">
                  <c:v>1941.5416666666026</c:v>
                </c:pt>
                <c:pt idx="847">
                  <c:v>1941.6249999999359</c:v>
                </c:pt>
                <c:pt idx="848">
                  <c:v>1941.7083333332691</c:v>
                </c:pt>
                <c:pt idx="849">
                  <c:v>1941.7916666666024</c:v>
                </c:pt>
                <c:pt idx="850">
                  <c:v>1941.8749999999357</c:v>
                </c:pt>
                <c:pt idx="851">
                  <c:v>1941.9583333332689</c:v>
                </c:pt>
                <c:pt idx="852">
                  <c:v>1942.0416666666022</c:v>
                </c:pt>
                <c:pt idx="853">
                  <c:v>1942.1249999999354</c:v>
                </c:pt>
                <c:pt idx="854">
                  <c:v>1942.2083333332687</c:v>
                </c:pt>
                <c:pt idx="855">
                  <c:v>1942.2916666666019</c:v>
                </c:pt>
                <c:pt idx="856">
                  <c:v>1942.3749999999352</c:v>
                </c:pt>
                <c:pt idx="857">
                  <c:v>1942.4583333332685</c:v>
                </c:pt>
                <c:pt idx="858">
                  <c:v>1942.5416666666017</c:v>
                </c:pt>
                <c:pt idx="859">
                  <c:v>1942.624999999935</c:v>
                </c:pt>
                <c:pt idx="860">
                  <c:v>1942.7083333332682</c:v>
                </c:pt>
                <c:pt idx="861">
                  <c:v>1942.7916666666015</c:v>
                </c:pt>
                <c:pt idx="862">
                  <c:v>1942.8749999999347</c:v>
                </c:pt>
                <c:pt idx="863">
                  <c:v>1942.958333333268</c:v>
                </c:pt>
                <c:pt idx="864">
                  <c:v>1943.0416666666013</c:v>
                </c:pt>
                <c:pt idx="865">
                  <c:v>1943.1249999999345</c:v>
                </c:pt>
                <c:pt idx="866">
                  <c:v>1943.2083333332678</c:v>
                </c:pt>
                <c:pt idx="867">
                  <c:v>1943.291666666601</c:v>
                </c:pt>
                <c:pt idx="868">
                  <c:v>1943.3749999999343</c:v>
                </c:pt>
                <c:pt idx="869">
                  <c:v>1943.4583333332675</c:v>
                </c:pt>
                <c:pt idx="870">
                  <c:v>1943.5416666666008</c:v>
                </c:pt>
                <c:pt idx="871">
                  <c:v>1943.6249999999341</c:v>
                </c:pt>
                <c:pt idx="872">
                  <c:v>1943.7083333332673</c:v>
                </c:pt>
                <c:pt idx="873">
                  <c:v>1943.7916666666006</c:v>
                </c:pt>
                <c:pt idx="874">
                  <c:v>1943.8749999999338</c:v>
                </c:pt>
                <c:pt idx="875">
                  <c:v>1943.9583333332671</c:v>
                </c:pt>
                <c:pt idx="876">
                  <c:v>1944.0416666666003</c:v>
                </c:pt>
                <c:pt idx="877">
                  <c:v>1944.1249999999336</c:v>
                </c:pt>
                <c:pt idx="878">
                  <c:v>1944.2083333332669</c:v>
                </c:pt>
                <c:pt idx="879">
                  <c:v>1944.2916666666001</c:v>
                </c:pt>
                <c:pt idx="880">
                  <c:v>1944.3749999999334</c:v>
                </c:pt>
                <c:pt idx="881">
                  <c:v>1944.4583333332666</c:v>
                </c:pt>
                <c:pt idx="882">
                  <c:v>1944.5416666665999</c:v>
                </c:pt>
                <c:pt idx="883">
                  <c:v>1944.6249999999332</c:v>
                </c:pt>
                <c:pt idx="884">
                  <c:v>1944.7083333332664</c:v>
                </c:pt>
                <c:pt idx="885">
                  <c:v>1944.7916666665997</c:v>
                </c:pt>
                <c:pt idx="886">
                  <c:v>1944.8749999999329</c:v>
                </c:pt>
                <c:pt idx="887">
                  <c:v>1944.9583333332662</c:v>
                </c:pt>
                <c:pt idx="888">
                  <c:v>1945.0416666665994</c:v>
                </c:pt>
                <c:pt idx="889">
                  <c:v>1945.1249999999327</c:v>
                </c:pt>
                <c:pt idx="890">
                  <c:v>1945.208333333266</c:v>
                </c:pt>
                <c:pt idx="891">
                  <c:v>1945.2916666665992</c:v>
                </c:pt>
                <c:pt idx="892">
                  <c:v>1945.3749999999325</c:v>
                </c:pt>
                <c:pt idx="893">
                  <c:v>1945.4583333332657</c:v>
                </c:pt>
                <c:pt idx="894">
                  <c:v>1945.541666666599</c:v>
                </c:pt>
                <c:pt idx="895">
                  <c:v>1945.6249999999322</c:v>
                </c:pt>
                <c:pt idx="896">
                  <c:v>1945.7083333332655</c:v>
                </c:pt>
                <c:pt idx="897">
                  <c:v>1945.7916666665988</c:v>
                </c:pt>
                <c:pt idx="898">
                  <c:v>1945.874999999932</c:v>
                </c:pt>
                <c:pt idx="899">
                  <c:v>1945.9583333332653</c:v>
                </c:pt>
                <c:pt idx="900">
                  <c:v>1946.0416666665985</c:v>
                </c:pt>
                <c:pt idx="901">
                  <c:v>1946.1249999999318</c:v>
                </c:pt>
                <c:pt idx="902">
                  <c:v>1946.208333333265</c:v>
                </c:pt>
                <c:pt idx="903">
                  <c:v>1946.2916666665983</c:v>
                </c:pt>
                <c:pt idx="904">
                  <c:v>1946.3749999999316</c:v>
                </c:pt>
                <c:pt idx="905">
                  <c:v>1946.4583333332648</c:v>
                </c:pt>
                <c:pt idx="906">
                  <c:v>1946.5416666665981</c:v>
                </c:pt>
                <c:pt idx="907">
                  <c:v>1946.6249999999313</c:v>
                </c:pt>
                <c:pt idx="908">
                  <c:v>1946.7083333332646</c:v>
                </c:pt>
                <c:pt idx="909">
                  <c:v>1946.7916666665978</c:v>
                </c:pt>
                <c:pt idx="910">
                  <c:v>1946.8749999999311</c:v>
                </c:pt>
                <c:pt idx="911">
                  <c:v>1946.9583333332644</c:v>
                </c:pt>
                <c:pt idx="912">
                  <c:v>1947.0416666665976</c:v>
                </c:pt>
                <c:pt idx="913">
                  <c:v>1947.1249999999309</c:v>
                </c:pt>
                <c:pt idx="914">
                  <c:v>1947.2083333332641</c:v>
                </c:pt>
                <c:pt idx="915">
                  <c:v>1947.2916666665974</c:v>
                </c:pt>
                <c:pt idx="916">
                  <c:v>1947.3749999999307</c:v>
                </c:pt>
                <c:pt idx="917">
                  <c:v>1947.4583333332639</c:v>
                </c:pt>
                <c:pt idx="918">
                  <c:v>1947.5416666665972</c:v>
                </c:pt>
                <c:pt idx="919">
                  <c:v>1947.6249999999304</c:v>
                </c:pt>
                <c:pt idx="920">
                  <c:v>1947.7083333332637</c:v>
                </c:pt>
                <c:pt idx="921">
                  <c:v>1947.7916666665969</c:v>
                </c:pt>
                <c:pt idx="922">
                  <c:v>1947.8749999999302</c:v>
                </c:pt>
                <c:pt idx="923">
                  <c:v>1947.9583333332635</c:v>
                </c:pt>
                <c:pt idx="924">
                  <c:v>1948.0416666665967</c:v>
                </c:pt>
                <c:pt idx="925">
                  <c:v>1948.12499999993</c:v>
                </c:pt>
                <c:pt idx="926">
                  <c:v>1948.2083333332632</c:v>
                </c:pt>
                <c:pt idx="927">
                  <c:v>1948.2916666665965</c:v>
                </c:pt>
                <c:pt idx="928">
                  <c:v>1948.3749999999297</c:v>
                </c:pt>
                <c:pt idx="929">
                  <c:v>1948.458333333263</c:v>
                </c:pt>
                <c:pt idx="930">
                  <c:v>1948.5416666665963</c:v>
                </c:pt>
                <c:pt idx="931">
                  <c:v>1948.6249999999295</c:v>
                </c:pt>
                <c:pt idx="932">
                  <c:v>1948.7083333332628</c:v>
                </c:pt>
                <c:pt idx="933">
                  <c:v>1948.791666666596</c:v>
                </c:pt>
                <c:pt idx="934">
                  <c:v>1948.8749999999293</c:v>
                </c:pt>
                <c:pt idx="935">
                  <c:v>1948.9583333332625</c:v>
                </c:pt>
                <c:pt idx="936">
                  <c:v>1949.0416666665958</c:v>
                </c:pt>
                <c:pt idx="937">
                  <c:v>1949.1249999999291</c:v>
                </c:pt>
                <c:pt idx="938">
                  <c:v>1949.2083333332623</c:v>
                </c:pt>
                <c:pt idx="939">
                  <c:v>1949.2916666665956</c:v>
                </c:pt>
                <c:pt idx="940">
                  <c:v>1949.3749999999288</c:v>
                </c:pt>
                <c:pt idx="941">
                  <c:v>1949.4583333332621</c:v>
                </c:pt>
                <c:pt idx="942">
                  <c:v>1949.5416666665953</c:v>
                </c:pt>
                <c:pt idx="943">
                  <c:v>1949.6249999999286</c:v>
                </c:pt>
                <c:pt idx="944">
                  <c:v>1949.7083333332619</c:v>
                </c:pt>
                <c:pt idx="945">
                  <c:v>1949.7916666665951</c:v>
                </c:pt>
                <c:pt idx="946">
                  <c:v>1949.8749999999284</c:v>
                </c:pt>
                <c:pt idx="947">
                  <c:v>1949.9583333332616</c:v>
                </c:pt>
                <c:pt idx="948">
                  <c:v>1950.0416666665949</c:v>
                </c:pt>
                <c:pt idx="949">
                  <c:v>1950.1249999999281</c:v>
                </c:pt>
                <c:pt idx="950">
                  <c:v>1950.2083333332614</c:v>
                </c:pt>
                <c:pt idx="951">
                  <c:v>1950.2916666665947</c:v>
                </c:pt>
                <c:pt idx="952">
                  <c:v>1950.3749999999279</c:v>
                </c:pt>
                <c:pt idx="953">
                  <c:v>1950.4583333332612</c:v>
                </c:pt>
                <c:pt idx="954">
                  <c:v>1950.5416666665944</c:v>
                </c:pt>
                <c:pt idx="955">
                  <c:v>1950.6249999999277</c:v>
                </c:pt>
                <c:pt idx="956">
                  <c:v>1950.708333333261</c:v>
                </c:pt>
                <c:pt idx="957">
                  <c:v>1950.7916666665942</c:v>
                </c:pt>
                <c:pt idx="958">
                  <c:v>1950.8749999999275</c:v>
                </c:pt>
                <c:pt idx="959">
                  <c:v>1950.9583333332607</c:v>
                </c:pt>
                <c:pt idx="960">
                  <c:v>1951.041666666594</c:v>
                </c:pt>
                <c:pt idx="961">
                  <c:v>1951.1249999999272</c:v>
                </c:pt>
                <c:pt idx="962">
                  <c:v>1951.2083333332605</c:v>
                </c:pt>
                <c:pt idx="963">
                  <c:v>1951.2916666665938</c:v>
                </c:pt>
                <c:pt idx="964">
                  <c:v>1951.374999999927</c:v>
                </c:pt>
                <c:pt idx="965">
                  <c:v>1951.4583333332603</c:v>
                </c:pt>
                <c:pt idx="966">
                  <c:v>1951.5416666665935</c:v>
                </c:pt>
                <c:pt idx="967">
                  <c:v>1951.6249999999268</c:v>
                </c:pt>
                <c:pt idx="968">
                  <c:v>1951.70833333326</c:v>
                </c:pt>
                <c:pt idx="969">
                  <c:v>1951.7916666665933</c:v>
                </c:pt>
                <c:pt idx="970">
                  <c:v>1951.8749999999266</c:v>
                </c:pt>
                <c:pt idx="971">
                  <c:v>1951.9583333332598</c:v>
                </c:pt>
                <c:pt idx="972">
                  <c:v>1952.0416666665931</c:v>
                </c:pt>
                <c:pt idx="973">
                  <c:v>1952.1249999999263</c:v>
                </c:pt>
                <c:pt idx="974">
                  <c:v>1952.2083333332596</c:v>
                </c:pt>
                <c:pt idx="975">
                  <c:v>1952.2916666665928</c:v>
                </c:pt>
                <c:pt idx="976">
                  <c:v>1952.3749999999261</c:v>
                </c:pt>
                <c:pt idx="977">
                  <c:v>1952.4583333332594</c:v>
                </c:pt>
                <c:pt idx="978">
                  <c:v>1952.5416666665926</c:v>
                </c:pt>
                <c:pt idx="979">
                  <c:v>1952.6249999999259</c:v>
                </c:pt>
                <c:pt idx="980">
                  <c:v>1952.7083333332591</c:v>
                </c:pt>
                <c:pt idx="981">
                  <c:v>1952.7916666665924</c:v>
                </c:pt>
                <c:pt idx="982">
                  <c:v>1952.8749999999256</c:v>
                </c:pt>
                <c:pt idx="983">
                  <c:v>1952.9583333332589</c:v>
                </c:pt>
                <c:pt idx="984">
                  <c:v>1953.0416666665922</c:v>
                </c:pt>
                <c:pt idx="985">
                  <c:v>1953.1249999999254</c:v>
                </c:pt>
                <c:pt idx="986">
                  <c:v>1953.2083333332587</c:v>
                </c:pt>
                <c:pt idx="987">
                  <c:v>1953.2916666665919</c:v>
                </c:pt>
                <c:pt idx="988">
                  <c:v>1953.3749999999252</c:v>
                </c:pt>
                <c:pt idx="989">
                  <c:v>1953.4583333332585</c:v>
                </c:pt>
                <c:pt idx="990">
                  <c:v>1953.5416666665917</c:v>
                </c:pt>
                <c:pt idx="991">
                  <c:v>1953.624999999925</c:v>
                </c:pt>
                <c:pt idx="992">
                  <c:v>1953.7083333332582</c:v>
                </c:pt>
                <c:pt idx="993">
                  <c:v>1953.7916666665915</c:v>
                </c:pt>
                <c:pt idx="994">
                  <c:v>1953.8749999999247</c:v>
                </c:pt>
                <c:pt idx="995">
                  <c:v>1953.958333333258</c:v>
                </c:pt>
                <c:pt idx="996">
                  <c:v>1954.0416666665913</c:v>
                </c:pt>
                <c:pt idx="997">
                  <c:v>1954.1249999999245</c:v>
                </c:pt>
                <c:pt idx="998">
                  <c:v>1954.2083333332578</c:v>
                </c:pt>
                <c:pt idx="999">
                  <c:v>1954.291666666591</c:v>
                </c:pt>
                <c:pt idx="1000">
                  <c:v>1954.3749999999243</c:v>
                </c:pt>
                <c:pt idx="1001">
                  <c:v>1954.4583333332575</c:v>
                </c:pt>
                <c:pt idx="1002">
                  <c:v>1954.5416666665908</c:v>
                </c:pt>
                <c:pt idx="1003">
                  <c:v>1954.6249999999241</c:v>
                </c:pt>
                <c:pt idx="1004">
                  <c:v>1954.7083333332573</c:v>
                </c:pt>
                <c:pt idx="1005">
                  <c:v>1954.7916666665906</c:v>
                </c:pt>
                <c:pt idx="1006">
                  <c:v>1954.8749999999238</c:v>
                </c:pt>
                <c:pt idx="1007">
                  <c:v>1954.9583333332571</c:v>
                </c:pt>
                <c:pt idx="1008">
                  <c:v>1955.0416666665903</c:v>
                </c:pt>
                <c:pt idx="1009">
                  <c:v>1955.1249999999236</c:v>
                </c:pt>
                <c:pt idx="1010">
                  <c:v>1955.2083333332569</c:v>
                </c:pt>
                <c:pt idx="1011">
                  <c:v>1955.2916666665901</c:v>
                </c:pt>
                <c:pt idx="1012">
                  <c:v>1955.3749999999234</c:v>
                </c:pt>
                <c:pt idx="1013">
                  <c:v>1955.4583333332566</c:v>
                </c:pt>
                <c:pt idx="1014">
                  <c:v>1955.5416666665899</c:v>
                </c:pt>
                <c:pt idx="1015">
                  <c:v>1955.6249999999231</c:v>
                </c:pt>
                <c:pt idx="1016">
                  <c:v>1955.7083333332564</c:v>
                </c:pt>
                <c:pt idx="1017">
                  <c:v>1955.7916666665897</c:v>
                </c:pt>
                <c:pt idx="1018">
                  <c:v>1955.8749999999229</c:v>
                </c:pt>
                <c:pt idx="1019">
                  <c:v>1955.9583333332562</c:v>
                </c:pt>
                <c:pt idx="1020">
                  <c:v>1956.0416666665894</c:v>
                </c:pt>
                <c:pt idx="1021">
                  <c:v>1956.1249999999227</c:v>
                </c:pt>
                <c:pt idx="1022">
                  <c:v>1956.208333333256</c:v>
                </c:pt>
                <c:pt idx="1023">
                  <c:v>1956.2916666665892</c:v>
                </c:pt>
                <c:pt idx="1024">
                  <c:v>1956.3749999999225</c:v>
                </c:pt>
                <c:pt idx="1025">
                  <c:v>1956.4583333332557</c:v>
                </c:pt>
                <c:pt idx="1026">
                  <c:v>1956.541666666589</c:v>
                </c:pt>
                <c:pt idx="1027">
                  <c:v>1956.6249999999222</c:v>
                </c:pt>
                <c:pt idx="1028">
                  <c:v>1956.7083333332555</c:v>
                </c:pt>
                <c:pt idx="1029">
                  <c:v>1956.7916666665888</c:v>
                </c:pt>
                <c:pt idx="1030">
                  <c:v>1956.874999999922</c:v>
                </c:pt>
                <c:pt idx="1031">
                  <c:v>1956.9583333332553</c:v>
                </c:pt>
                <c:pt idx="1032">
                  <c:v>1957.0416666665885</c:v>
                </c:pt>
                <c:pt idx="1033">
                  <c:v>1957.1249999999218</c:v>
                </c:pt>
                <c:pt idx="1034">
                  <c:v>1957.208333333255</c:v>
                </c:pt>
                <c:pt idx="1035">
                  <c:v>1957.2916666665883</c:v>
                </c:pt>
                <c:pt idx="1036">
                  <c:v>1957.3749999999216</c:v>
                </c:pt>
                <c:pt idx="1037">
                  <c:v>1957.4583333332548</c:v>
                </c:pt>
                <c:pt idx="1038">
                  <c:v>1957.5416666665881</c:v>
                </c:pt>
                <c:pt idx="1039">
                  <c:v>1957.6249999999213</c:v>
                </c:pt>
                <c:pt idx="1040">
                  <c:v>1957.7083333332546</c:v>
                </c:pt>
                <c:pt idx="1041">
                  <c:v>1957.7916666665878</c:v>
                </c:pt>
                <c:pt idx="1042">
                  <c:v>1957.8749999999211</c:v>
                </c:pt>
                <c:pt idx="1043">
                  <c:v>1957.9583333332544</c:v>
                </c:pt>
                <c:pt idx="1044">
                  <c:v>1958.0416666665876</c:v>
                </c:pt>
                <c:pt idx="1045">
                  <c:v>1958.1249999999209</c:v>
                </c:pt>
                <c:pt idx="1046">
                  <c:v>1958.2083333332541</c:v>
                </c:pt>
                <c:pt idx="1047">
                  <c:v>1958.2916666665874</c:v>
                </c:pt>
                <c:pt idx="1048">
                  <c:v>1958.3749999999206</c:v>
                </c:pt>
                <c:pt idx="1049">
                  <c:v>1958.4583333332539</c:v>
                </c:pt>
                <c:pt idx="1050">
                  <c:v>1958.5416666665872</c:v>
                </c:pt>
                <c:pt idx="1051">
                  <c:v>1958.6249999999204</c:v>
                </c:pt>
                <c:pt idx="1052">
                  <c:v>1958.7083333332537</c:v>
                </c:pt>
                <c:pt idx="1053">
                  <c:v>1958.7916666665869</c:v>
                </c:pt>
                <c:pt idx="1054">
                  <c:v>1958.8749999999202</c:v>
                </c:pt>
                <c:pt idx="1055">
                  <c:v>1958.9583333332534</c:v>
                </c:pt>
                <c:pt idx="1056">
                  <c:v>1959.0416666665867</c:v>
                </c:pt>
                <c:pt idx="1057">
                  <c:v>1959.12499999992</c:v>
                </c:pt>
                <c:pt idx="1058">
                  <c:v>1959.2083333332532</c:v>
                </c:pt>
                <c:pt idx="1059">
                  <c:v>1959.2916666665865</c:v>
                </c:pt>
                <c:pt idx="1060">
                  <c:v>1959.3749999999197</c:v>
                </c:pt>
                <c:pt idx="1061">
                  <c:v>1959.458333333253</c:v>
                </c:pt>
                <c:pt idx="1062">
                  <c:v>1959.5416666665863</c:v>
                </c:pt>
                <c:pt idx="1063">
                  <c:v>1959.6249999999195</c:v>
                </c:pt>
                <c:pt idx="1064">
                  <c:v>1959.7083333332528</c:v>
                </c:pt>
                <c:pt idx="1065">
                  <c:v>1959.791666666586</c:v>
                </c:pt>
                <c:pt idx="1066">
                  <c:v>1959.8749999999193</c:v>
                </c:pt>
                <c:pt idx="1067">
                  <c:v>1959.9583333332525</c:v>
                </c:pt>
                <c:pt idx="1068">
                  <c:v>1960.0416666665858</c:v>
                </c:pt>
                <c:pt idx="1069">
                  <c:v>1960.1249999999191</c:v>
                </c:pt>
                <c:pt idx="1070">
                  <c:v>1960.2083333332523</c:v>
                </c:pt>
                <c:pt idx="1071">
                  <c:v>1960.2916666665856</c:v>
                </c:pt>
                <c:pt idx="1072">
                  <c:v>1960.3749999999188</c:v>
                </c:pt>
                <c:pt idx="1073">
                  <c:v>1960.4583333332521</c:v>
                </c:pt>
                <c:pt idx="1074">
                  <c:v>1960.5416666665853</c:v>
                </c:pt>
                <c:pt idx="1075">
                  <c:v>1960.6249999999186</c:v>
                </c:pt>
                <c:pt idx="1076">
                  <c:v>1960.7083333332519</c:v>
                </c:pt>
                <c:pt idx="1077">
                  <c:v>1960.7916666665851</c:v>
                </c:pt>
                <c:pt idx="1078">
                  <c:v>1960.8749999999184</c:v>
                </c:pt>
                <c:pt idx="1079">
                  <c:v>1960.9583333332516</c:v>
                </c:pt>
                <c:pt idx="1080">
                  <c:v>1961.0416666665849</c:v>
                </c:pt>
                <c:pt idx="1081">
                  <c:v>1961.1249999999181</c:v>
                </c:pt>
                <c:pt idx="1082">
                  <c:v>1961.2083333332514</c:v>
                </c:pt>
                <c:pt idx="1083">
                  <c:v>1961.2916666665847</c:v>
                </c:pt>
                <c:pt idx="1084">
                  <c:v>1961.3749999999179</c:v>
                </c:pt>
                <c:pt idx="1085">
                  <c:v>1961.4583333332512</c:v>
                </c:pt>
                <c:pt idx="1086">
                  <c:v>1961.5416666665844</c:v>
                </c:pt>
                <c:pt idx="1087">
                  <c:v>1961.6249999999177</c:v>
                </c:pt>
                <c:pt idx="1088">
                  <c:v>1961.7083333332509</c:v>
                </c:pt>
                <c:pt idx="1089">
                  <c:v>1961.7916666665842</c:v>
                </c:pt>
                <c:pt idx="1090">
                  <c:v>1961.8749999999175</c:v>
                </c:pt>
                <c:pt idx="1091">
                  <c:v>1961.9583333332507</c:v>
                </c:pt>
                <c:pt idx="1092">
                  <c:v>1962.041666666584</c:v>
                </c:pt>
                <c:pt idx="1093">
                  <c:v>1962.1249999999172</c:v>
                </c:pt>
                <c:pt idx="1094">
                  <c:v>1962.2083333332505</c:v>
                </c:pt>
                <c:pt idx="1095">
                  <c:v>1962.2916666665838</c:v>
                </c:pt>
                <c:pt idx="1096">
                  <c:v>1962.374999999917</c:v>
                </c:pt>
                <c:pt idx="1097">
                  <c:v>1962.4583333332503</c:v>
                </c:pt>
                <c:pt idx="1098">
                  <c:v>1962.5416666665835</c:v>
                </c:pt>
                <c:pt idx="1099">
                  <c:v>1962.6249999999168</c:v>
                </c:pt>
                <c:pt idx="1100">
                  <c:v>1962.70833333325</c:v>
                </c:pt>
                <c:pt idx="1101">
                  <c:v>1962.7916666665833</c:v>
                </c:pt>
                <c:pt idx="1102">
                  <c:v>1962.8749999999166</c:v>
                </c:pt>
                <c:pt idx="1103">
                  <c:v>1962.9583333332498</c:v>
                </c:pt>
                <c:pt idx="1104">
                  <c:v>1963.0416666665831</c:v>
                </c:pt>
                <c:pt idx="1105">
                  <c:v>1963.1249999999163</c:v>
                </c:pt>
                <c:pt idx="1106">
                  <c:v>1963.2083333332496</c:v>
                </c:pt>
                <c:pt idx="1107">
                  <c:v>1963.2916666665828</c:v>
                </c:pt>
                <c:pt idx="1108">
                  <c:v>1963.3749999999161</c:v>
                </c:pt>
                <c:pt idx="1109">
                  <c:v>1963.4583333332494</c:v>
                </c:pt>
                <c:pt idx="1110">
                  <c:v>1963.5416666665826</c:v>
                </c:pt>
                <c:pt idx="1111">
                  <c:v>1963.6249999999159</c:v>
                </c:pt>
                <c:pt idx="1112">
                  <c:v>1963.7083333332491</c:v>
                </c:pt>
                <c:pt idx="1113">
                  <c:v>1963.7916666665824</c:v>
                </c:pt>
                <c:pt idx="1114">
                  <c:v>1963.8749999999156</c:v>
                </c:pt>
                <c:pt idx="1115">
                  <c:v>1963.9583333332489</c:v>
                </c:pt>
                <c:pt idx="1116">
                  <c:v>1964.0416666665822</c:v>
                </c:pt>
                <c:pt idx="1117">
                  <c:v>1964.1249999999154</c:v>
                </c:pt>
                <c:pt idx="1118">
                  <c:v>1964.2083333332487</c:v>
                </c:pt>
                <c:pt idx="1119">
                  <c:v>1964.2916666665819</c:v>
                </c:pt>
                <c:pt idx="1120">
                  <c:v>1964.3749999999152</c:v>
                </c:pt>
                <c:pt idx="1121">
                  <c:v>1964.4583333332484</c:v>
                </c:pt>
                <c:pt idx="1122">
                  <c:v>1964.5416666665817</c:v>
                </c:pt>
                <c:pt idx="1123">
                  <c:v>1964.624999999915</c:v>
                </c:pt>
                <c:pt idx="1124">
                  <c:v>1964.7083333332482</c:v>
                </c:pt>
                <c:pt idx="1125">
                  <c:v>1964.7916666665815</c:v>
                </c:pt>
                <c:pt idx="1126">
                  <c:v>1964.8749999999147</c:v>
                </c:pt>
                <c:pt idx="1127">
                  <c:v>1964.958333333248</c:v>
                </c:pt>
                <c:pt idx="1128">
                  <c:v>1965.0416666665812</c:v>
                </c:pt>
                <c:pt idx="1129">
                  <c:v>1965.1249999999145</c:v>
                </c:pt>
                <c:pt idx="1130">
                  <c:v>1965.2083333332478</c:v>
                </c:pt>
                <c:pt idx="1131">
                  <c:v>1965.291666666581</c:v>
                </c:pt>
                <c:pt idx="1132">
                  <c:v>1965.3749999999143</c:v>
                </c:pt>
                <c:pt idx="1133">
                  <c:v>1965.4583333332475</c:v>
                </c:pt>
                <c:pt idx="1134">
                  <c:v>1965.5416666665808</c:v>
                </c:pt>
                <c:pt idx="1135">
                  <c:v>1965.6249999999141</c:v>
                </c:pt>
                <c:pt idx="1136">
                  <c:v>1965.7083333332473</c:v>
                </c:pt>
                <c:pt idx="1137">
                  <c:v>1965.7916666665806</c:v>
                </c:pt>
                <c:pt idx="1138">
                  <c:v>1965.8749999999138</c:v>
                </c:pt>
                <c:pt idx="1139">
                  <c:v>1965.9583333332471</c:v>
                </c:pt>
                <c:pt idx="1140">
                  <c:v>1966.0416666665803</c:v>
                </c:pt>
                <c:pt idx="1141">
                  <c:v>1966.1249999999136</c:v>
                </c:pt>
                <c:pt idx="1142">
                  <c:v>1966.2083333332469</c:v>
                </c:pt>
                <c:pt idx="1143">
                  <c:v>1966.2916666665801</c:v>
                </c:pt>
                <c:pt idx="1144">
                  <c:v>1966.3749999999134</c:v>
                </c:pt>
                <c:pt idx="1145">
                  <c:v>1966.4583333332466</c:v>
                </c:pt>
                <c:pt idx="1146">
                  <c:v>1966.5416666665799</c:v>
                </c:pt>
                <c:pt idx="1147">
                  <c:v>1966.6249999999131</c:v>
                </c:pt>
                <c:pt idx="1148">
                  <c:v>1966.7083333332464</c:v>
                </c:pt>
                <c:pt idx="1149">
                  <c:v>1966.7916666665797</c:v>
                </c:pt>
                <c:pt idx="1150">
                  <c:v>1966.8749999999129</c:v>
                </c:pt>
                <c:pt idx="1151">
                  <c:v>1966.9583333332462</c:v>
                </c:pt>
                <c:pt idx="1152">
                  <c:v>1967.0416666665794</c:v>
                </c:pt>
                <c:pt idx="1153">
                  <c:v>1967.1249999999127</c:v>
                </c:pt>
                <c:pt idx="1154">
                  <c:v>1967.2083333332459</c:v>
                </c:pt>
                <c:pt idx="1155">
                  <c:v>1967.2916666665792</c:v>
                </c:pt>
                <c:pt idx="1156">
                  <c:v>1967.3749999999125</c:v>
                </c:pt>
                <c:pt idx="1157">
                  <c:v>1967.4583333332457</c:v>
                </c:pt>
                <c:pt idx="1158">
                  <c:v>1967.541666666579</c:v>
                </c:pt>
                <c:pt idx="1159">
                  <c:v>1967.6249999999122</c:v>
                </c:pt>
                <c:pt idx="1160">
                  <c:v>1967.7083333332455</c:v>
                </c:pt>
                <c:pt idx="1161">
                  <c:v>1967.7916666665787</c:v>
                </c:pt>
                <c:pt idx="1162">
                  <c:v>1967.874999999912</c:v>
                </c:pt>
                <c:pt idx="1163">
                  <c:v>1967.9583333332453</c:v>
                </c:pt>
                <c:pt idx="1164">
                  <c:v>1968.0416666665785</c:v>
                </c:pt>
                <c:pt idx="1165">
                  <c:v>1968.1249999999118</c:v>
                </c:pt>
                <c:pt idx="1166">
                  <c:v>1968.208333333245</c:v>
                </c:pt>
                <c:pt idx="1167">
                  <c:v>1968.2916666665783</c:v>
                </c:pt>
                <c:pt idx="1168">
                  <c:v>1968.3749999999116</c:v>
                </c:pt>
                <c:pt idx="1169">
                  <c:v>1968.4583333332448</c:v>
                </c:pt>
                <c:pt idx="1170">
                  <c:v>1968.5416666665781</c:v>
                </c:pt>
                <c:pt idx="1171">
                  <c:v>1968.6249999999113</c:v>
                </c:pt>
                <c:pt idx="1172">
                  <c:v>1968.7083333332446</c:v>
                </c:pt>
                <c:pt idx="1173">
                  <c:v>1968.7916666665778</c:v>
                </c:pt>
                <c:pt idx="1174">
                  <c:v>1968.8749999999111</c:v>
                </c:pt>
                <c:pt idx="1175">
                  <c:v>1968.9583333332444</c:v>
                </c:pt>
                <c:pt idx="1176">
                  <c:v>1969.0416666665776</c:v>
                </c:pt>
                <c:pt idx="1177">
                  <c:v>1969.1249999999109</c:v>
                </c:pt>
                <c:pt idx="1178">
                  <c:v>1969.2083333332441</c:v>
                </c:pt>
                <c:pt idx="1179">
                  <c:v>1969.2916666665774</c:v>
                </c:pt>
                <c:pt idx="1180">
                  <c:v>1969.3749999999106</c:v>
                </c:pt>
                <c:pt idx="1181">
                  <c:v>1969.4583333332439</c:v>
                </c:pt>
                <c:pt idx="1182">
                  <c:v>1969.5416666665772</c:v>
                </c:pt>
                <c:pt idx="1183">
                  <c:v>1969.6249999999104</c:v>
                </c:pt>
                <c:pt idx="1184">
                  <c:v>1969.7083333332437</c:v>
                </c:pt>
                <c:pt idx="1185">
                  <c:v>1969.7916666665769</c:v>
                </c:pt>
                <c:pt idx="1186">
                  <c:v>1969.8749999999102</c:v>
                </c:pt>
                <c:pt idx="1187">
                  <c:v>1969.9583333332434</c:v>
                </c:pt>
                <c:pt idx="1188">
                  <c:v>1970.0416666665767</c:v>
                </c:pt>
                <c:pt idx="1189">
                  <c:v>1970.12499999991</c:v>
                </c:pt>
                <c:pt idx="1190">
                  <c:v>1970.2083333332432</c:v>
                </c:pt>
                <c:pt idx="1191">
                  <c:v>1970.2916666665765</c:v>
                </c:pt>
                <c:pt idx="1192">
                  <c:v>1970.3749999999097</c:v>
                </c:pt>
                <c:pt idx="1193">
                  <c:v>1970.458333333243</c:v>
                </c:pt>
                <c:pt idx="1194">
                  <c:v>1970.5416666665762</c:v>
                </c:pt>
                <c:pt idx="1195">
                  <c:v>1970.6249999999095</c:v>
                </c:pt>
                <c:pt idx="1196">
                  <c:v>1970.7083333332428</c:v>
                </c:pt>
                <c:pt idx="1197">
                  <c:v>1970.791666666576</c:v>
                </c:pt>
                <c:pt idx="1198">
                  <c:v>1970.8749999999093</c:v>
                </c:pt>
                <c:pt idx="1199">
                  <c:v>1970.9583333332425</c:v>
                </c:pt>
                <c:pt idx="1200">
                  <c:v>1971.0416666665758</c:v>
                </c:pt>
                <c:pt idx="1201">
                  <c:v>1971.1249999999091</c:v>
                </c:pt>
                <c:pt idx="1202">
                  <c:v>1971.2083333332423</c:v>
                </c:pt>
                <c:pt idx="1203">
                  <c:v>1971.2916666665756</c:v>
                </c:pt>
                <c:pt idx="1204">
                  <c:v>1971.3749999999088</c:v>
                </c:pt>
                <c:pt idx="1205">
                  <c:v>1971.4583333332421</c:v>
                </c:pt>
                <c:pt idx="1206">
                  <c:v>1971.5416666665753</c:v>
                </c:pt>
                <c:pt idx="1207">
                  <c:v>1971.6249999999086</c:v>
                </c:pt>
                <c:pt idx="1208">
                  <c:v>1971.7083333332419</c:v>
                </c:pt>
                <c:pt idx="1209">
                  <c:v>1971.7916666665751</c:v>
                </c:pt>
                <c:pt idx="1210">
                  <c:v>1971.8749999999084</c:v>
                </c:pt>
                <c:pt idx="1211">
                  <c:v>1971.9583333332416</c:v>
                </c:pt>
                <c:pt idx="1212">
                  <c:v>1972.0416666665749</c:v>
                </c:pt>
                <c:pt idx="1213">
                  <c:v>1972.1249999999081</c:v>
                </c:pt>
                <c:pt idx="1214">
                  <c:v>1972.2083333332414</c:v>
                </c:pt>
                <c:pt idx="1215">
                  <c:v>1972.2916666665747</c:v>
                </c:pt>
                <c:pt idx="1216">
                  <c:v>1972.3749999999079</c:v>
                </c:pt>
                <c:pt idx="1217">
                  <c:v>1972.4583333332412</c:v>
                </c:pt>
                <c:pt idx="1218">
                  <c:v>1972.5416666665744</c:v>
                </c:pt>
                <c:pt idx="1219">
                  <c:v>1972.6249999999077</c:v>
                </c:pt>
                <c:pt idx="1220">
                  <c:v>1972.7083333332409</c:v>
                </c:pt>
                <c:pt idx="1221">
                  <c:v>1972.7916666665742</c:v>
                </c:pt>
                <c:pt idx="1222">
                  <c:v>1972.8749999999075</c:v>
                </c:pt>
                <c:pt idx="1223">
                  <c:v>1972.9583333332407</c:v>
                </c:pt>
                <c:pt idx="1224">
                  <c:v>1973.041666666574</c:v>
                </c:pt>
                <c:pt idx="1225">
                  <c:v>1973.1249999999072</c:v>
                </c:pt>
                <c:pt idx="1226">
                  <c:v>1973.2083333332405</c:v>
                </c:pt>
                <c:pt idx="1227">
                  <c:v>1973.2916666665737</c:v>
                </c:pt>
                <c:pt idx="1228">
                  <c:v>1973.374999999907</c:v>
                </c:pt>
                <c:pt idx="1229">
                  <c:v>1973.4583333332403</c:v>
                </c:pt>
                <c:pt idx="1230">
                  <c:v>1973.5416666665735</c:v>
                </c:pt>
                <c:pt idx="1231">
                  <c:v>1973.6249999999068</c:v>
                </c:pt>
                <c:pt idx="1232">
                  <c:v>1973.70833333324</c:v>
                </c:pt>
                <c:pt idx="1233">
                  <c:v>1973.7916666665733</c:v>
                </c:pt>
                <c:pt idx="1234">
                  <c:v>1973.8749999999065</c:v>
                </c:pt>
                <c:pt idx="1235">
                  <c:v>1973.9583333332398</c:v>
                </c:pt>
                <c:pt idx="1236">
                  <c:v>1974.0416666665731</c:v>
                </c:pt>
                <c:pt idx="1237">
                  <c:v>1974.1249999999063</c:v>
                </c:pt>
                <c:pt idx="1238">
                  <c:v>1974.2083333332396</c:v>
                </c:pt>
                <c:pt idx="1239">
                  <c:v>1974.2916666665728</c:v>
                </c:pt>
                <c:pt idx="1240">
                  <c:v>1974.3749999999061</c:v>
                </c:pt>
                <c:pt idx="1241">
                  <c:v>1974.4583333332394</c:v>
                </c:pt>
                <c:pt idx="1242">
                  <c:v>1974.5416666665726</c:v>
                </c:pt>
                <c:pt idx="1243">
                  <c:v>1974.6249999999059</c:v>
                </c:pt>
                <c:pt idx="1244">
                  <c:v>1974.7083333332391</c:v>
                </c:pt>
                <c:pt idx="1245">
                  <c:v>1974.7916666665724</c:v>
                </c:pt>
                <c:pt idx="1246">
                  <c:v>1974.8749999999056</c:v>
                </c:pt>
                <c:pt idx="1247">
                  <c:v>1974.9583333332389</c:v>
                </c:pt>
                <c:pt idx="1248">
                  <c:v>1975.0416666665722</c:v>
                </c:pt>
                <c:pt idx="1249">
                  <c:v>1975.1249999999054</c:v>
                </c:pt>
                <c:pt idx="1250">
                  <c:v>1975.2083333332387</c:v>
                </c:pt>
                <c:pt idx="1251">
                  <c:v>1975.2916666665719</c:v>
                </c:pt>
                <c:pt idx="1252">
                  <c:v>1975.3749999999052</c:v>
                </c:pt>
                <c:pt idx="1253">
                  <c:v>1975.4583333332384</c:v>
                </c:pt>
                <c:pt idx="1254">
                  <c:v>1975.5416666665717</c:v>
                </c:pt>
                <c:pt idx="1255">
                  <c:v>1975.624999999905</c:v>
                </c:pt>
                <c:pt idx="1256">
                  <c:v>1975.7083333332382</c:v>
                </c:pt>
                <c:pt idx="1257">
                  <c:v>1975.7916666665715</c:v>
                </c:pt>
                <c:pt idx="1258">
                  <c:v>1975.8749999999047</c:v>
                </c:pt>
                <c:pt idx="1259">
                  <c:v>1975.958333333238</c:v>
                </c:pt>
                <c:pt idx="1260">
                  <c:v>1976.0416666665712</c:v>
                </c:pt>
                <c:pt idx="1261">
                  <c:v>1976.1249999999045</c:v>
                </c:pt>
                <c:pt idx="1262">
                  <c:v>1976.2083333332378</c:v>
                </c:pt>
                <c:pt idx="1263">
                  <c:v>1976.291666666571</c:v>
                </c:pt>
                <c:pt idx="1264">
                  <c:v>1976.3749999999043</c:v>
                </c:pt>
                <c:pt idx="1265">
                  <c:v>1976.4583333332375</c:v>
                </c:pt>
                <c:pt idx="1266">
                  <c:v>1976.5416666665708</c:v>
                </c:pt>
                <c:pt idx="1267">
                  <c:v>1976.624999999904</c:v>
                </c:pt>
                <c:pt idx="1268">
                  <c:v>1976.7083333332373</c:v>
                </c:pt>
                <c:pt idx="1269">
                  <c:v>1976.7916666665706</c:v>
                </c:pt>
                <c:pt idx="1270">
                  <c:v>1976.8749999999038</c:v>
                </c:pt>
                <c:pt idx="1271">
                  <c:v>1976.9583333332371</c:v>
                </c:pt>
                <c:pt idx="1272">
                  <c:v>1977.0416666665703</c:v>
                </c:pt>
                <c:pt idx="1273">
                  <c:v>1977.1249999999036</c:v>
                </c:pt>
                <c:pt idx="1274">
                  <c:v>1977.2083333332369</c:v>
                </c:pt>
                <c:pt idx="1275">
                  <c:v>1977.2916666665701</c:v>
                </c:pt>
                <c:pt idx="1276">
                  <c:v>1977.3749999999034</c:v>
                </c:pt>
                <c:pt idx="1277">
                  <c:v>1977.4583333332366</c:v>
                </c:pt>
                <c:pt idx="1278">
                  <c:v>1977.5416666665699</c:v>
                </c:pt>
                <c:pt idx="1279">
                  <c:v>1977.6249999999031</c:v>
                </c:pt>
                <c:pt idx="1280">
                  <c:v>1977.7083333332364</c:v>
                </c:pt>
                <c:pt idx="1281">
                  <c:v>1977.7916666665697</c:v>
                </c:pt>
                <c:pt idx="1282">
                  <c:v>1977.8749999999029</c:v>
                </c:pt>
                <c:pt idx="1283">
                  <c:v>1977.9583333332362</c:v>
                </c:pt>
                <c:pt idx="1284">
                  <c:v>1978.0416666665694</c:v>
                </c:pt>
                <c:pt idx="1285">
                  <c:v>1978.1249999999027</c:v>
                </c:pt>
                <c:pt idx="1286">
                  <c:v>1978.2083333332359</c:v>
                </c:pt>
                <c:pt idx="1287">
                  <c:v>1978.2916666665692</c:v>
                </c:pt>
                <c:pt idx="1288">
                  <c:v>1978.3749999999025</c:v>
                </c:pt>
                <c:pt idx="1289">
                  <c:v>1978.4583333332357</c:v>
                </c:pt>
                <c:pt idx="1290">
                  <c:v>1978.541666666569</c:v>
                </c:pt>
                <c:pt idx="1291">
                  <c:v>1978.6249999999022</c:v>
                </c:pt>
                <c:pt idx="1292">
                  <c:v>1978.7083333332355</c:v>
                </c:pt>
                <c:pt idx="1293">
                  <c:v>1978.7916666665687</c:v>
                </c:pt>
                <c:pt idx="1294">
                  <c:v>1978.874999999902</c:v>
                </c:pt>
                <c:pt idx="1295">
                  <c:v>1978.9583333332353</c:v>
                </c:pt>
                <c:pt idx="1296">
                  <c:v>1979.0416666665685</c:v>
                </c:pt>
                <c:pt idx="1297">
                  <c:v>1979.1249999999018</c:v>
                </c:pt>
                <c:pt idx="1298">
                  <c:v>1979.208333333235</c:v>
                </c:pt>
                <c:pt idx="1299">
                  <c:v>1979.2916666665683</c:v>
                </c:pt>
                <c:pt idx="1300">
                  <c:v>1979.3749999999015</c:v>
                </c:pt>
                <c:pt idx="1301">
                  <c:v>1979.4583333332348</c:v>
                </c:pt>
                <c:pt idx="1302">
                  <c:v>1979.5416666665681</c:v>
                </c:pt>
                <c:pt idx="1303">
                  <c:v>1979.6249999999013</c:v>
                </c:pt>
                <c:pt idx="1304">
                  <c:v>1979.7083333332346</c:v>
                </c:pt>
                <c:pt idx="1305">
                  <c:v>1979.7916666665678</c:v>
                </c:pt>
                <c:pt idx="1306">
                  <c:v>1979.8749999999011</c:v>
                </c:pt>
                <c:pt idx="1307">
                  <c:v>1979.9583333332343</c:v>
                </c:pt>
                <c:pt idx="1308">
                  <c:v>1980.0416666665676</c:v>
                </c:pt>
                <c:pt idx="1309">
                  <c:v>1980.1249999999009</c:v>
                </c:pt>
                <c:pt idx="1310">
                  <c:v>1980.2083333332341</c:v>
                </c:pt>
                <c:pt idx="1311">
                  <c:v>1980.2916666665674</c:v>
                </c:pt>
                <c:pt idx="1312">
                  <c:v>1980.3749999999006</c:v>
                </c:pt>
                <c:pt idx="1313">
                  <c:v>1980.4583333332339</c:v>
                </c:pt>
                <c:pt idx="1314">
                  <c:v>1980.5416666665672</c:v>
                </c:pt>
                <c:pt idx="1315">
                  <c:v>1980.6249999999004</c:v>
                </c:pt>
                <c:pt idx="1316">
                  <c:v>1980.7083333332337</c:v>
                </c:pt>
                <c:pt idx="1317">
                  <c:v>1980.7916666665669</c:v>
                </c:pt>
                <c:pt idx="1318">
                  <c:v>1980.8749999999002</c:v>
                </c:pt>
                <c:pt idx="1319">
                  <c:v>1980.9583333332334</c:v>
                </c:pt>
                <c:pt idx="1320">
                  <c:v>1981.0416666665667</c:v>
                </c:pt>
                <c:pt idx="1321">
                  <c:v>1981.1249999999</c:v>
                </c:pt>
                <c:pt idx="1322">
                  <c:v>1981.2083333332332</c:v>
                </c:pt>
                <c:pt idx="1323">
                  <c:v>1981.2916666665665</c:v>
                </c:pt>
                <c:pt idx="1324">
                  <c:v>1981.3749999998997</c:v>
                </c:pt>
                <c:pt idx="1325">
                  <c:v>1981.458333333233</c:v>
                </c:pt>
                <c:pt idx="1326">
                  <c:v>1981.5416666665662</c:v>
                </c:pt>
                <c:pt idx="1327">
                  <c:v>1981.6249999998995</c:v>
                </c:pt>
                <c:pt idx="1328">
                  <c:v>1981.7083333332328</c:v>
                </c:pt>
                <c:pt idx="1329">
                  <c:v>1981.791666666566</c:v>
                </c:pt>
                <c:pt idx="1330">
                  <c:v>1981.8749999998993</c:v>
                </c:pt>
                <c:pt idx="1331">
                  <c:v>1981.9583333332325</c:v>
                </c:pt>
                <c:pt idx="1332">
                  <c:v>1982.0416666665658</c:v>
                </c:pt>
                <c:pt idx="1333">
                  <c:v>1982.124999999899</c:v>
                </c:pt>
                <c:pt idx="1334">
                  <c:v>1982.2083333332323</c:v>
                </c:pt>
                <c:pt idx="1335">
                  <c:v>1982.2916666665656</c:v>
                </c:pt>
                <c:pt idx="1336">
                  <c:v>1982.3749999998988</c:v>
                </c:pt>
                <c:pt idx="1337">
                  <c:v>1982.4583333332321</c:v>
                </c:pt>
                <c:pt idx="1338">
                  <c:v>1982.5416666665653</c:v>
                </c:pt>
                <c:pt idx="1339">
                  <c:v>1982.6249999998986</c:v>
                </c:pt>
                <c:pt idx="1340">
                  <c:v>1982.7083333332318</c:v>
                </c:pt>
                <c:pt idx="1341">
                  <c:v>1982.7916666665651</c:v>
                </c:pt>
                <c:pt idx="1342">
                  <c:v>1982.8749999998984</c:v>
                </c:pt>
                <c:pt idx="1343">
                  <c:v>1982.9583333332316</c:v>
                </c:pt>
                <c:pt idx="1344">
                  <c:v>1983.0416666665649</c:v>
                </c:pt>
                <c:pt idx="1345">
                  <c:v>1983.1249999998981</c:v>
                </c:pt>
                <c:pt idx="1346">
                  <c:v>1983.2083333332314</c:v>
                </c:pt>
                <c:pt idx="1347">
                  <c:v>1983.2916666665647</c:v>
                </c:pt>
                <c:pt idx="1348">
                  <c:v>1983.3749999998979</c:v>
                </c:pt>
                <c:pt idx="1349">
                  <c:v>1983.4583333332312</c:v>
                </c:pt>
                <c:pt idx="1350">
                  <c:v>1983.5416666665644</c:v>
                </c:pt>
                <c:pt idx="1351">
                  <c:v>1983.6249999998977</c:v>
                </c:pt>
                <c:pt idx="1352">
                  <c:v>1983.7083333332309</c:v>
                </c:pt>
                <c:pt idx="1353">
                  <c:v>1983.7916666665642</c:v>
                </c:pt>
                <c:pt idx="1354">
                  <c:v>1983.8749999998975</c:v>
                </c:pt>
                <c:pt idx="1355">
                  <c:v>1983.9583333332307</c:v>
                </c:pt>
                <c:pt idx="1356">
                  <c:v>1984.041666666564</c:v>
                </c:pt>
                <c:pt idx="1357">
                  <c:v>1984.1249999998972</c:v>
                </c:pt>
                <c:pt idx="1358">
                  <c:v>1984.2083333332305</c:v>
                </c:pt>
                <c:pt idx="1359">
                  <c:v>1984.2916666665637</c:v>
                </c:pt>
                <c:pt idx="1360">
                  <c:v>1984.374999999897</c:v>
                </c:pt>
                <c:pt idx="1361">
                  <c:v>1984.4583333332303</c:v>
                </c:pt>
                <c:pt idx="1362">
                  <c:v>1984.5416666665635</c:v>
                </c:pt>
                <c:pt idx="1363">
                  <c:v>1984.6249999998968</c:v>
                </c:pt>
                <c:pt idx="1364">
                  <c:v>1984.70833333323</c:v>
                </c:pt>
                <c:pt idx="1365">
                  <c:v>1984.7916666665633</c:v>
                </c:pt>
                <c:pt idx="1366">
                  <c:v>1984.8749999998965</c:v>
                </c:pt>
                <c:pt idx="1367">
                  <c:v>1984.9583333332298</c:v>
                </c:pt>
                <c:pt idx="1368">
                  <c:v>1985.0416666665631</c:v>
                </c:pt>
                <c:pt idx="1369">
                  <c:v>1985.1249999998963</c:v>
                </c:pt>
                <c:pt idx="1370">
                  <c:v>1985.2083333332296</c:v>
                </c:pt>
                <c:pt idx="1371">
                  <c:v>1985.2916666665628</c:v>
                </c:pt>
                <c:pt idx="1372">
                  <c:v>1985.3749999998961</c:v>
                </c:pt>
                <c:pt idx="1373">
                  <c:v>1985.4583333332293</c:v>
                </c:pt>
                <c:pt idx="1374">
                  <c:v>1985.5416666665626</c:v>
                </c:pt>
                <c:pt idx="1375">
                  <c:v>1985.6249999998959</c:v>
                </c:pt>
                <c:pt idx="1376">
                  <c:v>1985.7083333332291</c:v>
                </c:pt>
                <c:pt idx="1377">
                  <c:v>1985.7916666665624</c:v>
                </c:pt>
                <c:pt idx="1378">
                  <c:v>1985.8749999998956</c:v>
                </c:pt>
                <c:pt idx="1379">
                  <c:v>1985.9583333332289</c:v>
                </c:pt>
                <c:pt idx="1380">
                  <c:v>1986.0416666665622</c:v>
                </c:pt>
                <c:pt idx="1381">
                  <c:v>1986.1249999998954</c:v>
                </c:pt>
                <c:pt idx="1382">
                  <c:v>1986.2083333332287</c:v>
                </c:pt>
                <c:pt idx="1383">
                  <c:v>1986.2916666665619</c:v>
                </c:pt>
                <c:pt idx="1384">
                  <c:v>1986.3749999998952</c:v>
                </c:pt>
                <c:pt idx="1385">
                  <c:v>1986.4583333332284</c:v>
                </c:pt>
                <c:pt idx="1386">
                  <c:v>1986.5416666665617</c:v>
                </c:pt>
                <c:pt idx="1387">
                  <c:v>1986.624999999895</c:v>
                </c:pt>
                <c:pt idx="1388">
                  <c:v>1986.7083333332282</c:v>
                </c:pt>
                <c:pt idx="1389">
                  <c:v>1986.7916666665615</c:v>
                </c:pt>
                <c:pt idx="1390">
                  <c:v>1986.8749999998947</c:v>
                </c:pt>
                <c:pt idx="1391">
                  <c:v>1986.958333333228</c:v>
                </c:pt>
                <c:pt idx="1392">
                  <c:v>1987.0416666665612</c:v>
                </c:pt>
                <c:pt idx="1393">
                  <c:v>1987.1249999998945</c:v>
                </c:pt>
                <c:pt idx="1394">
                  <c:v>1987.2083333332278</c:v>
                </c:pt>
                <c:pt idx="1395">
                  <c:v>1987.291666666561</c:v>
                </c:pt>
                <c:pt idx="1396">
                  <c:v>1987.3749999998943</c:v>
                </c:pt>
                <c:pt idx="1397">
                  <c:v>1987.4583333332275</c:v>
                </c:pt>
                <c:pt idx="1398">
                  <c:v>1987.5416666665608</c:v>
                </c:pt>
                <c:pt idx="1399">
                  <c:v>1987.624999999894</c:v>
                </c:pt>
                <c:pt idx="1400">
                  <c:v>1987.7083333332273</c:v>
                </c:pt>
                <c:pt idx="1401">
                  <c:v>1987.7916666665606</c:v>
                </c:pt>
                <c:pt idx="1402">
                  <c:v>1987.8749999998938</c:v>
                </c:pt>
                <c:pt idx="1403">
                  <c:v>1987.9583333332271</c:v>
                </c:pt>
                <c:pt idx="1404">
                  <c:v>1988.0416666665603</c:v>
                </c:pt>
                <c:pt idx="1405">
                  <c:v>1988.1249999998936</c:v>
                </c:pt>
                <c:pt idx="1406">
                  <c:v>1988.2083333332268</c:v>
                </c:pt>
                <c:pt idx="1407">
                  <c:v>1988.2916666665601</c:v>
                </c:pt>
                <c:pt idx="1408">
                  <c:v>1988.3749999998934</c:v>
                </c:pt>
                <c:pt idx="1409">
                  <c:v>1988.4583333332266</c:v>
                </c:pt>
                <c:pt idx="1410">
                  <c:v>1988.5416666665599</c:v>
                </c:pt>
                <c:pt idx="1411">
                  <c:v>1988.6249999998931</c:v>
                </c:pt>
                <c:pt idx="1412">
                  <c:v>1988.7083333332264</c:v>
                </c:pt>
                <c:pt idx="1413">
                  <c:v>1988.7916666665596</c:v>
                </c:pt>
                <c:pt idx="1414">
                  <c:v>1988.8749999998929</c:v>
                </c:pt>
                <c:pt idx="1415">
                  <c:v>1988.9583333332262</c:v>
                </c:pt>
                <c:pt idx="1416">
                  <c:v>1989.0416666665594</c:v>
                </c:pt>
                <c:pt idx="1417">
                  <c:v>1989.1249999998927</c:v>
                </c:pt>
                <c:pt idx="1418">
                  <c:v>1989.2083333332259</c:v>
                </c:pt>
                <c:pt idx="1419">
                  <c:v>1989.2916666665592</c:v>
                </c:pt>
                <c:pt idx="1420">
                  <c:v>1989.3749999998925</c:v>
                </c:pt>
                <c:pt idx="1421">
                  <c:v>1989.4583333332257</c:v>
                </c:pt>
                <c:pt idx="1422">
                  <c:v>1989.541666666559</c:v>
                </c:pt>
                <c:pt idx="1423">
                  <c:v>1989.6249999998922</c:v>
                </c:pt>
                <c:pt idx="1424">
                  <c:v>1989.7083333332255</c:v>
                </c:pt>
                <c:pt idx="1425">
                  <c:v>1989.7916666665587</c:v>
                </c:pt>
                <c:pt idx="1426">
                  <c:v>1989.874999999892</c:v>
                </c:pt>
                <c:pt idx="1427">
                  <c:v>1989.9583333332253</c:v>
                </c:pt>
                <c:pt idx="1428">
                  <c:v>1990.0416666665585</c:v>
                </c:pt>
                <c:pt idx="1429">
                  <c:v>1990.1249999998918</c:v>
                </c:pt>
                <c:pt idx="1430">
                  <c:v>1990.208333333225</c:v>
                </c:pt>
                <c:pt idx="1431">
                  <c:v>1990.2916666665583</c:v>
                </c:pt>
                <c:pt idx="1432">
                  <c:v>1990.3749999998915</c:v>
                </c:pt>
                <c:pt idx="1433">
                  <c:v>1990.4583333332248</c:v>
                </c:pt>
                <c:pt idx="1434">
                  <c:v>1990.5416666665581</c:v>
                </c:pt>
                <c:pt idx="1435">
                  <c:v>1990.6249999998913</c:v>
                </c:pt>
                <c:pt idx="1436">
                  <c:v>1990.7083333332246</c:v>
                </c:pt>
                <c:pt idx="1437">
                  <c:v>1990.7916666665578</c:v>
                </c:pt>
                <c:pt idx="1438">
                  <c:v>1990.8749999998911</c:v>
                </c:pt>
                <c:pt idx="1439">
                  <c:v>1990.9583333332243</c:v>
                </c:pt>
                <c:pt idx="1440">
                  <c:v>1991.0416666665576</c:v>
                </c:pt>
                <c:pt idx="1441">
                  <c:v>1991.1249999998909</c:v>
                </c:pt>
                <c:pt idx="1442">
                  <c:v>1991.2083333332241</c:v>
                </c:pt>
                <c:pt idx="1443">
                  <c:v>1991.2916666665574</c:v>
                </c:pt>
                <c:pt idx="1444">
                  <c:v>1991.3749999998906</c:v>
                </c:pt>
                <c:pt idx="1445">
                  <c:v>1991.4583333332239</c:v>
                </c:pt>
                <c:pt idx="1446">
                  <c:v>1991.5416666665571</c:v>
                </c:pt>
                <c:pt idx="1447">
                  <c:v>1991.6249999998904</c:v>
                </c:pt>
                <c:pt idx="1448">
                  <c:v>1991.7083333332237</c:v>
                </c:pt>
                <c:pt idx="1449">
                  <c:v>1991.7916666665569</c:v>
                </c:pt>
                <c:pt idx="1450">
                  <c:v>1991.8749999998902</c:v>
                </c:pt>
                <c:pt idx="1451">
                  <c:v>1991.9583333332234</c:v>
                </c:pt>
                <c:pt idx="1452">
                  <c:v>1992.0416666665567</c:v>
                </c:pt>
                <c:pt idx="1453">
                  <c:v>1992.12499999989</c:v>
                </c:pt>
                <c:pt idx="1454">
                  <c:v>1992.2083333332232</c:v>
                </c:pt>
                <c:pt idx="1455">
                  <c:v>1992.2916666665565</c:v>
                </c:pt>
                <c:pt idx="1456">
                  <c:v>1992.3749999998897</c:v>
                </c:pt>
                <c:pt idx="1457">
                  <c:v>1992.458333333223</c:v>
                </c:pt>
                <c:pt idx="1458">
                  <c:v>1992.5416666665562</c:v>
                </c:pt>
                <c:pt idx="1459">
                  <c:v>1992.6249999998895</c:v>
                </c:pt>
                <c:pt idx="1460">
                  <c:v>1992.7083333332228</c:v>
                </c:pt>
                <c:pt idx="1461">
                  <c:v>1992.791666666556</c:v>
                </c:pt>
                <c:pt idx="1462">
                  <c:v>1992.8749999998893</c:v>
                </c:pt>
                <c:pt idx="1463">
                  <c:v>1992.9583333332225</c:v>
                </c:pt>
                <c:pt idx="1464">
                  <c:v>1993.0416666665558</c:v>
                </c:pt>
                <c:pt idx="1465">
                  <c:v>1993.124999999889</c:v>
                </c:pt>
                <c:pt idx="1466">
                  <c:v>1993.2083333332223</c:v>
                </c:pt>
                <c:pt idx="1467">
                  <c:v>1993.2916666665556</c:v>
                </c:pt>
                <c:pt idx="1468">
                  <c:v>1993.3749999998888</c:v>
                </c:pt>
                <c:pt idx="1469">
                  <c:v>1993.4583333332221</c:v>
                </c:pt>
                <c:pt idx="1470">
                  <c:v>1993.5416666665553</c:v>
                </c:pt>
                <c:pt idx="1471">
                  <c:v>1993.6249999998886</c:v>
                </c:pt>
                <c:pt idx="1472">
                  <c:v>1993.7083333332218</c:v>
                </c:pt>
                <c:pt idx="1473">
                  <c:v>1993.7916666665551</c:v>
                </c:pt>
                <c:pt idx="1474">
                  <c:v>1993.8749999998884</c:v>
                </c:pt>
                <c:pt idx="1475">
                  <c:v>1993.9583333332216</c:v>
                </c:pt>
                <c:pt idx="1476">
                  <c:v>1994.0416666665549</c:v>
                </c:pt>
                <c:pt idx="1477">
                  <c:v>1994.1249999998881</c:v>
                </c:pt>
                <c:pt idx="1478">
                  <c:v>1994.2083333332214</c:v>
                </c:pt>
                <c:pt idx="1479">
                  <c:v>1994.2916666665546</c:v>
                </c:pt>
                <c:pt idx="1480">
                  <c:v>1994.3749999998879</c:v>
                </c:pt>
                <c:pt idx="1481">
                  <c:v>1994.4583333332212</c:v>
                </c:pt>
                <c:pt idx="1482">
                  <c:v>1994.5416666665544</c:v>
                </c:pt>
                <c:pt idx="1483">
                  <c:v>1994.6249999998877</c:v>
                </c:pt>
                <c:pt idx="1484">
                  <c:v>1994.7083333332209</c:v>
                </c:pt>
                <c:pt idx="1485">
                  <c:v>1994.7916666665542</c:v>
                </c:pt>
                <c:pt idx="1486">
                  <c:v>1994.8749999998875</c:v>
                </c:pt>
                <c:pt idx="1487">
                  <c:v>1994.9583333332207</c:v>
                </c:pt>
                <c:pt idx="1488">
                  <c:v>1995.041666666554</c:v>
                </c:pt>
                <c:pt idx="1489">
                  <c:v>1995.1249999998872</c:v>
                </c:pt>
                <c:pt idx="1490">
                  <c:v>1995.2083333332205</c:v>
                </c:pt>
                <c:pt idx="1491">
                  <c:v>1995.2916666665537</c:v>
                </c:pt>
                <c:pt idx="1492">
                  <c:v>1995.374999999887</c:v>
                </c:pt>
                <c:pt idx="1493">
                  <c:v>1995.4583333332203</c:v>
                </c:pt>
                <c:pt idx="1494">
                  <c:v>1995.5416666665535</c:v>
                </c:pt>
                <c:pt idx="1495">
                  <c:v>1995.6249999998868</c:v>
                </c:pt>
                <c:pt idx="1496">
                  <c:v>1995.70833333322</c:v>
                </c:pt>
                <c:pt idx="1497">
                  <c:v>1995.7916666665533</c:v>
                </c:pt>
                <c:pt idx="1498">
                  <c:v>1995.8749999998865</c:v>
                </c:pt>
                <c:pt idx="1499">
                  <c:v>1995.9583333332198</c:v>
                </c:pt>
                <c:pt idx="1500">
                  <c:v>1996.0416666665531</c:v>
                </c:pt>
                <c:pt idx="1501">
                  <c:v>1996.1249999998863</c:v>
                </c:pt>
                <c:pt idx="1502">
                  <c:v>1996.2083333332196</c:v>
                </c:pt>
                <c:pt idx="1503">
                  <c:v>1996.2916666665528</c:v>
                </c:pt>
                <c:pt idx="1504">
                  <c:v>1996.3749999998861</c:v>
                </c:pt>
                <c:pt idx="1505">
                  <c:v>1996.4583333332193</c:v>
                </c:pt>
                <c:pt idx="1506">
                  <c:v>1996.5416666665526</c:v>
                </c:pt>
                <c:pt idx="1507">
                  <c:v>1996.6249999998859</c:v>
                </c:pt>
                <c:pt idx="1508">
                  <c:v>1996.7083333332191</c:v>
                </c:pt>
                <c:pt idx="1509">
                  <c:v>1996.7916666665524</c:v>
                </c:pt>
                <c:pt idx="1510">
                  <c:v>1996.8749999998856</c:v>
                </c:pt>
                <c:pt idx="1511">
                  <c:v>1996.9583333332189</c:v>
                </c:pt>
                <c:pt idx="1512">
                  <c:v>1997.0416666665521</c:v>
                </c:pt>
                <c:pt idx="1513">
                  <c:v>1997.1249999998854</c:v>
                </c:pt>
                <c:pt idx="1514">
                  <c:v>1997.2083333332187</c:v>
                </c:pt>
                <c:pt idx="1515">
                  <c:v>1997.2916666665519</c:v>
                </c:pt>
                <c:pt idx="1516">
                  <c:v>1997.3749999998852</c:v>
                </c:pt>
                <c:pt idx="1517">
                  <c:v>1997.4583333332184</c:v>
                </c:pt>
                <c:pt idx="1518">
                  <c:v>1997.5416666665517</c:v>
                </c:pt>
                <c:pt idx="1519">
                  <c:v>1997.6249999998849</c:v>
                </c:pt>
                <c:pt idx="1520">
                  <c:v>1997.7083333332182</c:v>
                </c:pt>
                <c:pt idx="1521">
                  <c:v>1997.7916666665515</c:v>
                </c:pt>
                <c:pt idx="1522">
                  <c:v>1997.8749999998847</c:v>
                </c:pt>
                <c:pt idx="1523">
                  <c:v>1997.958333333218</c:v>
                </c:pt>
                <c:pt idx="1524">
                  <c:v>1998.0416666665512</c:v>
                </c:pt>
                <c:pt idx="1525">
                  <c:v>1998.1249999998845</c:v>
                </c:pt>
                <c:pt idx="1526">
                  <c:v>1998.2083333332178</c:v>
                </c:pt>
                <c:pt idx="1527">
                  <c:v>1998.291666666551</c:v>
                </c:pt>
                <c:pt idx="1528">
                  <c:v>1998.3749999998843</c:v>
                </c:pt>
                <c:pt idx="1529">
                  <c:v>1998.4583333332175</c:v>
                </c:pt>
                <c:pt idx="1530">
                  <c:v>1998.5416666665508</c:v>
                </c:pt>
                <c:pt idx="1531">
                  <c:v>1998.624999999884</c:v>
                </c:pt>
                <c:pt idx="1532">
                  <c:v>1998.7083333332173</c:v>
                </c:pt>
                <c:pt idx="1533">
                  <c:v>1998.7916666665506</c:v>
                </c:pt>
                <c:pt idx="1534">
                  <c:v>1998.8749999998838</c:v>
                </c:pt>
                <c:pt idx="1535">
                  <c:v>1998.9583333332171</c:v>
                </c:pt>
                <c:pt idx="1536">
                  <c:v>1999.0416666665503</c:v>
                </c:pt>
                <c:pt idx="1537">
                  <c:v>1999.1249999998836</c:v>
                </c:pt>
                <c:pt idx="1538">
                  <c:v>1999.2083333332168</c:v>
                </c:pt>
                <c:pt idx="1539">
                  <c:v>1999.2916666665501</c:v>
                </c:pt>
                <c:pt idx="1540">
                  <c:v>1999.3749999998834</c:v>
                </c:pt>
                <c:pt idx="1541">
                  <c:v>1999.4583333332166</c:v>
                </c:pt>
                <c:pt idx="1542">
                  <c:v>1999.5416666665499</c:v>
                </c:pt>
                <c:pt idx="1543">
                  <c:v>1999.6249999998831</c:v>
                </c:pt>
                <c:pt idx="1544">
                  <c:v>1999.7083333332164</c:v>
                </c:pt>
                <c:pt idx="1545">
                  <c:v>1999.7916666665496</c:v>
                </c:pt>
                <c:pt idx="1546">
                  <c:v>1999.8749999998829</c:v>
                </c:pt>
                <c:pt idx="1547">
                  <c:v>1999.9583333332162</c:v>
                </c:pt>
                <c:pt idx="1548">
                  <c:v>2000.0416666665494</c:v>
                </c:pt>
                <c:pt idx="1549">
                  <c:v>2000.1249999998827</c:v>
                </c:pt>
                <c:pt idx="1550">
                  <c:v>2000.2083333332159</c:v>
                </c:pt>
                <c:pt idx="1551">
                  <c:v>2000.2916666665492</c:v>
                </c:pt>
                <c:pt idx="1552">
                  <c:v>2000.3749999998824</c:v>
                </c:pt>
                <c:pt idx="1553">
                  <c:v>2000.4583333332157</c:v>
                </c:pt>
                <c:pt idx="1554">
                  <c:v>2000.541666666549</c:v>
                </c:pt>
                <c:pt idx="1555">
                  <c:v>2000.6249999998822</c:v>
                </c:pt>
                <c:pt idx="1556">
                  <c:v>2000.7083333332155</c:v>
                </c:pt>
                <c:pt idx="1557">
                  <c:v>2000.7916666665487</c:v>
                </c:pt>
                <c:pt idx="1558">
                  <c:v>2000.874999999882</c:v>
                </c:pt>
                <c:pt idx="1559">
                  <c:v>2000.9583333332153</c:v>
                </c:pt>
                <c:pt idx="1560">
                  <c:v>2001.0416666665485</c:v>
                </c:pt>
                <c:pt idx="1561">
                  <c:v>2001.1249999998818</c:v>
                </c:pt>
                <c:pt idx="1562">
                  <c:v>2001.208333333215</c:v>
                </c:pt>
                <c:pt idx="1563">
                  <c:v>2001.2916666665483</c:v>
                </c:pt>
                <c:pt idx="1564">
                  <c:v>2001.3749999998815</c:v>
                </c:pt>
                <c:pt idx="1565">
                  <c:v>2001.4583333332148</c:v>
                </c:pt>
                <c:pt idx="1566">
                  <c:v>2001.5416666665481</c:v>
                </c:pt>
                <c:pt idx="1567">
                  <c:v>2001.6249999998813</c:v>
                </c:pt>
                <c:pt idx="1568">
                  <c:v>2001.7083333332146</c:v>
                </c:pt>
                <c:pt idx="1569">
                  <c:v>2001.7916666665478</c:v>
                </c:pt>
                <c:pt idx="1570">
                  <c:v>2001.8749999998811</c:v>
                </c:pt>
                <c:pt idx="1571">
                  <c:v>2001.9583333332143</c:v>
                </c:pt>
                <c:pt idx="1572">
                  <c:v>2002.0416666665476</c:v>
                </c:pt>
                <c:pt idx="1573">
                  <c:v>2002.1249999998809</c:v>
                </c:pt>
                <c:pt idx="1574">
                  <c:v>2002.2083333332141</c:v>
                </c:pt>
                <c:pt idx="1575">
                  <c:v>2002.2916666665474</c:v>
                </c:pt>
                <c:pt idx="1576">
                  <c:v>2002.3749999998806</c:v>
                </c:pt>
                <c:pt idx="1577">
                  <c:v>2002.4583333332139</c:v>
                </c:pt>
                <c:pt idx="1578">
                  <c:v>2002.5416666665471</c:v>
                </c:pt>
                <c:pt idx="1579">
                  <c:v>2002.6249999998804</c:v>
                </c:pt>
                <c:pt idx="1580">
                  <c:v>2002.7083333332137</c:v>
                </c:pt>
                <c:pt idx="1581">
                  <c:v>2002.7916666665469</c:v>
                </c:pt>
                <c:pt idx="1582">
                  <c:v>2002.8749999998802</c:v>
                </c:pt>
                <c:pt idx="1583">
                  <c:v>2002.9583333332134</c:v>
                </c:pt>
                <c:pt idx="1584">
                  <c:v>2003.0416666665467</c:v>
                </c:pt>
                <c:pt idx="1585">
                  <c:v>2003.1249999998799</c:v>
                </c:pt>
                <c:pt idx="1586">
                  <c:v>2003.2083333332132</c:v>
                </c:pt>
                <c:pt idx="1587">
                  <c:v>2003.2916666665465</c:v>
                </c:pt>
                <c:pt idx="1588">
                  <c:v>2003.3749999998797</c:v>
                </c:pt>
                <c:pt idx="1589">
                  <c:v>2003.458333333213</c:v>
                </c:pt>
                <c:pt idx="1590">
                  <c:v>2003.5416666665462</c:v>
                </c:pt>
                <c:pt idx="1591">
                  <c:v>2003.6249999998795</c:v>
                </c:pt>
                <c:pt idx="1592">
                  <c:v>2003.7083333332127</c:v>
                </c:pt>
                <c:pt idx="1593">
                  <c:v>2003.791666666546</c:v>
                </c:pt>
                <c:pt idx="1594">
                  <c:v>2003.8749999998793</c:v>
                </c:pt>
                <c:pt idx="1595">
                  <c:v>2003.9583333332125</c:v>
                </c:pt>
                <c:pt idx="1596">
                  <c:v>2004.0416666665458</c:v>
                </c:pt>
                <c:pt idx="1597">
                  <c:v>2004.124999999879</c:v>
                </c:pt>
                <c:pt idx="1598">
                  <c:v>2004.2083333332123</c:v>
                </c:pt>
                <c:pt idx="1599">
                  <c:v>2004.2916666665456</c:v>
                </c:pt>
                <c:pt idx="1600">
                  <c:v>2004.3749999998788</c:v>
                </c:pt>
                <c:pt idx="1601">
                  <c:v>2004.4583333332121</c:v>
                </c:pt>
                <c:pt idx="1602">
                  <c:v>2004.5416666665453</c:v>
                </c:pt>
                <c:pt idx="1603">
                  <c:v>2004.6249999998786</c:v>
                </c:pt>
                <c:pt idx="1604">
                  <c:v>2004.7083333332118</c:v>
                </c:pt>
                <c:pt idx="1605">
                  <c:v>2004.7916666665451</c:v>
                </c:pt>
                <c:pt idx="1606">
                  <c:v>2004.8749999998784</c:v>
                </c:pt>
                <c:pt idx="1607">
                  <c:v>2004.9583333332116</c:v>
                </c:pt>
                <c:pt idx="1608">
                  <c:v>2005.0416666665449</c:v>
                </c:pt>
                <c:pt idx="1609">
                  <c:v>2005.1249999998781</c:v>
                </c:pt>
                <c:pt idx="1610">
                  <c:v>2005.2083333332114</c:v>
                </c:pt>
                <c:pt idx="1611">
                  <c:v>2005.2916666665446</c:v>
                </c:pt>
                <c:pt idx="1612">
                  <c:v>2005.3749999998779</c:v>
                </c:pt>
                <c:pt idx="1613">
                  <c:v>2005.4583333332112</c:v>
                </c:pt>
                <c:pt idx="1614">
                  <c:v>2005.5416666665444</c:v>
                </c:pt>
                <c:pt idx="1615">
                  <c:v>2005.6249999998777</c:v>
                </c:pt>
                <c:pt idx="1616">
                  <c:v>2005.7083333332109</c:v>
                </c:pt>
                <c:pt idx="1617">
                  <c:v>2005.7916666665442</c:v>
                </c:pt>
                <c:pt idx="1618">
                  <c:v>2005.8749999998774</c:v>
                </c:pt>
                <c:pt idx="1619">
                  <c:v>2005.9583333332107</c:v>
                </c:pt>
                <c:pt idx="1620">
                  <c:v>2006.041666666544</c:v>
                </c:pt>
                <c:pt idx="1621">
                  <c:v>2006.1249999998772</c:v>
                </c:pt>
                <c:pt idx="1622">
                  <c:v>2006.2083333332105</c:v>
                </c:pt>
                <c:pt idx="1623">
                  <c:v>2006.2916666665437</c:v>
                </c:pt>
                <c:pt idx="1624">
                  <c:v>2006.374999999877</c:v>
                </c:pt>
                <c:pt idx="1625">
                  <c:v>2006.4583333332102</c:v>
                </c:pt>
                <c:pt idx="1626">
                  <c:v>2006.5416666665435</c:v>
                </c:pt>
                <c:pt idx="1627">
                  <c:v>2006.6249999998768</c:v>
                </c:pt>
                <c:pt idx="1628">
                  <c:v>2006.70833333321</c:v>
                </c:pt>
                <c:pt idx="1629">
                  <c:v>2006.7916666665433</c:v>
                </c:pt>
                <c:pt idx="1630">
                  <c:v>2006.8749999998765</c:v>
                </c:pt>
                <c:pt idx="1631">
                  <c:v>2006.9583333332098</c:v>
                </c:pt>
                <c:pt idx="1632">
                  <c:v>2007.0416666665431</c:v>
                </c:pt>
                <c:pt idx="1633">
                  <c:v>2007.1249999998763</c:v>
                </c:pt>
                <c:pt idx="1634">
                  <c:v>2007.2083333332096</c:v>
                </c:pt>
                <c:pt idx="1635">
                  <c:v>2007.2916666665428</c:v>
                </c:pt>
                <c:pt idx="1636">
                  <c:v>2007.3749999998761</c:v>
                </c:pt>
                <c:pt idx="1637">
                  <c:v>2007.4583333332093</c:v>
                </c:pt>
                <c:pt idx="1638">
                  <c:v>2007.5416666665426</c:v>
                </c:pt>
                <c:pt idx="1639">
                  <c:v>2007.6249999998759</c:v>
                </c:pt>
                <c:pt idx="1640">
                  <c:v>2007.7083333332091</c:v>
                </c:pt>
                <c:pt idx="1641">
                  <c:v>2007.7916666665424</c:v>
                </c:pt>
                <c:pt idx="1642">
                  <c:v>2007.8749999998756</c:v>
                </c:pt>
                <c:pt idx="1643">
                  <c:v>2007.9583333332089</c:v>
                </c:pt>
                <c:pt idx="1644">
                  <c:v>2008.0416666665421</c:v>
                </c:pt>
                <c:pt idx="1645">
                  <c:v>2008.1249999998754</c:v>
                </c:pt>
                <c:pt idx="1646">
                  <c:v>2008.2083333332087</c:v>
                </c:pt>
                <c:pt idx="1647">
                  <c:v>2008.2916666665419</c:v>
                </c:pt>
                <c:pt idx="1648">
                  <c:v>2008.3749999998752</c:v>
                </c:pt>
                <c:pt idx="1649">
                  <c:v>2008.4583333332084</c:v>
                </c:pt>
                <c:pt idx="1650">
                  <c:v>2008.5416666665417</c:v>
                </c:pt>
                <c:pt idx="1651">
                  <c:v>2008.6249999998749</c:v>
                </c:pt>
                <c:pt idx="1652">
                  <c:v>2008.7083333332082</c:v>
                </c:pt>
                <c:pt idx="1653">
                  <c:v>2008.7916666665415</c:v>
                </c:pt>
                <c:pt idx="1654">
                  <c:v>2008.8749999998747</c:v>
                </c:pt>
                <c:pt idx="1655">
                  <c:v>2008.958333333208</c:v>
                </c:pt>
                <c:pt idx="1656">
                  <c:v>2009.0416666665412</c:v>
                </c:pt>
                <c:pt idx="1657">
                  <c:v>2009.1249999998745</c:v>
                </c:pt>
                <c:pt idx="1658">
                  <c:v>2009.2083333332077</c:v>
                </c:pt>
                <c:pt idx="1659">
                  <c:v>2009.291666666541</c:v>
                </c:pt>
                <c:pt idx="1660">
                  <c:v>2009.3749999998743</c:v>
                </c:pt>
                <c:pt idx="1661">
                  <c:v>2009.4583333332075</c:v>
                </c:pt>
                <c:pt idx="1662">
                  <c:v>2009.5416666665408</c:v>
                </c:pt>
                <c:pt idx="1663">
                  <c:v>2009.624999999874</c:v>
                </c:pt>
                <c:pt idx="1664">
                  <c:v>2009.7083333332073</c:v>
                </c:pt>
                <c:pt idx="1665">
                  <c:v>2009.7916666665406</c:v>
                </c:pt>
                <c:pt idx="1666">
                  <c:v>2009.8749999998738</c:v>
                </c:pt>
                <c:pt idx="1667">
                  <c:v>2009.9583333332071</c:v>
                </c:pt>
                <c:pt idx="1668">
                  <c:v>2010.0416666665403</c:v>
                </c:pt>
                <c:pt idx="1669">
                  <c:v>2010.1249999998736</c:v>
                </c:pt>
                <c:pt idx="1670">
                  <c:v>2010.2083333332068</c:v>
                </c:pt>
                <c:pt idx="1671">
                  <c:v>2010.2916666665401</c:v>
                </c:pt>
                <c:pt idx="1672">
                  <c:v>2010.3749999998734</c:v>
                </c:pt>
                <c:pt idx="1673">
                  <c:v>2010.4583333332066</c:v>
                </c:pt>
                <c:pt idx="1674">
                  <c:v>2010.5416666665399</c:v>
                </c:pt>
                <c:pt idx="1675">
                  <c:v>2010.6249999998731</c:v>
                </c:pt>
                <c:pt idx="1676">
                  <c:v>2010.7083333332064</c:v>
                </c:pt>
                <c:pt idx="1677">
                  <c:v>2010.7916666665396</c:v>
                </c:pt>
                <c:pt idx="1678">
                  <c:v>2010.8749999998729</c:v>
                </c:pt>
                <c:pt idx="1679">
                  <c:v>2010.9583333332062</c:v>
                </c:pt>
                <c:pt idx="1680">
                  <c:v>2011.0416666665394</c:v>
                </c:pt>
                <c:pt idx="1681">
                  <c:v>2011.1249999998727</c:v>
                </c:pt>
                <c:pt idx="1682">
                  <c:v>2011.2083333332059</c:v>
                </c:pt>
                <c:pt idx="1683">
                  <c:v>2011.2916666665392</c:v>
                </c:pt>
                <c:pt idx="1684">
                  <c:v>2011.3749999998724</c:v>
                </c:pt>
                <c:pt idx="1685">
                  <c:v>2011.4583333332057</c:v>
                </c:pt>
                <c:pt idx="1686">
                  <c:v>2011.541666666539</c:v>
                </c:pt>
                <c:pt idx="1687">
                  <c:v>2011.6249999998722</c:v>
                </c:pt>
                <c:pt idx="1688">
                  <c:v>2011.7083333332055</c:v>
                </c:pt>
                <c:pt idx="1689">
                  <c:v>2011.7916666665387</c:v>
                </c:pt>
                <c:pt idx="1690">
                  <c:v>2011.874999999872</c:v>
                </c:pt>
                <c:pt idx="1691">
                  <c:v>2011.9583333332052</c:v>
                </c:pt>
                <c:pt idx="1692">
                  <c:v>2012.0416666665385</c:v>
                </c:pt>
                <c:pt idx="1693">
                  <c:v>2012.1249999998718</c:v>
                </c:pt>
                <c:pt idx="1694">
                  <c:v>2012.208333333205</c:v>
                </c:pt>
                <c:pt idx="1695">
                  <c:v>2012.2916666665383</c:v>
                </c:pt>
                <c:pt idx="1696">
                  <c:v>2012.3749999998715</c:v>
                </c:pt>
                <c:pt idx="1697">
                  <c:v>2012.4583333332048</c:v>
                </c:pt>
                <c:pt idx="1698">
                  <c:v>2012.541666666538</c:v>
                </c:pt>
                <c:pt idx="1699">
                  <c:v>2012.6249999998713</c:v>
                </c:pt>
                <c:pt idx="1700">
                  <c:v>2012.7083333332046</c:v>
                </c:pt>
                <c:pt idx="1701">
                  <c:v>2012.7916666665378</c:v>
                </c:pt>
                <c:pt idx="1702">
                  <c:v>2012.8749999998711</c:v>
                </c:pt>
                <c:pt idx="1703">
                  <c:v>2012.9583333332043</c:v>
                </c:pt>
                <c:pt idx="1704">
                  <c:v>2013.0416666665376</c:v>
                </c:pt>
                <c:pt idx="1705">
                  <c:v>2013.1249999998709</c:v>
                </c:pt>
                <c:pt idx="1706">
                  <c:v>2013.2083333332041</c:v>
                </c:pt>
                <c:pt idx="1707">
                  <c:v>2013.2916666665374</c:v>
                </c:pt>
                <c:pt idx="1708">
                  <c:v>2013.3749999998706</c:v>
                </c:pt>
                <c:pt idx="1709">
                  <c:v>2013.4583333332039</c:v>
                </c:pt>
                <c:pt idx="1710">
                  <c:v>2013.5416666665371</c:v>
                </c:pt>
                <c:pt idx="1711">
                  <c:v>2013.6249999998704</c:v>
                </c:pt>
                <c:pt idx="1712">
                  <c:v>2013.7083333332037</c:v>
                </c:pt>
                <c:pt idx="1713">
                  <c:v>2013.7916666665369</c:v>
                </c:pt>
                <c:pt idx="1714">
                  <c:v>2013.8749999998702</c:v>
                </c:pt>
                <c:pt idx="1715">
                  <c:v>2013.9583333332034</c:v>
                </c:pt>
                <c:pt idx="1716">
                  <c:v>2014.0416666665367</c:v>
                </c:pt>
                <c:pt idx="1717">
                  <c:v>2014.1249999998699</c:v>
                </c:pt>
                <c:pt idx="1718">
                  <c:v>2014.2083333332032</c:v>
                </c:pt>
                <c:pt idx="1719">
                  <c:v>2014.2916666665365</c:v>
                </c:pt>
                <c:pt idx="1720">
                  <c:v>2014.3749999998697</c:v>
                </c:pt>
                <c:pt idx="1721">
                  <c:v>2014.458333333203</c:v>
                </c:pt>
                <c:pt idx="1722">
                  <c:v>2014.5416666665362</c:v>
                </c:pt>
                <c:pt idx="1723">
                  <c:v>2014.6249999998695</c:v>
                </c:pt>
                <c:pt idx="1724">
                  <c:v>2014.7083333332027</c:v>
                </c:pt>
                <c:pt idx="1725">
                  <c:v>2014.791666666536</c:v>
                </c:pt>
                <c:pt idx="1726">
                  <c:v>2014.8749999998693</c:v>
                </c:pt>
                <c:pt idx="1727">
                  <c:v>2014.9583333332025</c:v>
                </c:pt>
                <c:pt idx="1728">
                  <c:v>2015.0416666665358</c:v>
                </c:pt>
                <c:pt idx="1729">
                  <c:v>2015.124999999869</c:v>
                </c:pt>
                <c:pt idx="1730">
                  <c:v>2015.2083333332023</c:v>
                </c:pt>
                <c:pt idx="1731">
                  <c:v>2015.2916666665355</c:v>
                </c:pt>
                <c:pt idx="1732">
                  <c:v>2015.3749999998688</c:v>
                </c:pt>
                <c:pt idx="1733">
                  <c:v>2015.4583333332021</c:v>
                </c:pt>
                <c:pt idx="1734">
                  <c:v>2015.5416666665353</c:v>
                </c:pt>
                <c:pt idx="1735">
                  <c:v>2015.6249999998686</c:v>
                </c:pt>
                <c:pt idx="1736">
                  <c:v>2015.7083333332018</c:v>
                </c:pt>
                <c:pt idx="1737">
                  <c:v>2015.7916666665351</c:v>
                </c:pt>
                <c:pt idx="1738">
                  <c:v>2015.8749999998684</c:v>
                </c:pt>
                <c:pt idx="1739">
                  <c:v>2015.9583333332016</c:v>
                </c:pt>
                <c:pt idx="1740">
                  <c:v>2016.0416666665349</c:v>
                </c:pt>
                <c:pt idx="1741">
                  <c:v>2016.1249999998681</c:v>
                </c:pt>
                <c:pt idx="1742">
                  <c:v>2016.2083333332014</c:v>
                </c:pt>
                <c:pt idx="1743">
                  <c:v>2016.2916666665346</c:v>
                </c:pt>
                <c:pt idx="1744">
                  <c:v>2016.3749999998679</c:v>
                </c:pt>
                <c:pt idx="1745">
                  <c:v>2016.4583333332012</c:v>
                </c:pt>
                <c:pt idx="1746">
                  <c:v>2016.5416666665344</c:v>
                </c:pt>
                <c:pt idx="1747">
                  <c:v>2016.6249999998677</c:v>
                </c:pt>
                <c:pt idx="1748">
                  <c:v>2016.7083333332009</c:v>
                </c:pt>
                <c:pt idx="1749">
                  <c:v>2016.7916666665342</c:v>
                </c:pt>
                <c:pt idx="1750">
                  <c:v>2016.8749999998674</c:v>
                </c:pt>
                <c:pt idx="1751">
                  <c:v>2016.9583333332007</c:v>
                </c:pt>
                <c:pt idx="1752">
                  <c:v>2017.041666666534</c:v>
                </c:pt>
              </c:numCache>
            </c:numRef>
          </c:xVal>
          <c:yVal>
            <c:numRef>
              <c:f>Data!$H$9:$H$1765</c:f>
              <c:numCache>
                <c:formatCode>0.00</c:formatCode>
                <c:ptCount val="1757"/>
                <c:pt idx="0">
                  <c:v>85.875319950692528</c:v>
                </c:pt>
                <c:pt idx="1">
                  <c:v>84.456971041368078</c:v>
                </c:pt>
                <c:pt idx="2">
                  <c:v>85.258128557990972</c:v>
                </c:pt>
                <c:pt idx="3">
                  <c:v>90.983035026014647</c:v>
                </c:pt>
                <c:pt idx="4">
                  <c:v>95.455682476311623</c:v>
                </c:pt>
                <c:pt idx="5">
                  <c:v>96.161215543899317</c:v>
                </c:pt>
                <c:pt idx="6">
                  <c:v>94.365674174822345</c:v>
                </c:pt>
                <c:pt idx="7">
                  <c:v>97.091366607060195</c:v>
                </c:pt>
                <c:pt idx="8">
                  <c:v>95.805692453365154</c:v>
                </c:pt>
                <c:pt idx="9">
                  <c:v>89.459552544523092</c:v>
                </c:pt>
                <c:pt idx="10">
                  <c:v>90.434057474202007</c:v>
                </c:pt>
                <c:pt idx="11">
                  <c:v>90.298811944318686</c:v>
                </c:pt>
                <c:pt idx="12">
                  <c:v>92.584857816326775</c:v>
                </c:pt>
                <c:pt idx="13">
                  <c:v>92.965865461661423</c:v>
                </c:pt>
                <c:pt idx="14">
                  <c:v>94.59180756633225</c:v>
                </c:pt>
                <c:pt idx="15">
                  <c:v>95.105463250685176</c:v>
                </c:pt>
                <c:pt idx="16">
                  <c:v>95.105463250685176</c:v>
                </c:pt>
                <c:pt idx="17">
                  <c:v>94.875097505963907</c:v>
                </c:pt>
                <c:pt idx="18">
                  <c:v>95.717900513550475</c:v>
                </c:pt>
                <c:pt idx="19">
                  <c:v>93.896135902142348</c:v>
                </c:pt>
                <c:pt idx="20">
                  <c:v>91.546146716280973</c:v>
                </c:pt>
                <c:pt idx="21">
                  <c:v>93.974283114127289</c:v>
                </c:pt>
                <c:pt idx="22">
                  <c:v>90.882633801330428</c:v>
                </c:pt>
                <c:pt idx="23">
                  <c:v>94.455041472988441</c:v>
                </c:pt>
                <c:pt idx="24">
                  <c:v>95.200248900783208</c:v>
                </c:pt>
                <c:pt idx="25">
                  <c:v>93.874847460116143</c:v>
                </c:pt>
                <c:pt idx="26">
                  <c:v>93.145722431299703</c:v>
                </c:pt>
                <c:pt idx="27">
                  <c:v>91.869753630870932</c:v>
                </c:pt>
                <c:pt idx="28">
                  <c:v>94.082437759091022</c:v>
                </c:pt>
                <c:pt idx="29">
                  <c:v>95.589770976698944</c:v>
                </c:pt>
                <c:pt idx="30">
                  <c:v>95.397823645420431</c:v>
                </c:pt>
                <c:pt idx="31">
                  <c:v>95.397823645420431</c:v>
                </c:pt>
                <c:pt idx="32">
                  <c:v>88.103825056836968</c:v>
                </c:pt>
                <c:pt idx="33">
                  <c:v>82.296154233692533</c:v>
                </c:pt>
                <c:pt idx="34">
                  <c:v>81.889169330380625</c:v>
                </c:pt>
                <c:pt idx="35">
                  <c:v>87.491975339643375</c:v>
                </c:pt>
                <c:pt idx="36">
                  <c:v>90.82385944607357</c:v>
                </c:pt>
                <c:pt idx="37">
                  <c:v>93.552473249174483</c:v>
                </c:pt>
                <c:pt idx="38">
                  <c:v>92.188166347624033</c:v>
                </c:pt>
                <c:pt idx="39">
                  <c:v>91.054996959809841</c:v>
                </c:pt>
                <c:pt idx="40">
                  <c:v>89.378059260719695</c:v>
                </c:pt>
                <c:pt idx="41">
                  <c:v>91.131601489956694</c:v>
                </c:pt>
                <c:pt idx="42">
                  <c:v>90.402399805321181</c:v>
                </c:pt>
                <c:pt idx="43">
                  <c:v>91.335932435001453</c:v>
                </c:pt>
                <c:pt idx="44">
                  <c:v>92.766249050314684</c:v>
                </c:pt>
                <c:pt idx="45">
                  <c:v>94.079644236967141</c:v>
                </c:pt>
                <c:pt idx="46">
                  <c:v>95.694245142442085</c:v>
                </c:pt>
                <c:pt idx="47">
                  <c:v>95.06605534938447</c:v>
                </c:pt>
                <c:pt idx="48">
                  <c:v>95.06605534938447</c:v>
                </c:pt>
                <c:pt idx="49">
                  <c:v>94.856658751698589</c:v>
                </c:pt>
                <c:pt idx="50">
                  <c:v>96.113038337813805</c:v>
                </c:pt>
                <c:pt idx="51">
                  <c:v>96.571820243244431</c:v>
                </c:pt>
                <c:pt idx="52">
                  <c:v>95.173719448429722</c:v>
                </c:pt>
                <c:pt idx="53">
                  <c:v>94.851261131950324</c:v>
                </c:pt>
                <c:pt idx="54">
                  <c:v>95.067816522662525</c:v>
                </c:pt>
                <c:pt idx="55">
                  <c:v>94.692117011292396</c:v>
                </c:pt>
                <c:pt idx="56">
                  <c:v>94.634705741238122</c:v>
                </c:pt>
                <c:pt idx="57">
                  <c:v>93.11881800625261</c:v>
                </c:pt>
                <c:pt idx="58">
                  <c:v>95.450689717267196</c:v>
                </c:pt>
                <c:pt idx="59">
                  <c:v>96.280867746772074</c:v>
                </c:pt>
                <c:pt idx="60">
                  <c:v>99.125912021403821</c:v>
                </c:pt>
                <c:pt idx="61">
                  <c:v>100.45944447012226</c:v>
                </c:pt>
                <c:pt idx="62">
                  <c:v>100.23718906200253</c:v>
                </c:pt>
                <c:pt idx="63">
                  <c:v>97.311912250874954</c:v>
                </c:pt>
                <c:pt idx="64">
                  <c:v>97.163769437668478</c:v>
                </c:pt>
                <c:pt idx="65">
                  <c:v>99.197173532637038</c:v>
                </c:pt>
                <c:pt idx="66">
                  <c:v>98.002026863569114</c:v>
                </c:pt>
                <c:pt idx="67">
                  <c:v>93.060416418291382</c:v>
                </c:pt>
                <c:pt idx="68">
                  <c:v>86.568122412958346</c:v>
                </c:pt>
                <c:pt idx="69">
                  <c:v>84.533822786906242</c:v>
                </c:pt>
                <c:pt idx="70">
                  <c:v>82.174266167967531</c:v>
                </c:pt>
                <c:pt idx="71">
                  <c:v>80.271116557173357</c:v>
                </c:pt>
                <c:pt idx="72">
                  <c:v>78.214434897263359</c:v>
                </c:pt>
                <c:pt idx="73">
                  <c:v>75.558608915706145</c:v>
                </c:pt>
                <c:pt idx="74">
                  <c:v>75.064000011700685</c:v>
                </c:pt>
                <c:pt idx="75">
                  <c:v>67.719193186240972</c:v>
                </c:pt>
                <c:pt idx="76">
                  <c:v>66.509673716220377</c:v>
                </c:pt>
                <c:pt idx="77">
                  <c:v>65.255008131108227</c:v>
                </c:pt>
                <c:pt idx="78">
                  <c:v>67.486561524715128</c:v>
                </c:pt>
                <c:pt idx="79">
                  <c:v>75.027198979591816</c:v>
                </c:pt>
                <c:pt idx="80">
                  <c:v>80.482570106494606</c:v>
                </c:pt>
                <c:pt idx="81">
                  <c:v>82.221391065585536</c:v>
                </c:pt>
                <c:pt idx="82">
                  <c:v>82.598605168567275</c:v>
                </c:pt>
                <c:pt idx="83">
                  <c:v>82.345235214062484</c:v>
                </c:pt>
                <c:pt idx="84">
                  <c:v>84.89253145868588</c:v>
                </c:pt>
                <c:pt idx="85">
                  <c:v>83.928767658992882</c:v>
                </c:pt>
                <c:pt idx="86">
                  <c:v>87.332119530943828</c:v>
                </c:pt>
                <c:pt idx="87">
                  <c:v>90.723354832342309</c:v>
                </c:pt>
                <c:pt idx="88">
                  <c:v>94.028761074421951</c:v>
                </c:pt>
                <c:pt idx="89">
                  <c:v>98.18074340600316</c:v>
                </c:pt>
                <c:pt idx="90">
                  <c:v>99.07110550067928</c:v>
                </c:pt>
                <c:pt idx="91">
                  <c:v>97.125516678669385</c:v>
                </c:pt>
                <c:pt idx="92">
                  <c:v>99.096179335917753</c:v>
                </c:pt>
                <c:pt idx="93">
                  <c:v>99.07110550067928</c:v>
                </c:pt>
                <c:pt idx="94">
                  <c:v>99.908263817838986</c:v>
                </c:pt>
                <c:pt idx="95">
                  <c:v>101.64296020976583</c:v>
                </c:pt>
                <c:pt idx="96">
                  <c:v>104.26040254227341</c:v>
                </c:pt>
                <c:pt idx="97">
                  <c:v>106.81834546518232</c:v>
                </c:pt>
                <c:pt idx="98">
                  <c:v>106.29901376516702</c:v>
                </c:pt>
                <c:pt idx="99">
                  <c:v>111.07071304081657</c:v>
                </c:pt>
                <c:pt idx="100">
                  <c:v>116.07920673231227</c:v>
                </c:pt>
                <c:pt idx="101">
                  <c:v>118.04082699548717</c:v>
                </c:pt>
                <c:pt idx="102">
                  <c:v>119.02537949201563</c:v>
                </c:pt>
                <c:pt idx="103">
                  <c:v>119.90923131992665</c:v>
                </c:pt>
                <c:pt idx="104">
                  <c:v>120.13794977381221</c:v>
                </c:pt>
                <c:pt idx="105">
                  <c:v>126.14639487802997</c:v>
                </c:pt>
                <c:pt idx="106">
                  <c:v>126.17337912722942</c:v>
                </c:pt>
                <c:pt idx="107">
                  <c:v>122.21427312467698</c:v>
                </c:pt>
                <c:pt idx="108">
                  <c:v>123.30651125693844</c:v>
                </c:pt>
                <c:pt idx="109">
                  <c:v>125.47825020275535</c:v>
                </c:pt>
                <c:pt idx="110">
                  <c:v>126.6855469211991</c:v>
                </c:pt>
                <c:pt idx="111">
                  <c:v>128.67275097272903</c:v>
                </c:pt>
                <c:pt idx="112">
                  <c:v>122.07850272553434</c:v>
                </c:pt>
                <c:pt idx="113">
                  <c:v>125.1185309806478</c:v>
                </c:pt>
                <c:pt idx="114">
                  <c:v>130.86510234092808</c:v>
                </c:pt>
                <c:pt idx="115">
                  <c:v>135.56684254479376</c:v>
                </c:pt>
                <c:pt idx="116">
                  <c:v>133.92467719251863</c:v>
                </c:pt>
                <c:pt idx="117">
                  <c:v>137.80280491044871</c:v>
                </c:pt>
                <c:pt idx="118">
                  <c:v>143.57660383443348</c:v>
                </c:pt>
                <c:pt idx="119">
                  <c:v>147.96805343080766</c:v>
                </c:pt>
                <c:pt idx="120">
                  <c:v>158.42053079057811</c:v>
                </c:pt>
                <c:pt idx="121">
                  <c:v>156.32926192946633</c:v>
                </c:pt>
                <c:pt idx="122">
                  <c:v>158.10285161099995</c:v>
                </c:pt>
                <c:pt idx="123">
                  <c:v>156.03675363933206</c:v>
                </c:pt>
                <c:pt idx="124">
                  <c:v>164.69047042812497</c:v>
                </c:pt>
                <c:pt idx="125">
                  <c:v>166.71743006416341</c:v>
                </c:pt>
                <c:pt idx="126">
                  <c:v>159.29797196298369</c:v>
                </c:pt>
                <c:pt idx="127">
                  <c:v>152.51430612244891</c:v>
                </c:pt>
                <c:pt idx="128">
                  <c:v>147.99684544893668</c:v>
                </c:pt>
                <c:pt idx="129">
                  <c:v>144.28020402159726</c:v>
                </c:pt>
                <c:pt idx="130">
                  <c:v>146.57607573262689</c:v>
                </c:pt>
                <c:pt idx="131">
                  <c:v>142.31376658369751</c:v>
                </c:pt>
                <c:pt idx="132">
                  <c:v>140.18261200923283</c:v>
                </c:pt>
                <c:pt idx="133">
                  <c:v>135.83453354228425</c:v>
                </c:pt>
                <c:pt idx="134">
                  <c:v>135.59993158452556</c:v>
                </c:pt>
                <c:pt idx="135">
                  <c:v>134.35564290663251</c:v>
                </c:pt>
                <c:pt idx="136">
                  <c:v>131.52265071205306</c:v>
                </c:pt>
                <c:pt idx="137">
                  <c:v>129.65273106501544</c:v>
                </c:pt>
                <c:pt idx="138">
                  <c:v>138.2024350739612</c:v>
                </c:pt>
                <c:pt idx="139">
                  <c:v>141.06582358834424</c:v>
                </c:pt>
                <c:pt idx="140">
                  <c:v>146.3916216414255</c:v>
                </c:pt>
                <c:pt idx="141">
                  <c:v>143.73453630000731</c:v>
                </c:pt>
                <c:pt idx="142">
                  <c:v>138.87604294569184</c:v>
                </c:pt>
                <c:pt idx="143">
                  <c:v>140.92172715078675</c:v>
                </c:pt>
                <c:pt idx="144">
                  <c:v>140.19781416884777</c:v>
                </c:pt>
                <c:pt idx="145">
                  <c:v>135.76866160611527</c:v>
                </c:pt>
                <c:pt idx="146">
                  <c:v>138.74998820496987</c:v>
                </c:pt>
                <c:pt idx="147">
                  <c:v>143.00789614632174</c:v>
                </c:pt>
                <c:pt idx="148">
                  <c:v>141.93670102040809</c:v>
                </c:pt>
                <c:pt idx="149">
                  <c:v>147.46131352179805</c:v>
                </c:pt>
                <c:pt idx="150">
                  <c:v>148.14447882492891</c:v>
                </c:pt>
                <c:pt idx="151">
                  <c:v>141.42239078051676</c:v>
                </c:pt>
                <c:pt idx="152">
                  <c:v>144.44790737431782</c:v>
                </c:pt>
                <c:pt idx="153">
                  <c:v>140.52979053776306</c:v>
                </c:pt>
                <c:pt idx="154">
                  <c:v>144.10411050883684</c:v>
                </c:pt>
                <c:pt idx="155">
                  <c:v>139.48495938134846</c:v>
                </c:pt>
                <c:pt idx="156">
                  <c:v>135.30563475569011</c:v>
                </c:pt>
                <c:pt idx="157">
                  <c:v>138.96254380314122</c:v>
                </c:pt>
                <c:pt idx="158">
                  <c:v>138.44012822493389</c:v>
                </c:pt>
                <c:pt idx="159">
                  <c:v>134.95308077911207</c:v>
                </c:pt>
                <c:pt idx="160">
                  <c:v>126.68576575687442</c:v>
                </c:pt>
                <c:pt idx="161">
                  <c:v>121.50935812379781</c:v>
                </c:pt>
                <c:pt idx="162">
                  <c:v>122.82925659677848</c:v>
                </c:pt>
                <c:pt idx="163">
                  <c:v>130.54051037415471</c:v>
                </c:pt>
                <c:pt idx="164">
                  <c:v>127.79888261478004</c:v>
                </c:pt>
                <c:pt idx="165">
                  <c:v>124.99631711689626</c:v>
                </c:pt>
                <c:pt idx="166">
                  <c:v>125.24522985809783</c:v>
                </c:pt>
                <c:pt idx="167">
                  <c:v>126.39389581940408</c:v>
                </c:pt>
                <c:pt idx="168">
                  <c:v>123.4815940724132</c:v>
                </c:pt>
                <c:pt idx="169">
                  <c:v>125.82106999537648</c:v>
                </c:pt>
                <c:pt idx="170">
                  <c:v>129.04236687500705</c:v>
                </c:pt>
                <c:pt idx="171">
                  <c:v>127.26758634350135</c:v>
                </c:pt>
                <c:pt idx="172">
                  <c:v>128.77181126780417</c:v>
                </c:pt>
                <c:pt idx="173">
                  <c:v>131.26419466186337</c:v>
                </c:pt>
                <c:pt idx="174">
                  <c:v>134.52770779441474</c:v>
                </c:pt>
                <c:pt idx="175">
                  <c:v>142.06849859006579</c:v>
                </c:pt>
                <c:pt idx="176">
                  <c:v>141.9484895762011</c:v>
                </c:pt>
                <c:pt idx="177">
                  <c:v>150.19065993869017</c:v>
                </c:pt>
                <c:pt idx="178">
                  <c:v>158.05497507684603</c:v>
                </c:pt>
                <c:pt idx="179">
                  <c:v>153.20098350457457</c:v>
                </c:pt>
                <c:pt idx="180">
                  <c:v>156.84844854954187</c:v>
                </c:pt>
                <c:pt idx="181">
                  <c:v>159.86476486780228</c:v>
                </c:pt>
                <c:pt idx="182">
                  <c:v>158.43283030117928</c:v>
                </c:pt>
                <c:pt idx="183">
                  <c:v>158.20208900417811</c:v>
                </c:pt>
                <c:pt idx="184">
                  <c:v>158.98998479436634</c:v>
                </c:pt>
                <c:pt idx="185">
                  <c:v>168.37920266805563</c:v>
                </c:pt>
                <c:pt idx="186">
                  <c:v>168.80809142509415</c:v>
                </c:pt>
                <c:pt idx="187">
                  <c:v>167.97535472580651</c:v>
                </c:pt>
                <c:pt idx="188">
                  <c:v>172.35460047284803</c:v>
                </c:pt>
                <c:pt idx="189">
                  <c:v>176.73384621988956</c:v>
                </c:pt>
                <c:pt idx="190">
                  <c:v>181.11309196693105</c:v>
                </c:pt>
                <c:pt idx="191">
                  <c:v>174.26948866866493</c:v>
                </c:pt>
                <c:pt idx="192">
                  <c:v>168.31045055893148</c:v>
                </c:pt>
                <c:pt idx="193">
                  <c:v>165.13792463510075</c:v>
                </c:pt>
                <c:pt idx="194">
                  <c:v>169.01300228899296</c:v>
                </c:pt>
                <c:pt idx="195">
                  <c:v>172.88807994288524</c:v>
                </c:pt>
                <c:pt idx="196">
                  <c:v>175.86890890741776</c:v>
                </c:pt>
                <c:pt idx="197">
                  <c:v>172.83492503632212</c:v>
                </c:pt>
                <c:pt idx="198">
                  <c:v>170.64345306042236</c:v>
                </c:pt>
                <c:pt idx="199">
                  <c:v>164.38923934519292</c:v>
                </c:pt>
                <c:pt idx="200">
                  <c:v>164.23287611181973</c:v>
                </c:pt>
                <c:pt idx="201">
                  <c:v>156.84844854954187</c:v>
                </c:pt>
                <c:pt idx="202">
                  <c:v>157.98393512022272</c:v>
                </c:pt>
                <c:pt idx="203">
                  <c:v>153.47830206641922</c:v>
                </c:pt>
                <c:pt idx="204">
                  <c:v>152.88555644747115</c:v>
                </c:pt>
                <c:pt idx="205">
                  <c:v>153.76953224111833</c:v>
                </c:pt>
                <c:pt idx="206">
                  <c:v>147.94492874713657</c:v>
                </c:pt>
                <c:pt idx="207">
                  <c:v>150.25481074487121</c:v>
                </c:pt>
                <c:pt idx="208">
                  <c:v>154.10885746633045</c:v>
                </c:pt>
                <c:pt idx="209">
                  <c:v>151.11744754484707</c:v>
                </c:pt>
                <c:pt idx="210">
                  <c:v>153.21460877697072</c:v>
                </c:pt>
                <c:pt idx="211">
                  <c:v>156.49352063795649</c:v>
                </c:pt>
                <c:pt idx="212">
                  <c:v>160.36859829184871</c:v>
                </c:pt>
                <c:pt idx="213">
                  <c:v>157.62024264412958</c:v>
                </c:pt>
                <c:pt idx="214">
                  <c:v>152.60461154232198</c:v>
                </c:pt>
                <c:pt idx="215">
                  <c:v>149.69230979533111</c:v>
                </c:pt>
                <c:pt idx="216">
                  <c:v>158.05497507684603</c:v>
                </c:pt>
                <c:pt idx="217">
                  <c:v>161.79075155997111</c:v>
                </c:pt>
                <c:pt idx="218">
                  <c:v>160.36500818978212</c:v>
                </c:pt>
                <c:pt idx="219">
                  <c:v>160.05601973469581</c:v>
                </c:pt>
                <c:pt idx="220">
                  <c:v>168.49137830797392</c:v>
                </c:pt>
                <c:pt idx="221">
                  <c:v>171.34179636205616</c:v>
                </c:pt>
                <c:pt idx="222">
                  <c:v>167.85795207373337</c:v>
                </c:pt>
                <c:pt idx="223">
                  <c:v>170.07494389357515</c:v>
                </c:pt>
                <c:pt idx="224">
                  <c:v>172.04179720520222</c:v>
                </c:pt>
                <c:pt idx="225">
                  <c:v>168.913764528744</c:v>
                </c:pt>
                <c:pt idx="226">
                  <c:v>167.34974819051484</c:v>
                </c:pt>
                <c:pt idx="227">
                  <c:v>164.38185810590383</c:v>
                </c:pt>
                <c:pt idx="228">
                  <c:v>170.39165701069538</c:v>
                </c:pt>
                <c:pt idx="229">
                  <c:v>168.49137830797392</c:v>
                </c:pt>
                <c:pt idx="230">
                  <c:v>167.22452583949288</c:v>
                </c:pt>
                <c:pt idx="231">
                  <c:v>170.70837012781567</c:v>
                </c:pt>
                <c:pt idx="232">
                  <c:v>175.79543641695207</c:v>
                </c:pt>
                <c:pt idx="233">
                  <c:v>174.5442233463688</c:v>
                </c:pt>
                <c:pt idx="234">
                  <c:v>173.29301027578549</c:v>
                </c:pt>
                <c:pt idx="235">
                  <c:v>163.18271281788876</c:v>
                </c:pt>
                <c:pt idx="236">
                  <c:v>158.58010091312926</c:v>
                </c:pt>
                <c:pt idx="237">
                  <c:v>151.42611139825121</c:v>
                </c:pt>
                <c:pt idx="238">
                  <c:v>143.78008299008755</c:v>
                </c:pt>
                <c:pt idx="239">
                  <c:v>140.42216173129569</c:v>
                </c:pt>
                <c:pt idx="240">
                  <c:v>149.55041226176209</c:v>
                </c:pt>
                <c:pt idx="241">
                  <c:v>149.58012880072803</c:v>
                </c:pt>
                <c:pt idx="242">
                  <c:v>145.08481490832622</c:v>
                </c:pt>
                <c:pt idx="243">
                  <c:v>148.14719953726546</c:v>
                </c:pt>
                <c:pt idx="244">
                  <c:v>149.30765775389082</c:v>
                </c:pt>
                <c:pt idx="245">
                  <c:v>149.85940071684837</c:v>
                </c:pt>
                <c:pt idx="246">
                  <c:v>149.20715866705717</c:v>
                </c:pt>
                <c:pt idx="247">
                  <c:v>154.21201094939033</c:v>
                </c:pt>
                <c:pt idx="248">
                  <c:v>168.80809142509415</c:v>
                </c:pt>
                <c:pt idx="249">
                  <c:v>168.80809142509415</c:v>
                </c:pt>
                <c:pt idx="250">
                  <c:v>168.37920266805563</c:v>
                </c:pt>
                <c:pt idx="251">
                  <c:v>173.51075932079638</c:v>
                </c:pt>
                <c:pt idx="252">
                  <c:v>181.30803178901465</c:v>
                </c:pt>
                <c:pt idx="253">
                  <c:v>181.63708447828688</c:v>
                </c:pt>
                <c:pt idx="254">
                  <c:v>188.5076740486443</c:v>
                </c:pt>
                <c:pt idx="255">
                  <c:v>190.71277604676672</c:v>
                </c:pt>
                <c:pt idx="256">
                  <c:v>190.71277604676672</c:v>
                </c:pt>
                <c:pt idx="257">
                  <c:v>189.68559771976436</c:v>
                </c:pt>
                <c:pt idx="258">
                  <c:v>184.6936925478179</c:v>
                </c:pt>
                <c:pt idx="259">
                  <c:v>184.9276113710095</c:v>
                </c:pt>
                <c:pt idx="260">
                  <c:v>180.3208737211979</c:v>
                </c:pt>
                <c:pt idx="261">
                  <c:v>183.94045330319273</c:v>
                </c:pt>
                <c:pt idx="262">
                  <c:v>178.64231597353714</c:v>
                </c:pt>
                <c:pt idx="263">
                  <c:v>174.50892753325869</c:v>
                </c:pt>
                <c:pt idx="264">
                  <c:v>171.25398419838456</c:v>
                </c:pt>
                <c:pt idx="265">
                  <c:v>166.19902913614916</c:v>
                </c:pt>
                <c:pt idx="266">
                  <c:v>164.07286965081749</c:v>
                </c:pt>
                <c:pt idx="267">
                  <c:v>166.09853511993157</c:v>
                </c:pt>
                <c:pt idx="268">
                  <c:v>153.2891486862018</c:v>
                </c:pt>
                <c:pt idx="269">
                  <c:v>149.74843394705917</c:v>
                </c:pt>
                <c:pt idx="270">
                  <c:v>139.35372470214418</c:v>
                </c:pt>
                <c:pt idx="271">
                  <c:v>141.60980605008857</c:v>
                </c:pt>
                <c:pt idx="272">
                  <c:v>145.68798491587802</c:v>
                </c:pt>
                <c:pt idx="273">
                  <c:v>148.07371017251651</c:v>
                </c:pt>
                <c:pt idx="274">
                  <c:v>154.38710939109401</c:v>
                </c:pt>
                <c:pt idx="275">
                  <c:v>150.99521406934312</c:v>
                </c:pt>
                <c:pt idx="276">
                  <c:v>152.0223681158634</c:v>
                </c:pt>
                <c:pt idx="277">
                  <c:v>156.30458163777718</c:v>
                </c:pt>
                <c:pt idx="278">
                  <c:v>165.60876353352884</c:v>
                </c:pt>
                <c:pt idx="279">
                  <c:v>167.81198433441841</c:v>
                </c:pt>
                <c:pt idx="280">
                  <c:v>161.56952539856476</c:v>
                </c:pt>
                <c:pt idx="281">
                  <c:v>159.3663045976752</c:v>
                </c:pt>
                <c:pt idx="282">
                  <c:v>156.06147339634094</c:v>
                </c:pt>
                <c:pt idx="283">
                  <c:v>157.37516096406335</c:v>
                </c:pt>
                <c:pt idx="284">
                  <c:v>157.65282619422874</c:v>
                </c:pt>
                <c:pt idx="285">
                  <c:v>157.08975386286482</c:v>
                </c:pt>
                <c:pt idx="286">
                  <c:v>157.08975386286482</c:v>
                </c:pt>
                <c:pt idx="287">
                  <c:v>157.89749073041554</c:v>
                </c:pt>
                <c:pt idx="288">
                  <c:v>156.06147339634094</c:v>
                </c:pt>
                <c:pt idx="289">
                  <c:v>153.85825259545143</c:v>
                </c:pt>
                <c:pt idx="290">
                  <c:v>153.85825259545143</c:v>
                </c:pt>
                <c:pt idx="291">
                  <c:v>153.78188626535257</c:v>
                </c:pt>
                <c:pt idx="292">
                  <c:v>160.00519752228146</c:v>
                </c:pt>
                <c:pt idx="293">
                  <c:v>160.92460456369901</c:v>
                </c:pt>
                <c:pt idx="294">
                  <c:v>163.82310895990639</c:v>
                </c:pt>
                <c:pt idx="295">
                  <c:v>168.56183872106152</c:v>
                </c:pt>
                <c:pt idx="296">
                  <c:v>169.61754961075502</c:v>
                </c:pt>
                <c:pt idx="297">
                  <c:v>167.15422420147019</c:v>
                </c:pt>
                <c:pt idx="298">
                  <c:v>161.52376612310485</c:v>
                </c:pt>
                <c:pt idx="299">
                  <c:v>154.1634229852049</c:v>
                </c:pt>
                <c:pt idx="300">
                  <c:v>154.55604815539925</c:v>
                </c:pt>
                <c:pt idx="301">
                  <c:v>163.40554273263933</c:v>
                </c:pt>
                <c:pt idx="302">
                  <c:v>160.83511846493488</c:v>
                </c:pt>
                <c:pt idx="303">
                  <c:v>164.69084151719156</c:v>
                </c:pt>
                <c:pt idx="304">
                  <c:v>166.39267401151088</c:v>
                </c:pt>
                <c:pt idx="305">
                  <c:v>165.84249427745362</c:v>
                </c:pt>
                <c:pt idx="306">
                  <c:v>155.09344372243351</c:v>
                </c:pt>
                <c:pt idx="307">
                  <c:v>146.26386648080981</c:v>
                </c:pt>
                <c:pt idx="308">
                  <c:v>153.94175973439562</c:v>
                </c:pt>
                <c:pt idx="309">
                  <c:v>152.76752267431795</c:v>
                </c:pt>
                <c:pt idx="310">
                  <c:v>158.53758569570229</c:v>
                </c:pt>
                <c:pt idx="311">
                  <c:v>152.74625836435243</c:v>
                </c:pt>
                <c:pt idx="312">
                  <c:v>157.23876724039556</c:v>
                </c:pt>
                <c:pt idx="313">
                  <c:v>155.74835238503636</c:v>
                </c:pt>
                <c:pt idx="314">
                  <c:v>156.12095609887618</c:v>
                </c:pt>
                <c:pt idx="315">
                  <c:v>153.53505829243952</c:v>
                </c:pt>
                <c:pt idx="316">
                  <c:v>156.62902237315066</c:v>
                </c:pt>
                <c:pt idx="317">
                  <c:v>163.92302096405717</c:v>
                </c:pt>
                <c:pt idx="318">
                  <c:v>171.21701955496368</c:v>
                </c:pt>
                <c:pt idx="319">
                  <c:v>174.42164673708695</c:v>
                </c:pt>
                <c:pt idx="320">
                  <c:v>177.71616816350013</c:v>
                </c:pt>
                <c:pt idx="321">
                  <c:v>174.46373585691441</c:v>
                </c:pt>
                <c:pt idx="322">
                  <c:v>168.31045056735519</c:v>
                </c:pt>
                <c:pt idx="323">
                  <c:v>171.93003014944884</c:v>
                </c:pt>
                <c:pt idx="324">
                  <c:v>176.63548360617057</c:v>
                </c:pt>
                <c:pt idx="325">
                  <c:v>173.79071063378424</c:v>
                </c:pt>
                <c:pt idx="326">
                  <c:v>165.93979557435253</c:v>
                </c:pt>
                <c:pt idx="327">
                  <c:v>163.08491737092282</c:v>
                </c:pt>
                <c:pt idx="328">
                  <c:v>162.35709074149335</c:v>
                </c:pt>
                <c:pt idx="329">
                  <c:v>180.57104636692981</c:v>
                </c:pt>
                <c:pt idx="330">
                  <c:v>183.87464277035792</c:v>
                </c:pt>
                <c:pt idx="331">
                  <c:v>190.75184397633583</c:v>
                </c:pt>
                <c:pt idx="332">
                  <c:v>190.3898860181265</c:v>
                </c:pt>
                <c:pt idx="333">
                  <c:v>186.40834847782349</c:v>
                </c:pt>
                <c:pt idx="334">
                  <c:v>192.56163376738272</c:v>
                </c:pt>
                <c:pt idx="335">
                  <c:v>201.62577311722401</c:v>
                </c:pt>
                <c:pt idx="336">
                  <c:v>216.97074346065875</c:v>
                </c:pt>
                <c:pt idx="337">
                  <c:v>219.00928337648497</c:v>
                </c:pt>
                <c:pt idx="338">
                  <c:v>222.13302909817816</c:v>
                </c:pt>
                <c:pt idx="339">
                  <c:v>221.87051863250417</c:v>
                </c:pt>
                <c:pt idx="340">
                  <c:v>212.62591368948316</c:v>
                </c:pt>
                <c:pt idx="341">
                  <c:v>205.06121531814892</c:v>
                </c:pt>
                <c:pt idx="342">
                  <c:v>209.36396916972859</c:v>
                </c:pt>
                <c:pt idx="343">
                  <c:v>211.90993189133474</c:v>
                </c:pt>
                <c:pt idx="344">
                  <c:v>201.74625560560031</c:v>
                </c:pt>
                <c:pt idx="345">
                  <c:v>198.31727168745127</c:v>
                </c:pt>
                <c:pt idx="346">
                  <c:v>199.60654198574034</c:v>
                </c:pt>
                <c:pt idx="347">
                  <c:v>183.76987252660871</c:v>
                </c:pt>
                <c:pt idx="348">
                  <c:v>186.21199707845736</c:v>
                </c:pt>
                <c:pt idx="349">
                  <c:v>187.31324336397213</c:v>
                </c:pt>
                <c:pt idx="350">
                  <c:v>188.82140152310231</c:v>
                </c:pt>
                <c:pt idx="351">
                  <c:v>191.23445457771066</c:v>
                </c:pt>
                <c:pt idx="352">
                  <c:v>186.62902687211636</c:v>
                </c:pt>
                <c:pt idx="353">
                  <c:v>183.30271484045181</c:v>
                </c:pt>
                <c:pt idx="354">
                  <c:v>181.06723468056322</c:v>
                </c:pt>
                <c:pt idx="355">
                  <c:v>185.80514098161839</c:v>
                </c:pt>
                <c:pt idx="356">
                  <c:v>179.21330395004549</c:v>
                </c:pt>
                <c:pt idx="357">
                  <c:v>187.99476385513913</c:v>
                </c:pt>
                <c:pt idx="358">
                  <c:v>202.69651743449279</c:v>
                </c:pt>
                <c:pt idx="359">
                  <c:v>217.58191146161289</c:v>
                </c:pt>
                <c:pt idx="360">
                  <c:v>221.15191022559631</c:v>
                </c:pt>
                <c:pt idx="361">
                  <c:v>229.61700991218248</c:v>
                </c:pt>
                <c:pt idx="362">
                  <c:v>237.851550957309</c:v>
                </c:pt>
                <c:pt idx="363">
                  <c:v>261.06794470818534</c:v>
                </c:pt>
                <c:pt idx="364">
                  <c:v>247.91833078553714</c:v>
                </c:pt>
                <c:pt idx="365">
                  <c:v>272.61394717685198</c:v>
                </c:pt>
                <c:pt idx="366">
                  <c:v>251.15350187635957</c:v>
                </c:pt>
                <c:pt idx="367">
                  <c:v>251.49382718724101</c:v>
                </c:pt>
                <c:pt idx="368">
                  <c:v>247.19076406902826</c:v>
                </c:pt>
                <c:pt idx="369">
                  <c:v>244.40986797325169</c:v>
                </c:pt>
                <c:pt idx="370">
                  <c:v>246.6545797367107</c:v>
                </c:pt>
                <c:pt idx="371">
                  <c:v>239.79714730170346</c:v>
                </c:pt>
                <c:pt idx="372">
                  <c:v>247.87564201263498</c:v>
                </c:pt>
                <c:pt idx="373">
                  <c:v>250.01250099550253</c:v>
                </c:pt>
                <c:pt idx="374">
                  <c:v>250.31776656448363</c:v>
                </c:pt>
                <c:pt idx="375">
                  <c:v>255.78362378848368</c:v>
                </c:pt>
                <c:pt idx="376">
                  <c:v>252.17813039944988</c:v>
                </c:pt>
                <c:pt idx="377">
                  <c:v>247.77312909105237</c:v>
                </c:pt>
                <c:pt idx="378">
                  <c:v>253.3708573344887</c:v>
                </c:pt>
                <c:pt idx="379">
                  <c:v>263.20719756822012</c:v>
                </c:pt>
                <c:pt idx="380">
                  <c:v>260.73628923374713</c:v>
                </c:pt>
                <c:pt idx="381">
                  <c:v>236.01944597183672</c:v>
                </c:pt>
                <c:pt idx="382">
                  <c:v>234.58215785218312</c:v>
                </c:pt>
                <c:pt idx="383">
                  <c:v>226.62620558356193</c:v>
                </c:pt>
                <c:pt idx="384">
                  <c:v>235.55088168214365</c:v>
                </c:pt>
                <c:pt idx="385">
                  <c:v>234.15873699135082</c:v>
                </c:pt>
                <c:pt idx="386">
                  <c:v>232.63941546055878</c:v>
                </c:pt>
                <c:pt idx="387">
                  <c:v>223.13805319546171</c:v>
                </c:pt>
                <c:pt idx="388">
                  <c:v>223.90912973745515</c:v>
                </c:pt>
                <c:pt idx="389">
                  <c:v>211.53520414670103</c:v>
                </c:pt>
                <c:pt idx="390">
                  <c:v>201.81283403967996</c:v>
                </c:pt>
                <c:pt idx="391">
                  <c:v>195.33125396833256</c:v>
                </c:pt>
                <c:pt idx="392">
                  <c:v>188.42592303030978</c:v>
                </c:pt>
                <c:pt idx="393">
                  <c:v>184.43041475743016</c:v>
                </c:pt>
                <c:pt idx="394">
                  <c:v>187.19605897264128</c:v>
                </c:pt>
                <c:pt idx="395">
                  <c:v>195.84046296978553</c:v>
                </c:pt>
                <c:pt idx="396">
                  <c:v>194.54175669899061</c:v>
                </c:pt>
                <c:pt idx="397">
                  <c:v>185.04660510184348</c:v>
                </c:pt>
                <c:pt idx="398">
                  <c:v>186.57220447826992</c:v>
                </c:pt>
                <c:pt idx="399">
                  <c:v>193.37683600019426</c:v>
                </c:pt>
                <c:pt idx="400">
                  <c:v>193.75388269461277</c:v>
                </c:pt>
                <c:pt idx="401">
                  <c:v>194.05196559106602</c:v>
                </c:pt>
                <c:pt idx="402">
                  <c:v>202.1002037953038</c:v>
                </c:pt>
                <c:pt idx="403">
                  <c:v>206.52671045520532</c:v>
                </c:pt>
                <c:pt idx="404">
                  <c:v>213.18048787973225</c:v>
                </c:pt>
                <c:pt idx="405">
                  <c:v>225.70338539179301</c:v>
                </c:pt>
                <c:pt idx="406">
                  <c:v>232.58934825877864</c:v>
                </c:pt>
                <c:pt idx="407">
                  <c:v>234.86684493695518</c:v>
                </c:pt>
                <c:pt idx="408">
                  <c:v>239.99121246285236</c:v>
                </c:pt>
                <c:pt idx="409">
                  <c:v>250.52463459941887</c:v>
                </c:pt>
                <c:pt idx="410">
                  <c:v>260.56766211857143</c:v>
                </c:pt>
                <c:pt idx="411">
                  <c:v>257.40054136353905</c:v>
                </c:pt>
                <c:pt idx="412">
                  <c:v>247.54564849422462</c:v>
                </c:pt>
                <c:pt idx="413">
                  <c:v>250.45795024121546</c:v>
                </c:pt>
                <c:pt idx="414">
                  <c:v>258.32116495809078</c:v>
                </c:pt>
                <c:pt idx="415">
                  <c:v>264.88646314816094</c:v>
                </c:pt>
                <c:pt idx="416">
                  <c:v>268.80545124725802</c:v>
                </c:pt>
                <c:pt idx="417">
                  <c:v>272.59144351834613</c:v>
                </c:pt>
                <c:pt idx="418">
                  <c:v>268.05358390319333</c:v>
                </c:pt>
                <c:pt idx="419">
                  <c:v>271.59147887255176</c:v>
                </c:pt>
                <c:pt idx="420">
                  <c:v>280.98615267002998</c:v>
                </c:pt>
                <c:pt idx="421">
                  <c:v>278.99334307662559</c:v>
                </c:pt>
                <c:pt idx="422">
                  <c:v>272.16085304209594</c:v>
                </c:pt>
                <c:pt idx="423">
                  <c:v>268.45992094005902</c:v>
                </c:pt>
                <c:pt idx="424">
                  <c:v>258.4383313362855</c:v>
                </c:pt>
                <c:pt idx="425">
                  <c:v>261.81661017728271</c:v>
                </c:pt>
                <c:pt idx="426">
                  <c:v>263.85453827737348</c:v>
                </c:pt>
                <c:pt idx="427">
                  <c:v>277.00053348322103</c:v>
                </c:pt>
                <c:pt idx="428">
                  <c:v>282.36780646001563</c:v>
                </c:pt>
                <c:pt idx="429">
                  <c:v>267.9660687638239</c:v>
                </c:pt>
                <c:pt idx="430">
                  <c:v>270.53540945500276</c:v>
                </c:pt>
                <c:pt idx="431">
                  <c:v>265.23088153842195</c:v>
                </c:pt>
                <c:pt idx="432">
                  <c:v>260.45503669585361</c:v>
                </c:pt>
                <c:pt idx="433">
                  <c:v>246.96947193963987</c:v>
                </c:pt>
                <c:pt idx="434">
                  <c:v>225.06888829733978</c:v>
                </c:pt>
                <c:pt idx="435">
                  <c:v>226.14706261253664</c:v>
                </c:pt>
                <c:pt idx="436">
                  <c:v>213.78082328234035</c:v>
                </c:pt>
                <c:pt idx="437">
                  <c:v>204.78690665726072</c:v>
                </c:pt>
                <c:pt idx="438">
                  <c:v>212.62314033037018</c:v>
                </c:pt>
                <c:pt idx="439">
                  <c:v>196.6894651950476</c:v>
                </c:pt>
                <c:pt idx="440">
                  <c:v>194.5998028822184</c:v>
                </c:pt>
                <c:pt idx="441">
                  <c:v>171.67178698037137</c:v>
                </c:pt>
                <c:pt idx="442">
                  <c:v>168.46473674950585</c:v>
                </c:pt>
                <c:pt idx="443">
                  <c:v>180.93906184772081</c:v>
                </c:pt>
                <c:pt idx="444">
                  <c:v>190.7238226386151</c:v>
                </c:pt>
                <c:pt idx="445">
                  <c:v>185.80533625484577</c:v>
                </c:pt>
                <c:pt idx="446">
                  <c:v>193.40646364708948</c:v>
                </c:pt>
                <c:pt idx="447">
                  <c:v>201.58255122679904</c:v>
                </c:pt>
                <c:pt idx="448">
                  <c:v>212.44127981498295</c:v>
                </c:pt>
                <c:pt idx="449">
                  <c:v>212.7197087531415</c:v>
                </c:pt>
                <c:pt idx="450">
                  <c:v>218.11832113149904</c:v>
                </c:pt>
                <c:pt idx="451">
                  <c:v>227.48198643259872</c:v>
                </c:pt>
                <c:pt idx="452">
                  <c:v>225.00336914701353</c:v>
                </c:pt>
                <c:pt idx="453">
                  <c:v>225.30995329233363</c:v>
                </c:pt>
                <c:pt idx="454">
                  <c:v>238.00698007970186</c:v>
                </c:pt>
                <c:pt idx="455">
                  <c:v>240.83524099513482</c:v>
                </c:pt>
                <c:pt idx="456">
                  <c:v>244.20648239208364</c:v>
                </c:pt>
                <c:pt idx="457">
                  <c:v>234.70101005062975</c:v>
                </c:pt>
                <c:pt idx="458">
                  <c:v>237.90147836950192</c:v>
                </c:pt>
                <c:pt idx="459">
                  <c:v>243.44565944460072</c:v>
                </c:pt>
                <c:pt idx="460">
                  <c:v>248.97579949111091</c:v>
                </c:pt>
                <c:pt idx="461">
                  <c:v>250.81117960382321</c:v>
                </c:pt>
                <c:pt idx="462">
                  <c:v>254.39419645530637</c:v>
                </c:pt>
                <c:pt idx="463">
                  <c:v>257.93061368589417</c:v>
                </c:pt>
                <c:pt idx="464">
                  <c:v>255.62934398469352</c:v>
                </c:pt>
                <c:pt idx="465">
                  <c:v>251.64860510204073</c:v>
                </c:pt>
                <c:pt idx="466">
                  <c:v>248.01028667283734</c:v>
                </c:pt>
                <c:pt idx="467">
                  <c:v>248.54345713238081</c:v>
                </c:pt>
                <c:pt idx="468">
                  <c:v>245.57403631259339</c:v>
                </c:pt>
                <c:pt idx="469">
                  <c:v>236.80353501571508</c:v>
                </c:pt>
                <c:pt idx="470">
                  <c:v>238.0732164783289</c:v>
                </c:pt>
                <c:pt idx="471">
                  <c:v>230.16469404218637</c:v>
                </c:pt>
                <c:pt idx="472">
                  <c:v>230.68693691121945</c:v>
                </c:pt>
                <c:pt idx="473">
                  <c:v>221.69878278220236</c:v>
                </c:pt>
                <c:pt idx="474">
                  <c:v>210.49203112508002</c:v>
                </c:pt>
                <c:pt idx="475">
                  <c:v>217.70187244897951</c:v>
                </c:pt>
                <c:pt idx="476">
                  <c:v>221.32706779286016</c:v>
                </c:pt>
                <c:pt idx="477">
                  <c:v>238.52655039873798</c:v>
                </c:pt>
                <c:pt idx="478">
                  <c:v>243.18445165549707</c:v>
                </c:pt>
                <c:pt idx="479">
                  <c:v>236.39304913880224</c:v>
                </c:pt>
                <c:pt idx="480">
                  <c:v>242.13962049908247</c:v>
                </c:pt>
                <c:pt idx="481">
                  <c:v>254.17959480765438</c:v>
                </c:pt>
                <c:pt idx="482">
                  <c:v>248.56970609907603</c:v>
                </c:pt>
                <c:pt idx="483">
                  <c:v>255.57298233589785</c:v>
                </c:pt>
                <c:pt idx="484">
                  <c:v>261.08102074830941</c:v>
                </c:pt>
                <c:pt idx="485">
                  <c:v>266.31365724010044</c:v>
                </c:pt>
                <c:pt idx="486">
                  <c:v>262.36213424488187</c:v>
                </c:pt>
                <c:pt idx="487">
                  <c:v>242.02100611099516</c:v>
                </c:pt>
                <c:pt idx="488">
                  <c:v>226.46715315286352</c:v>
                </c:pt>
                <c:pt idx="489">
                  <c:v>227.77319209838183</c:v>
                </c:pt>
                <c:pt idx="490">
                  <c:v>239.38173668775642</c:v>
                </c:pt>
                <c:pt idx="491">
                  <c:v>242.96888654104961</c:v>
                </c:pt>
                <c:pt idx="492">
                  <c:v>240.70137139937577</c:v>
                </c:pt>
                <c:pt idx="493">
                  <c:v>236.13184134969853</c:v>
                </c:pt>
                <c:pt idx="494">
                  <c:v>238.01469084852613</c:v>
                </c:pt>
                <c:pt idx="495">
                  <c:v>238.21847139545778</c:v>
                </c:pt>
                <c:pt idx="496">
                  <c:v>237.97006840130197</c:v>
                </c:pt>
                <c:pt idx="497">
                  <c:v>240.32670415832817</c:v>
                </c:pt>
                <c:pt idx="498">
                  <c:v>240.57756710630133</c:v>
                </c:pt>
                <c:pt idx="499">
                  <c:v>243.68333726688644</c:v>
                </c:pt>
                <c:pt idx="500">
                  <c:v>242.54694489795912</c:v>
                </c:pt>
                <c:pt idx="501">
                  <c:v>242.05496326530601</c:v>
                </c:pt>
                <c:pt idx="502">
                  <c:v>239.34906428571421</c:v>
                </c:pt>
                <c:pt idx="503">
                  <c:v>233.00200851818502</c:v>
                </c:pt>
                <c:pt idx="504">
                  <c:v>228.77145918367341</c:v>
                </c:pt>
                <c:pt idx="505">
                  <c:v>220.65376224489793</c:v>
                </c:pt>
                <c:pt idx="506">
                  <c:v>216.47191836734689</c:v>
                </c:pt>
                <c:pt idx="507">
                  <c:v>216.22592755102031</c:v>
                </c:pt>
                <c:pt idx="508">
                  <c:v>212.49041752577318</c:v>
                </c:pt>
                <c:pt idx="509">
                  <c:v>199.74454285714276</c:v>
                </c:pt>
                <c:pt idx="510">
                  <c:v>200.40548787878782</c:v>
                </c:pt>
                <c:pt idx="511">
                  <c:v>205.76262121212113</c:v>
                </c:pt>
                <c:pt idx="512">
                  <c:v>205.63356299999992</c:v>
                </c:pt>
                <c:pt idx="513">
                  <c:v>199.12464599999993</c:v>
                </c:pt>
                <c:pt idx="514">
                  <c:v>192.14074752475244</c:v>
                </c:pt>
                <c:pt idx="515">
                  <c:v>193.82108399999993</c:v>
                </c:pt>
                <c:pt idx="516">
                  <c:v>201.77642699999993</c:v>
                </c:pt>
                <c:pt idx="517">
                  <c:v>206.49313939393934</c:v>
                </c:pt>
                <c:pt idx="518">
                  <c:v>202.59704242424237</c:v>
                </c:pt>
                <c:pt idx="519">
                  <c:v>199.74454285714276</c:v>
                </c:pt>
                <c:pt idx="520">
                  <c:v>198.94445151515146</c:v>
                </c:pt>
                <c:pt idx="521">
                  <c:v>197.97042727272725</c:v>
                </c:pt>
                <c:pt idx="522">
                  <c:v>185.14252799999994</c:v>
                </c:pt>
                <c:pt idx="523">
                  <c:v>181.51228235294113</c:v>
                </c:pt>
                <c:pt idx="524">
                  <c:v>181.51228235294113</c:v>
                </c:pt>
                <c:pt idx="525">
                  <c:v>183.30943366336629</c:v>
                </c:pt>
                <c:pt idx="526">
                  <c:v>181.51228235294113</c:v>
                </c:pt>
                <c:pt idx="527">
                  <c:v>175.43285643564352</c:v>
                </c:pt>
                <c:pt idx="528">
                  <c:v>178.53575049504946</c:v>
                </c:pt>
                <c:pt idx="529">
                  <c:v>177.91039799999996</c:v>
                </c:pt>
                <c:pt idx="530">
                  <c:v>184.33408787878784</c:v>
                </c:pt>
                <c:pt idx="531">
                  <c:v>196.23179399999998</c:v>
                </c:pt>
                <c:pt idx="532">
                  <c:v>189.75390594059402</c:v>
                </c:pt>
                <c:pt idx="533">
                  <c:v>191.90206336633656</c:v>
                </c:pt>
                <c:pt idx="534">
                  <c:v>191.18601089108907</c:v>
                </c:pt>
                <c:pt idx="535">
                  <c:v>199.30127227722767</c:v>
                </c:pt>
                <c:pt idx="536">
                  <c:v>206.70048118811877</c:v>
                </c:pt>
                <c:pt idx="537">
                  <c:v>216.01852352941177</c:v>
                </c:pt>
                <c:pt idx="538">
                  <c:v>221.41084077669899</c:v>
                </c:pt>
                <c:pt idx="539">
                  <c:v>221.87893980582518</c:v>
                </c:pt>
                <c:pt idx="540">
                  <c:v>216.26850288461534</c:v>
                </c:pt>
                <c:pt idx="541">
                  <c:v>213.25511538461529</c:v>
                </c:pt>
                <c:pt idx="542">
                  <c:v>210.53533999999993</c:v>
                </c:pt>
                <c:pt idx="543">
                  <c:v>206.27490283018864</c:v>
                </c:pt>
                <c:pt idx="544">
                  <c:v>208.85309999999996</c:v>
                </c:pt>
                <c:pt idx="545">
                  <c:v>208.92819999999995</c:v>
                </c:pt>
                <c:pt idx="546">
                  <c:v>206.02641944444437</c:v>
                </c:pt>
                <c:pt idx="547">
                  <c:v>205.68443119266053</c:v>
                </c:pt>
                <c:pt idx="548">
                  <c:v>210.23128648648643</c:v>
                </c:pt>
                <c:pt idx="549">
                  <c:v>212.91049380530967</c:v>
                </c:pt>
                <c:pt idx="550">
                  <c:v>214.02912260869562</c:v>
                </c:pt>
                <c:pt idx="551">
                  <c:v>203.66343103448273</c:v>
                </c:pt>
                <c:pt idx="552">
                  <c:v>197.18371538461534</c:v>
                </c:pt>
                <c:pt idx="553">
                  <c:v>181.40592749999996</c:v>
                </c:pt>
                <c:pt idx="554">
                  <c:v>187.03091749999996</c:v>
                </c:pt>
                <c:pt idx="555">
                  <c:v>175.4461166666666</c:v>
                </c:pt>
                <c:pt idx="556">
                  <c:v>166.86633281249996</c:v>
                </c:pt>
                <c:pt idx="557">
                  <c:v>167.63706461538456</c:v>
                </c:pt>
                <c:pt idx="558">
                  <c:v>165.54797578124993</c:v>
                </c:pt>
                <c:pt idx="559">
                  <c:v>158.17966384615377</c:v>
                </c:pt>
                <c:pt idx="560">
                  <c:v>147.18018947368415</c:v>
                </c:pt>
                <c:pt idx="561">
                  <c:v>137.14261333333329</c:v>
                </c:pt>
                <c:pt idx="562">
                  <c:v>125.7140622222222</c:v>
                </c:pt>
                <c:pt idx="563">
                  <c:v>119.65567883211676</c:v>
                </c:pt>
                <c:pt idx="564">
                  <c:v>124.15156499999998</c:v>
                </c:pt>
                <c:pt idx="565">
                  <c:v>127.03244893617018</c:v>
                </c:pt>
                <c:pt idx="566">
                  <c:v>125.35691999999997</c:v>
                </c:pt>
                <c:pt idx="567">
                  <c:v>122.40295140845069</c:v>
                </c:pt>
                <c:pt idx="568">
                  <c:v>123.69436137931032</c:v>
                </c:pt>
                <c:pt idx="569">
                  <c:v>122.17543877551019</c:v>
                </c:pt>
                <c:pt idx="570">
                  <c:v>119.89690132450328</c:v>
                </c:pt>
                <c:pt idx="571">
                  <c:v>118.65702467532464</c:v>
                </c:pt>
                <c:pt idx="572">
                  <c:v>115.77549936305731</c:v>
                </c:pt>
                <c:pt idx="573">
                  <c:v>118.42612874999998</c:v>
                </c:pt>
                <c:pt idx="574">
                  <c:v>119.20443312883434</c:v>
                </c:pt>
                <c:pt idx="575">
                  <c:v>115.4218727272727</c:v>
                </c:pt>
                <c:pt idx="576">
                  <c:v>114.69135454545452</c:v>
                </c:pt>
                <c:pt idx="577">
                  <c:v>117.26169629629628</c:v>
                </c:pt>
                <c:pt idx="578">
                  <c:v>119.35954390243899</c:v>
                </c:pt>
                <c:pt idx="579">
                  <c:v>121.11291556886226</c:v>
                </c:pt>
                <c:pt idx="580">
                  <c:v>127.95306923076923</c:v>
                </c:pt>
                <c:pt idx="581">
                  <c:v>131.37656272189349</c:v>
                </c:pt>
                <c:pt idx="582">
                  <c:v>131.75777068965513</c:v>
                </c:pt>
                <c:pt idx="583">
                  <c:v>120.80789661016945</c:v>
                </c:pt>
                <c:pt idx="584">
                  <c:v>122.02526460674153</c:v>
                </c:pt>
                <c:pt idx="585">
                  <c:v>126.1294127071823</c:v>
                </c:pt>
                <c:pt idx="586">
                  <c:v>119.75364810810808</c:v>
                </c:pt>
                <c:pt idx="587">
                  <c:v>113.7753079365079</c:v>
                </c:pt>
                <c:pt idx="588">
                  <c:v>110.29310518134713</c:v>
                </c:pt>
                <c:pt idx="589">
                  <c:v>100.13718461538458</c:v>
                </c:pt>
                <c:pt idx="590">
                  <c:v>106.09571421319794</c:v>
                </c:pt>
                <c:pt idx="591">
                  <c:v>102.12860098522164</c:v>
                </c:pt>
                <c:pt idx="592">
                  <c:v>94.321954368932012</c:v>
                </c:pt>
                <c:pt idx="593">
                  <c:v>91.353221052631568</c:v>
                </c:pt>
                <c:pt idx="594">
                  <c:v>91.676519711538432</c:v>
                </c:pt>
                <c:pt idx="595">
                  <c:v>90.25318226600983</c:v>
                </c:pt>
                <c:pt idx="596">
                  <c:v>94.861438499999977</c:v>
                </c:pt>
                <c:pt idx="597">
                  <c:v>95.459270351758775</c:v>
                </c:pt>
                <c:pt idx="598">
                  <c:v>91.071266666666645</c:v>
                </c:pt>
                <c:pt idx="599">
                  <c:v>84.623376804123694</c:v>
                </c:pt>
                <c:pt idx="600">
                  <c:v>90.21130578947367</c:v>
                </c:pt>
                <c:pt idx="601">
                  <c:v>92.497894565217379</c:v>
                </c:pt>
                <c:pt idx="602">
                  <c:v>90.632157377049154</c:v>
                </c:pt>
                <c:pt idx="603">
                  <c:v>92.033182872928151</c:v>
                </c:pt>
                <c:pt idx="604">
                  <c:v>96.973193220338956</c:v>
                </c:pt>
                <c:pt idx="605">
                  <c:v>89.716764204545413</c:v>
                </c:pt>
                <c:pt idx="606">
                  <c:v>88.937493220338979</c:v>
                </c:pt>
                <c:pt idx="607">
                  <c:v>87.847906779661002</c:v>
                </c:pt>
                <c:pt idx="608">
                  <c:v>91.055960571428557</c:v>
                </c:pt>
                <c:pt idx="609">
                  <c:v>92.295754285714267</c:v>
                </c:pt>
                <c:pt idx="610">
                  <c:v>97.813865517241368</c:v>
                </c:pt>
                <c:pt idx="611">
                  <c:v>101.86294855491326</c:v>
                </c:pt>
                <c:pt idx="612">
                  <c:v>104.13126035502957</c:v>
                </c:pt>
                <c:pt idx="613">
                  <c:v>106.41358934911241</c:v>
                </c:pt>
                <c:pt idx="614">
                  <c:v>111.72991257485029</c:v>
                </c:pt>
                <c:pt idx="615">
                  <c:v>118.51454550898202</c:v>
                </c:pt>
                <c:pt idx="616">
                  <c:v>123.13387005988019</c:v>
                </c:pt>
                <c:pt idx="617">
                  <c:v>121.97903892215565</c:v>
                </c:pt>
                <c:pt idx="618">
                  <c:v>122.11394107142853</c:v>
                </c:pt>
                <c:pt idx="619">
                  <c:v>128.23234518072286</c:v>
                </c:pt>
                <c:pt idx="620">
                  <c:v>131.57248554216864</c:v>
                </c:pt>
                <c:pt idx="621">
                  <c:v>133.67170419161673</c:v>
                </c:pt>
                <c:pt idx="622">
                  <c:v>126.2752857142857</c:v>
                </c:pt>
                <c:pt idx="623">
                  <c:v>125.24280355029582</c:v>
                </c:pt>
                <c:pt idx="624">
                  <c:v>127.71023214285711</c:v>
                </c:pt>
                <c:pt idx="625">
                  <c:v>133.16302857142853</c:v>
                </c:pt>
                <c:pt idx="626">
                  <c:v>135.31544821428568</c:v>
                </c:pt>
                <c:pt idx="627">
                  <c:v>129.80746153846152</c:v>
                </c:pt>
                <c:pt idx="628">
                  <c:v>123.67370236686388</c:v>
                </c:pt>
                <c:pt idx="629">
                  <c:v>118.26659647058821</c:v>
                </c:pt>
                <c:pt idx="630">
                  <c:v>112.9669918604651</c:v>
                </c:pt>
                <c:pt idx="631">
                  <c:v>114.19152631578943</c:v>
                </c:pt>
                <c:pt idx="632">
                  <c:v>114.22840988372091</c:v>
                </c:pt>
                <c:pt idx="633">
                  <c:v>111.89596127167626</c:v>
                </c:pt>
                <c:pt idx="634">
                  <c:v>115.2402988439306</c:v>
                </c:pt>
                <c:pt idx="635">
                  <c:v>119.14202601156067</c:v>
                </c:pt>
                <c:pt idx="636">
                  <c:v>123.04375317919073</c:v>
                </c:pt>
                <c:pt idx="637">
                  <c:v>124.3197540697674</c:v>
                </c:pt>
                <c:pt idx="638">
                  <c:v>122.65015789473678</c:v>
                </c:pt>
                <c:pt idx="639">
                  <c:v>120.53549999999998</c:v>
                </c:pt>
                <c:pt idx="640">
                  <c:v>120.11008058823528</c:v>
                </c:pt>
                <c:pt idx="641">
                  <c:v>122.37898411764705</c:v>
                </c:pt>
                <c:pt idx="642">
                  <c:v>127.30240526315785</c:v>
                </c:pt>
                <c:pt idx="643">
                  <c:v>132.44724352941171</c:v>
                </c:pt>
                <c:pt idx="644">
                  <c:v>130.40390350877189</c:v>
                </c:pt>
                <c:pt idx="645">
                  <c:v>127.96385058139533</c:v>
                </c:pt>
                <c:pt idx="646">
                  <c:v>135.11188604651161</c:v>
                </c:pt>
                <c:pt idx="647">
                  <c:v>141.57695722543349</c:v>
                </c:pt>
                <c:pt idx="648">
                  <c:v>147.42954797687858</c:v>
                </c:pt>
                <c:pt idx="649">
                  <c:v>149.54811453488369</c:v>
                </c:pt>
                <c:pt idx="650">
                  <c:v>144.7819473988439</c:v>
                </c:pt>
                <c:pt idx="651">
                  <c:v>144.08196976744182</c:v>
                </c:pt>
                <c:pt idx="652">
                  <c:v>147.84759017341037</c:v>
                </c:pt>
                <c:pt idx="653">
                  <c:v>148.77524571428569</c:v>
                </c:pt>
                <c:pt idx="654">
                  <c:v>151.18011864406776</c:v>
                </c:pt>
                <c:pt idx="655">
                  <c:v>153.22309322033897</c:v>
                </c:pt>
                <c:pt idx="656">
                  <c:v>156.76424915254233</c:v>
                </c:pt>
                <c:pt idx="657">
                  <c:v>161.93978474576269</c:v>
                </c:pt>
                <c:pt idx="658">
                  <c:v>164.1961366666666</c:v>
                </c:pt>
                <c:pt idx="659">
                  <c:v>167.80696424581004</c:v>
                </c:pt>
                <c:pt idx="660">
                  <c:v>170.36581843575416</c:v>
                </c:pt>
                <c:pt idx="661">
                  <c:v>170.63517150837987</c:v>
                </c:pt>
                <c:pt idx="662">
                  <c:v>159.94654550561796</c:v>
                </c:pt>
                <c:pt idx="663">
                  <c:v>154.60866368715079</c:v>
                </c:pt>
                <c:pt idx="664">
                  <c:v>156.56071685393255</c:v>
                </c:pt>
                <c:pt idx="665">
                  <c:v>164.93614745762707</c:v>
                </c:pt>
                <c:pt idx="666">
                  <c:v>173.84662971428565</c:v>
                </c:pt>
                <c:pt idx="667">
                  <c:v>181.77307586206894</c:v>
                </c:pt>
                <c:pt idx="668">
                  <c:v>183.48946971428566</c:v>
                </c:pt>
                <c:pt idx="669">
                  <c:v>178.33775113636358</c:v>
                </c:pt>
                <c:pt idx="670">
                  <c:v>179.64556440677961</c:v>
                </c:pt>
                <c:pt idx="671">
                  <c:v>183.731513559322</c:v>
                </c:pt>
                <c:pt idx="672">
                  <c:v>184.59150857142853</c:v>
                </c:pt>
                <c:pt idx="673">
                  <c:v>189.2545896551724</c:v>
                </c:pt>
                <c:pt idx="674">
                  <c:v>193.27484219653175</c:v>
                </c:pt>
                <c:pt idx="675">
                  <c:v>198.01265375722539</c:v>
                </c:pt>
                <c:pt idx="676">
                  <c:v>203.66343103448273</c:v>
                </c:pt>
                <c:pt idx="677">
                  <c:v>203.95154488636359</c:v>
                </c:pt>
                <c:pt idx="678">
                  <c:v>212.08674104046239</c:v>
                </c:pt>
                <c:pt idx="679">
                  <c:v>224.6725656976744</c:v>
                </c:pt>
                <c:pt idx="680">
                  <c:v>236.05449364161845</c:v>
                </c:pt>
                <c:pt idx="681">
                  <c:v>231.09564827586203</c:v>
                </c:pt>
                <c:pt idx="682">
                  <c:v>237.72666242774557</c:v>
                </c:pt>
                <c:pt idx="683">
                  <c:v>243.30055838150281</c:v>
                </c:pt>
                <c:pt idx="684">
                  <c:v>244.27599017341032</c:v>
                </c:pt>
                <c:pt idx="685">
                  <c:v>244.17249824561398</c:v>
                </c:pt>
                <c:pt idx="686">
                  <c:v>257.28337719298241</c:v>
                </c:pt>
                <c:pt idx="687">
                  <c:v>273.4957543859648</c:v>
                </c:pt>
                <c:pt idx="688">
                  <c:v>280.31511627906974</c:v>
                </c:pt>
                <c:pt idx="689">
                  <c:v>268.13862105263149</c:v>
                </c:pt>
                <c:pt idx="690">
                  <c:v>270.1123017543859</c:v>
                </c:pt>
                <c:pt idx="691">
                  <c:v>278.85288771929817</c:v>
                </c:pt>
                <c:pt idx="692">
                  <c:v>294.9984433526011</c:v>
                </c:pt>
                <c:pt idx="693">
                  <c:v>302.74032558139533</c:v>
                </c:pt>
                <c:pt idx="694">
                  <c:v>323.20332906976739</c:v>
                </c:pt>
                <c:pt idx="695">
                  <c:v>326.36220175438586</c:v>
                </c:pt>
                <c:pt idx="696">
                  <c:v>350.46930175438581</c:v>
                </c:pt>
                <c:pt idx="697">
                  <c:v>352.30200526315775</c:v>
                </c:pt>
                <c:pt idx="698">
                  <c:v>360.61385470588226</c:v>
                </c:pt>
                <c:pt idx="699">
                  <c:v>360.60798106508872</c:v>
                </c:pt>
                <c:pt idx="700">
                  <c:v>363.8754035294117</c:v>
                </c:pt>
                <c:pt idx="701">
                  <c:v>368.65535964912266</c:v>
                </c:pt>
                <c:pt idx="702">
                  <c:v>396.8613919075143</c:v>
                </c:pt>
                <c:pt idx="703">
                  <c:v>419.4356705202311</c:v>
                </c:pt>
                <c:pt idx="704">
                  <c:v>436.15735838150277</c:v>
                </c:pt>
                <c:pt idx="705">
                  <c:v>390.03336936416173</c:v>
                </c:pt>
                <c:pt idx="706">
                  <c:v>286.77694682080914</c:v>
                </c:pt>
                <c:pt idx="707">
                  <c:v>299.93717441860457</c:v>
                </c:pt>
                <c:pt idx="708">
                  <c:v>306.06148596491215</c:v>
                </c:pt>
                <c:pt idx="709">
                  <c:v>327.14752764705872</c:v>
                </c:pt>
                <c:pt idx="710">
                  <c:v>341.49347573964496</c:v>
                </c:pt>
                <c:pt idx="711">
                  <c:v>361.03927411764698</c:v>
                </c:pt>
                <c:pt idx="712">
                  <c:v>341.49347573964496</c:v>
                </c:pt>
                <c:pt idx="713">
                  <c:v>308.80047142857131</c:v>
                </c:pt>
                <c:pt idx="714">
                  <c:v>305.84067831325291</c:v>
                </c:pt>
                <c:pt idx="715">
                  <c:v>303.74945999999994</c:v>
                </c:pt>
                <c:pt idx="716">
                  <c:v>301.77442048192768</c:v>
                </c:pt>
                <c:pt idx="717">
                  <c:v>261.81771636363635</c:v>
                </c:pt>
                <c:pt idx="718">
                  <c:v>244.30487926829267</c:v>
                </c:pt>
                <c:pt idx="719">
                  <c:v>232.23672111801235</c:v>
                </c:pt>
                <c:pt idx="720">
                  <c:v>242.28393584905655</c:v>
                </c:pt>
                <c:pt idx="721">
                  <c:v>264.10326114649678</c:v>
                </c:pt>
                <c:pt idx="722">
                  <c:v>270.89580961538456</c:v>
                </c:pt>
                <c:pt idx="723">
                  <c:v>246.67006838709671</c:v>
                </c:pt>
                <c:pt idx="724">
                  <c:v>225.78741372549013</c:v>
                </c:pt>
                <c:pt idx="725">
                  <c:v>221.43409072847678</c:v>
                </c:pt>
                <c:pt idx="726">
                  <c:v>228.7779754966887</c:v>
                </c:pt>
                <c:pt idx="727">
                  <c:v>221.91303973509929</c:v>
                </c:pt>
                <c:pt idx="728">
                  <c:v>190.12466199999997</c:v>
                </c:pt>
                <c:pt idx="729">
                  <c:v>165.837432885906</c:v>
                </c:pt>
                <c:pt idx="730">
                  <c:v>170.38963877551021</c:v>
                </c:pt>
                <c:pt idx="731">
                  <c:v>139.35885205479448</c:v>
                </c:pt>
                <c:pt idx="732">
                  <c:v>139.92232867132864</c:v>
                </c:pt>
                <c:pt idx="733">
                  <c:v>140.71023617021274</c:v>
                </c:pt>
                <c:pt idx="734">
                  <c:v>142.23188999999996</c:v>
                </c:pt>
                <c:pt idx="735">
                  <c:v>108.91553093525178</c:v>
                </c:pt>
                <c:pt idx="736">
                  <c:v>96.956292700729904</c:v>
                </c:pt>
                <c:pt idx="737">
                  <c:v>84.552108088235272</c:v>
                </c:pt>
                <c:pt idx="738">
                  <c:v>88.806302205882332</c:v>
                </c:pt>
                <c:pt idx="739">
                  <c:v>134.46404666666663</c:v>
                </c:pt>
                <c:pt idx="740">
                  <c:v>148.6004820895522</c:v>
                </c:pt>
                <c:pt idx="741">
                  <c:v>129.05455037593981</c:v>
                </c:pt>
                <c:pt idx="742">
                  <c:v>128.75382954545452</c:v>
                </c:pt>
                <c:pt idx="743">
                  <c:v>125.50413893129769</c:v>
                </c:pt>
                <c:pt idx="744">
                  <c:v>132.49561162790692</c:v>
                </c:pt>
                <c:pt idx="745">
                  <c:v>118.63730314960628</c:v>
                </c:pt>
                <c:pt idx="746">
                  <c:v>119.19621666666664</c:v>
                </c:pt>
                <c:pt idx="747">
                  <c:v>131.8237452380952</c:v>
                </c:pt>
                <c:pt idx="748">
                  <c:v>169.70633095238088</c:v>
                </c:pt>
                <c:pt idx="749">
                  <c:v>197.2226527559055</c:v>
                </c:pt>
                <c:pt idx="750">
                  <c:v>206.65857480916026</c:v>
                </c:pt>
                <c:pt idx="751">
                  <c:v>194.86572499999997</c:v>
                </c:pt>
                <c:pt idx="752">
                  <c:v>193.22205909090906</c:v>
                </c:pt>
                <c:pt idx="753">
                  <c:v>174.41121590909088</c:v>
                </c:pt>
                <c:pt idx="754">
                  <c:v>178.61169545454541</c:v>
                </c:pt>
                <c:pt idx="755">
                  <c:v>182.08165681818181</c:v>
                </c:pt>
                <c:pt idx="756">
                  <c:v>192.49154090909084</c:v>
                </c:pt>
                <c:pt idx="757">
                  <c:v>205.18223458646611</c:v>
                </c:pt>
                <c:pt idx="758">
                  <c:v>194.66936390977438</c:v>
                </c:pt>
                <c:pt idx="759">
                  <c:v>197.93197894736838</c:v>
                </c:pt>
                <c:pt idx="760">
                  <c:v>177.81251954887213</c:v>
                </c:pt>
                <c:pt idx="761">
                  <c:v>178.82430895522384</c:v>
                </c:pt>
                <c:pt idx="762">
                  <c:v>170.36883358208954</c:v>
                </c:pt>
                <c:pt idx="763">
                  <c:v>163.71239552238802</c:v>
                </c:pt>
                <c:pt idx="764">
                  <c:v>157.40518235294115</c:v>
                </c:pt>
                <c:pt idx="765">
                  <c:v>159.82114444444437</c:v>
                </c:pt>
                <c:pt idx="766">
                  <c:v>164.28542222222217</c:v>
                </c:pt>
                <c:pt idx="767">
                  <c:v>166.59085522388054</c:v>
                </c:pt>
                <c:pt idx="768">
                  <c:v>164.1409897058823</c:v>
                </c:pt>
                <c:pt idx="769">
                  <c:v>158.01588175182479</c:v>
                </c:pt>
                <c:pt idx="770">
                  <c:v>147.9859204379562</c:v>
                </c:pt>
                <c:pt idx="771">
                  <c:v>157.9189739130434</c:v>
                </c:pt>
                <c:pt idx="772">
                  <c:v>170.321902173913</c:v>
                </c:pt>
                <c:pt idx="773">
                  <c:v>178.07580437956199</c:v>
                </c:pt>
                <c:pt idx="774">
                  <c:v>187.40190875912404</c:v>
                </c:pt>
                <c:pt idx="775">
                  <c:v>200.07133357664227</c:v>
                </c:pt>
                <c:pt idx="776">
                  <c:v>204.2944751824817</c:v>
                </c:pt>
                <c:pt idx="777">
                  <c:v>209.74936642335763</c:v>
                </c:pt>
                <c:pt idx="778">
                  <c:v>227.79462608695641</c:v>
                </c:pt>
                <c:pt idx="779">
                  <c:v>227.79462608695641</c:v>
                </c:pt>
                <c:pt idx="780">
                  <c:v>240.3722434782608</c:v>
                </c:pt>
                <c:pt idx="781">
                  <c:v>254.17268478260863</c:v>
                </c:pt>
                <c:pt idx="782">
                  <c:v>261.48285109489046</c:v>
                </c:pt>
                <c:pt idx="783">
                  <c:v>261.83477956204376</c:v>
                </c:pt>
                <c:pt idx="784">
                  <c:v>247.93360510948901</c:v>
                </c:pt>
                <c:pt idx="785">
                  <c:v>256.61833260869554</c:v>
                </c:pt>
                <c:pt idx="786">
                  <c:v>269.86077410071937</c:v>
                </c:pt>
                <c:pt idx="787">
                  <c:v>273.27119785714279</c:v>
                </c:pt>
                <c:pt idx="788">
                  <c:v>276.37068214285711</c:v>
                </c:pt>
                <c:pt idx="789">
                  <c:v>290.83494214285707</c:v>
                </c:pt>
                <c:pt idx="790">
                  <c:v>298.9280399999999</c:v>
                </c:pt>
                <c:pt idx="791">
                  <c:v>293.76223285714275</c:v>
                </c:pt>
                <c:pt idx="792">
                  <c:v>300.74034680851054</c:v>
                </c:pt>
                <c:pt idx="793">
                  <c:v>309.63090851063822</c:v>
                </c:pt>
                <c:pt idx="794">
                  <c:v>307.11087253521117</c:v>
                </c:pt>
                <c:pt idx="795">
                  <c:v>286.75648321678318</c:v>
                </c:pt>
                <c:pt idx="796">
                  <c:v>272.04192708333323</c:v>
                </c:pt>
                <c:pt idx="797">
                  <c:v>261.82989166666658</c:v>
                </c:pt>
                <c:pt idx="798">
                  <c:v>275.48596344827581</c:v>
                </c:pt>
                <c:pt idx="799">
                  <c:v>278.31231310344816</c:v>
                </c:pt>
                <c:pt idx="800">
                  <c:v>237.27330616438351</c:v>
                </c:pt>
                <c:pt idx="801">
                  <c:v>202.76382739726023</c:v>
                </c:pt>
                <c:pt idx="802">
                  <c:v>186.20656551724133</c:v>
                </c:pt>
                <c:pt idx="803">
                  <c:v>184.48627916666661</c:v>
                </c:pt>
                <c:pt idx="804">
                  <c:v>192.00795845070422</c:v>
                </c:pt>
                <c:pt idx="805">
                  <c:v>188.75346382978717</c:v>
                </c:pt>
                <c:pt idx="806">
                  <c:v>176.27248297872336</c:v>
                </c:pt>
                <c:pt idx="807">
                  <c:v>167.90085845070422</c:v>
                </c:pt>
                <c:pt idx="808">
                  <c:v>170.63039574468081</c:v>
                </c:pt>
                <c:pt idx="809">
                  <c:v>174.56275957446806</c:v>
                </c:pt>
                <c:pt idx="810">
                  <c:v>209.27014468085102</c:v>
                </c:pt>
                <c:pt idx="811">
                  <c:v>210.46695106382975</c:v>
                </c:pt>
                <c:pt idx="812">
                  <c:v>200.89249999999996</c:v>
                </c:pt>
                <c:pt idx="813">
                  <c:v>224.88480428571424</c:v>
                </c:pt>
                <c:pt idx="814">
                  <c:v>225.05699785714279</c:v>
                </c:pt>
                <c:pt idx="815">
                  <c:v>218.51364214285709</c:v>
                </c:pt>
                <c:pt idx="816">
                  <c:v>215.24196428571423</c:v>
                </c:pt>
                <c:pt idx="817">
                  <c:v>215.05614388489201</c:v>
                </c:pt>
                <c:pt idx="818">
                  <c:v>214.88271151079132</c:v>
                </c:pt>
                <c:pt idx="819">
                  <c:v>189.18832826086953</c:v>
                </c:pt>
                <c:pt idx="820">
                  <c:v>196.1758934782608</c:v>
                </c:pt>
                <c:pt idx="821">
                  <c:v>199.66967608695646</c:v>
                </c:pt>
                <c:pt idx="822">
                  <c:v>204.56097173913039</c:v>
                </c:pt>
                <c:pt idx="823">
                  <c:v>201.59125652173904</c:v>
                </c:pt>
                <c:pt idx="824">
                  <c:v>218.3316787234042</c:v>
                </c:pt>
                <c:pt idx="825">
                  <c:v>222.12970714285709</c:v>
                </c:pt>
                <c:pt idx="826">
                  <c:v>218.16925499999996</c:v>
                </c:pt>
                <c:pt idx="827">
                  <c:v>213.00344785714279</c:v>
                </c:pt>
                <c:pt idx="828">
                  <c:v>213.32182014388485</c:v>
                </c:pt>
                <c:pt idx="829">
                  <c:v>210.42054428571424</c:v>
                </c:pt>
                <c:pt idx="830">
                  <c:v>209.21518928571422</c:v>
                </c:pt>
                <c:pt idx="831">
                  <c:v>211.28151214285708</c:v>
                </c:pt>
                <c:pt idx="832">
                  <c:v>182.18079857142854</c:v>
                </c:pt>
                <c:pt idx="833">
                  <c:v>165.33025319148931</c:v>
                </c:pt>
                <c:pt idx="834">
                  <c:v>172.02137785714282</c:v>
                </c:pt>
                <c:pt idx="835">
                  <c:v>175.63744285714279</c:v>
                </c:pt>
                <c:pt idx="836">
                  <c:v>183.04176642857141</c:v>
                </c:pt>
                <c:pt idx="837">
                  <c:v>184.76370214285708</c:v>
                </c:pt>
                <c:pt idx="838">
                  <c:v>189.06854142857136</c:v>
                </c:pt>
                <c:pt idx="839">
                  <c:v>180.03387446808506</c:v>
                </c:pt>
                <c:pt idx="840">
                  <c:v>180.37581914893616</c:v>
                </c:pt>
                <c:pt idx="841">
                  <c:v>169.09164468085106</c:v>
                </c:pt>
                <c:pt idx="842">
                  <c:v>168.9194683098591</c:v>
                </c:pt>
                <c:pt idx="843">
                  <c:v>162.51219860139858</c:v>
                </c:pt>
                <c:pt idx="844">
                  <c:v>157.8680229166666</c:v>
                </c:pt>
                <c:pt idx="845">
                  <c:v>160.05802448979588</c:v>
                </c:pt>
                <c:pt idx="846">
                  <c:v>168.25771836734688</c:v>
                </c:pt>
                <c:pt idx="847">
                  <c:v>165.19026241610734</c:v>
                </c:pt>
                <c:pt idx="848">
                  <c:v>163.48126092715228</c:v>
                </c:pt>
                <c:pt idx="849">
                  <c:v>154.8841784313725</c:v>
                </c:pt>
                <c:pt idx="850">
                  <c:v>146.67761493506487</c:v>
                </c:pt>
                <c:pt idx="851">
                  <c:v>136.2439974193548</c:v>
                </c:pt>
                <c:pt idx="852">
                  <c:v>137.11872802547768</c:v>
                </c:pt>
                <c:pt idx="853">
                  <c:v>131.97874367088605</c:v>
                </c:pt>
                <c:pt idx="854">
                  <c:v>123.24754874999996</c:v>
                </c:pt>
                <c:pt idx="855">
                  <c:v>117.39109565217387</c:v>
                </c:pt>
                <c:pt idx="856">
                  <c:v>117.28178098159505</c:v>
                </c:pt>
                <c:pt idx="857">
                  <c:v>123.19763374233125</c:v>
                </c:pt>
                <c:pt idx="858">
                  <c:v>127.00325853658534</c:v>
                </c:pt>
                <c:pt idx="859">
                  <c:v>125.50302363636359</c:v>
                </c:pt>
                <c:pt idx="860">
                  <c:v>126.81795636363633</c:v>
                </c:pt>
                <c:pt idx="861">
                  <c:v>134.53782754491016</c:v>
                </c:pt>
                <c:pt idx="862">
                  <c:v>135.88942678571428</c:v>
                </c:pt>
                <c:pt idx="863">
                  <c:v>135.79857514792897</c:v>
                </c:pt>
                <c:pt idx="864">
                  <c:v>143.92937218934907</c:v>
                </c:pt>
                <c:pt idx="865">
                  <c:v>152.48810591715974</c:v>
                </c:pt>
                <c:pt idx="866">
                  <c:v>155.15441686046509</c:v>
                </c:pt>
                <c:pt idx="867">
                  <c:v>158.49725517241376</c:v>
                </c:pt>
                <c:pt idx="868">
                  <c:v>163.79052514285712</c:v>
                </c:pt>
                <c:pt idx="869">
                  <c:v>166.6833771428571</c:v>
                </c:pt>
                <c:pt idx="870">
                  <c:v>171.10499137931032</c:v>
                </c:pt>
                <c:pt idx="871">
                  <c:v>163.59384624277453</c:v>
                </c:pt>
                <c:pt idx="872">
                  <c:v>166.11731551724137</c:v>
                </c:pt>
                <c:pt idx="873">
                  <c:v>164.59330344827583</c:v>
                </c:pt>
                <c:pt idx="874">
                  <c:v>156.97324310344825</c:v>
                </c:pt>
                <c:pt idx="875">
                  <c:v>159.05144137931032</c:v>
                </c:pt>
                <c:pt idx="876">
                  <c:v>164.17766379310342</c:v>
                </c:pt>
                <c:pt idx="877">
                  <c:v>163.0692913793103</c:v>
                </c:pt>
                <c:pt idx="878">
                  <c:v>167.64132758620687</c:v>
                </c:pt>
                <c:pt idx="879">
                  <c:v>163.79052514285712</c:v>
                </c:pt>
                <c:pt idx="880">
                  <c:v>166.6833771428571</c:v>
                </c:pt>
                <c:pt idx="881">
                  <c:v>173.54372556818177</c:v>
                </c:pt>
                <c:pt idx="882">
                  <c:v>177.05779661016945</c:v>
                </c:pt>
                <c:pt idx="883">
                  <c:v>174.47002881355931</c:v>
                </c:pt>
                <c:pt idx="884">
                  <c:v>171.60986440677962</c:v>
                </c:pt>
                <c:pt idx="885">
                  <c:v>175.83201186440675</c:v>
                </c:pt>
                <c:pt idx="886">
                  <c:v>174.60622711864403</c:v>
                </c:pt>
                <c:pt idx="887">
                  <c:v>177.41742134831455</c:v>
                </c:pt>
                <c:pt idx="888">
                  <c:v>182.69931404494378</c:v>
                </c:pt>
                <c:pt idx="889">
                  <c:v>188.79380561797745</c:v>
                </c:pt>
                <c:pt idx="890">
                  <c:v>188.65837247191004</c:v>
                </c:pt>
                <c:pt idx="891">
                  <c:v>193.39853258426962</c:v>
                </c:pt>
                <c:pt idx="892">
                  <c:v>199.59062681564242</c:v>
                </c:pt>
                <c:pt idx="893">
                  <c:v>200.9812922651933</c:v>
                </c:pt>
                <c:pt idx="894">
                  <c:v>196.85245193370159</c:v>
                </c:pt>
                <c:pt idx="895">
                  <c:v>197.51839392265188</c:v>
                </c:pt>
                <c:pt idx="896">
                  <c:v>210.97042209944746</c:v>
                </c:pt>
                <c:pt idx="897">
                  <c:v>219.76085635359109</c:v>
                </c:pt>
                <c:pt idx="898">
                  <c:v>226.95302983425407</c:v>
                </c:pt>
                <c:pt idx="899">
                  <c:v>229.54727637362629</c:v>
                </c:pt>
                <c:pt idx="900">
                  <c:v>238.68678131868126</c:v>
                </c:pt>
                <c:pt idx="901">
                  <c:v>240.67143480662978</c:v>
                </c:pt>
                <c:pt idx="902">
                  <c:v>230.92757540983598</c:v>
                </c:pt>
                <c:pt idx="903">
                  <c:v>244.47743804347823</c:v>
                </c:pt>
                <c:pt idx="904">
                  <c:v>243.6771729729729</c:v>
                </c:pt>
                <c:pt idx="905">
                  <c:v>239.52402032085553</c:v>
                </c:pt>
                <c:pt idx="906">
                  <c:v>219.76421969696963</c:v>
                </c:pt>
                <c:pt idx="907">
                  <c:v>211.23548019801976</c:v>
                </c:pt>
                <c:pt idx="908">
                  <c:v>178.32163676470586</c:v>
                </c:pt>
                <c:pt idx="909">
                  <c:v>170.95179086538457</c:v>
                </c:pt>
                <c:pt idx="910">
                  <c:v>166.25976478873235</c:v>
                </c:pt>
                <c:pt idx="911">
                  <c:v>169.64670837209297</c:v>
                </c:pt>
                <c:pt idx="912">
                  <c:v>170.54371674418601</c:v>
                </c:pt>
                <c:pt idx="913">
                  <c:v>177.15915348837206</c:v>
                </c:pt>
                <c:pt idx="914">
                  <c:v>166.87837260273969</c:v>
                </c:pt>
                <c:pt idx="915">
                  <c:v>160.71399999999997</c:v>
                </c:pt>
                <c:pt idx="916">
                  <c:v>157.85196986301366</c:v>
                </c:pt>
                <c:pt idx="917">
                  <c:v>162.61334727272722</c:v>
                </c:pt>
                <c:pt idx="918">
                  <c:v>171.2472824324324</c:v>
                </c:pt>
                <c:pt idx="919">
                  <c:v>165.64256266666663</c:v>
                </c:pt>
                <c:pt idx="920">
                  <c:v>157.84909826086954</c:v>
                </c:pt>
                <c:pt idx="921">
                  <c:v>161.93682391304344</c:v>
                </c:pt>
                <c:pt idx="922">
                  <c:v>159.35732337662333</c:v>
                </c:pt>
                <c:pt idx="923">
                  <c:v>154.84175769230765</c:v>
                </c:pt>
                <c:pt idx="924">
                  <c:v>150.84738101265819</c:v>
                </c:pt>
                <c:pt idx="925">
                  <c:v>144.64259999999996</c:v>
                </c:pt>
                <c:pt idx="926">
                  <c:v>147.32116666666664</c:v>
                </c:pt>
                <c:pt idx="927">
                  <c:v>155.9871176470588</c:v>
                </c:pt>
                <c:pt idx="928">
                  <c:v>162.89944142259409</c:v>
                </c:pt>
                <c:pt idx="929">
                  <c:v>168.2495526970954</c:v>
                </c:pt>
                <c:pt idx="930">
                  <c:v>162.22892704918033</c:v>
                </c:pt>
                <c:pt idx="931">
                  <c:v>156.84374448979588</c:v>
                </c:pt>
                <c:pt idx="932">
                  <c:v>155.07261061224486</c:v>
                </c:pt>
                <c:pt idx="933">
                  <c:v>159.95653647540982</c:v>
                </c:pt>
                <c:pt idx="934">
                  <c:v>152.31304090909089</c:v>
                </c:pt>
                <c:pt idx="935">
                  <c:v>151.94475062240659</c:v>
                </c:pt>
                <c:pt idx="936">
                  <c:v>154.28543999999997</c:v>
                </c:pt>
                <c:pt idx="937">
                  <c:v>149.6058264705882</c:v>
                </c:pt>
                <c:pt idx="938">
                  <c:v>151.02389117647056</c:v>
                </c:pt>
                <c:pt idx="939">
                  <c:v>150.19025899581587</c:v>
                </c:pt>
                <c:pt idx="940">
                  <c:v>149.70711680672264</c:v>
                </c:pt>
                <c:pt idx="941">
                  <c:v>140.91053849372383</c:v>
                </c:pt>
                <c:pt idx="942">
                  <c:v>150.1353569620253</c:v>
                </c:pt>
                <c:pt idx="943">
                  <c:v>154.87292394957979</c:v>
                </c:pt>
                <c:pt idx="944">
                  <c:v>156.24225062761502</c:v>
                </c:pt>
                <c:pt idx="945">
                  <c:v>161.62945949367085</c:v>
                </c:pt>
                <c:pt idx="946">
                  <c:v>163.178731512605</c:v>
                </c:pt>
                <c:pt idx="947">
                  <c:v>168.95399745762705</c:v>
                </c:pt>
                <c:pt idx="948">
                  <c:v>173.16078638297867</c:v>
                </c:pt>
                <c:pt idx="949">
                  <c:v>176.54603872340422</c:v>
                </c:pt>
                <c:pt idx="950">
                  <c:v>177.2280444915254</c:v>
                </c:pt>
                <c:pt idx="951">
                  <c:v>182.23333220338975</c:v>
                </c:pt>
                <c:pt idx="952">
                  <c:v>187.56747848101264</c:v>
                </c:pt>
                <c:pt idx="953">
                  <c:v>189.81808991596631</c:v>
                </c:pt>
                <c:pt idx="954">
                  <c:v>173.8512024896265</c:v>
                </c:pt>
                <c:pt idx="955">
                  <c:v>182.8369765432098</c:v>
                </c:pt>
                <c:pt idx="956">
                  <c:v>188.50961803278682</c:v>
                </c:pt>
                <c:pt idx="957">
                  <c:v>194.71873048780481</c:v>
                </c:pt>
                <c:pt idx="958">
                  <c:v>193.53999716599185</c:v>
                </c:pt>
                <c:pt idx="959">
                  <c:v>190.44608999999997</c:v>
                </c:pt>
                <c:pt idx="960">
                  <c:v>201.30377598425193</c:v>
                </c:pt>
                <c:pt idx="961">
                  <c:v>206.36428015564198</c:v>
                </c:pt>
                <c:pt idx="962">
                  <c:v>202.10719883720924</c:v>
                </c:pt>
                <c:pt idx="963">
                  <c:v>204.81691162790693</c:v>
                </c:pt>
                <c:pt idx="964">
                  <c:v>204.1191903474903</c:v>
                </c:pt>
                <c:pt idx="965">
                  <c:v>200.58224131274127</c:v>
                </c:pt>
                <c:pt idx="966">
                  <c:v>204.1191903474903</c:v>
                </c:pt>
                <c:pt idx="967">
                  <c:v>213.0546405405405</c:v>
                </c:pt>
                <c:pt idx="968">
                  <c:v>216.87153563218385</c:v>
                </c:pt>
                <c:pt idx="969">
                  <c:v>214.93963969465642</c:v>
                </c:pt>
                <c:pt idx="970">
                  <c:v>207.37584886363632</c:v>
                </c:pt>
                <c:pt idx="971">
                  <c:v>212.96121169811317</c:v>
                </c:pt>
                <c:pt idx="972">
                  <c:v>220.05688641509431</c:v>
                </c:pt>
                <c:pt idx="973">
                  <c:v>217.69719581749044</c:v>
                </c:pt>
                <c:pt idx="974">
                  <c:v>218.2471676806083</c:v>
                </c:pt>
                <c:pt idx="975">
                  <c:v>216.78127045454539</c:v>
                </c:pt>
                <c:pt idx="976">
                  <c:v>216.68995568181813</c:v>
                </c:pt>
                <c:pt idx="977">
                  <c:v>221.78531999999993</c:v>
                </c:pt>
                <c:pt idx="978">
                  <c:v>226.44422022471903</c:v>
                </c:pt>
                <c:pt idx="979">
                  <c:v>227.34710786516851</c:v>
                </c:pt>
                <c:pt idx="980">
                  <c:v>223.73555730337077</c:v>
                </c:pt>
                <c:pt idx="981">
                  <c:v>219.04054157303366</c:v>
                </c:pt>
                <c:pt idx="982">
                  <c:v>225.99277640449435</c:v>
                </c:pt>
                <c:pt idx="983">
                  <c:v>235.11194157303365</c:v>
                </c:pt>
                <c:pt idx="984">
                  <c:v>237.26461578947362</c:v>
                </c:pt>
                <c:pt idx="985">
                  <c:v>235.24890792452823</c:v>
                </c:pt>
                <c:pt idx="986">
                  <c:v>235.54268007518789</c:v>
                </c:pt>
                <c:pt idx="987">
                  <c:v>223.9422710526315</c:v>
                </c:pt>
                <c:pt idx="988">
                  <c:v>224.27728988764042</c:v>
                </c:pt>
                <c:pt idx="989">
                  <c:v>215.43471828358201</c:v>
                </c:pt>
                <c:pt idx="990">
                  <c:v>218.49308171641783</c:v>
                </c:pt>
                <c:pt idx="991">
                  <c:v>218.57701449814121</c:v>
                </c:pt>
                <c:pt idx="992">
                  <c:v>208.5398576208178</c:v>
                </c:pt>
                <c:pt idx="993">
                  <c:v>214.01747666666662</c:v>
                </c:pt>
                <c:pt idx="994">
                  <c:v>219.56280669144979</c:v>
                </c:pt>
                <c:pt idx="995">
                  <c:v>222.5201832713754</c:v>
                </c:pt>
                <c:pt idx="996">
                  <c:v>228.16608401486988</c:v>
                </c:pt>
                <c:pt idx="997">
                  <c:v>233.18466245353153</c:v>
                </c:pt>
                <c:pt idx="998">
                  <c:v>238.1136234200743</c:v>
                </c:pt>
                <c:pt idx="999">
                  <c:v>248.5370048507462</c:v>
                </c:pt>
                <c:pt idx="1000">
                  <c:v>257.47099739776945</c:v>
                </c:pt>
                <c:pt idx="1001">
                  <c:v>259.53219925650552</c:v>
                </c:pt>
                <c:pt idx="1002">
                  <c:v>270.01744349442373</c:v>
                </c:pt>
                <c:pt idx="1003">
                  <c:v>275.3944918215613</c:v>
                </c:pt>
                <c:pt idx="1004">
                  <c:v>282.89861753731333</c:v>
                </c:pt>
                <c:pt idx="1005">
                  <c:v>289.46510373134322</c:v>
                </c:pt>
                <c:pt idx="1006">
                  <c:v>300.79903880597004</c:v>
                </c:pt>
                <c:pt idx="1007">
                  <c:v>315.73980786516847</c:v>
                </c:pt>
                <c:pt idx="1008">
                  <c:v>321.42799999999994</c:v>
                </c:pt>
                <c:pt idx="1009">
                  <c:v>332.17236292134828</c:v>
                </c:pt>
                <c:pt idx="1010">
                  <c:v>329.5539887640449</c:v>
                </c:pt>
                <c:pt idx="1011">
                  <c:v>340.93037303370778</c:v>
                </c:pt>
                <c:pt idx="1012">
                  <c:v>339.48575280898871</c:v>
                </c:pt>
                <c:pt idx="1013">
                  <c:v>359.16870337078643</c:v>
                </c:pt>
                <c:pt idx="1014">
                  <c:v>384.00451455223867</c:v>
                </c:pt>
                <c:pt idx="1015">
                  <c:v>381.66576604477603</c:v>
                </c:pt>
                <c:pt idx="1016">
                  <c:v>397.36387137546461</c:v>
                </c:pt>
                <c:pt idx="1017">
                  <c:v>377.37917509293675</c:v>
                </c:pt>
                <c:pt idx="1018">
                  <c:v>402.83053717472109</c:v>
                </c:pt>
                <c:pt idx="1019">
                  <c:v>408.11161455223868</c:v>
                </c:pt>
                <c:pt idx="1020">
                  <c:v>397.1374869402984</c:v>
                </c:pt>
                <c:pt idx="1021">
                  <c:v>399.65613917910434</c:v>
                </c:pt>
                <c:pt idx="1022">
                  <c:v>427.18141007462674</c:v>
                </c:pt>
                <c:pt idx="1023">
                  <c:v>430.61195353159837</c:v>
                </c:pt>
                <c:pt idx="1024">
                  <c:v>415.53497555555543</c:v>
                </c:pt>
                <c:pt idx="1025">
                  <c:v>410.08658713235292</c:v>
                </c:pt>
                <c:pt idx="1026">
                  <c:v>429.17676569343058</c:v>
                </c:pt>
                <c:pt idx="1027">
                  <c:v>428.18801428571419</c:v>
                </c:pt>
                <c:pt idx="1028">
                  <c:v>412.1082350364963</c:v>
                </c:pt>
                <c:pt idx="1029">
                  <c:v>405.3499287272727</c:v>
                </c:pt>
                <c:pt idx="1030">
                  <c:v>401.14214399999992</c:v>
                </c:pt>
                <c:pt idx="1031">
                  <c:v>405.62816086956508</c:v>
                </c:pt>
                <c:pt idx="1032">
                  <c:v>396.80635978260858</c:v>
                </c:pt>
                <c:pt idx="1033">
                  <c:v>378.31611444043313</c:v>
                </c:pt>
                <c:pt idx="1034">
                  <c:v>381.81137158273373</c:v>
                </c:pt>
                <c:pt idx="1035">
                  <c:v>389.25622043010742</c:v>
                </c:pt>
                <c:pt idx="1036">
                  <c:v>402.76076357142847</c:v>
                </c:pt>
                <c:pt idx="1037">
                  <c:v>407.93331138790023</c:v>
                </c:pt>
                <c:pt idx="1038">
                  <c:v>413.22806395759704</c:v>
                </c:pt>
                <c:pt idx="1039">
                  <c:v>390.48390954063598</c:v>
                </c:pt>
                <c:pt idx="1040">
                  <c:v>374.63966713780906</c:v>
                </c:pt>
                <c:pt idx="1041">
                  <c:v>351.29922402826844</c:v>
                </c:pt>
                <c:pt idx="1042">
                  <c:v>342.50756514084503</c:v>
                </c:pt>
                <c:pt idx="1043">
                  <c:v>342.33779683098578</c:v>
                </c:pt>
                <c:pt idx="1044">
                  <c:v>346.60278041958031</c:v>
                </c:pt>
                <c:pt idx="1045">
                  <c:v>347.78284825174813</c:v>
                </c:pt>
                <c:pt idx="1046">
                  <c:v>352.48263229166656</c:v>
                </c:pt>
                <c:pt idx="1047">
                  <c:v>353.18152733564011</c:v>
                </c:pt>
                <c:pt idx="1048">
                  <c:v>364.52604498269892</c:v>
                </c:pt>
                <c:pt idx="1049">
                  <c:v>373.28467993079579</c:v>
                </c:pt>
                <c:pt idx="1050">
                  <c:v>382.2222268965516</c:v>
                </c:pt>
                <c:pt idx="1051">
                  <c:v>397.89227335640135</c:v>
                </c:pt>
                <c:pt idx="1052">
                  <c:v>408.40263529411754</c:v>
                </c:pt>
                <c:pt idx="1053">
                  <c:v>425.00233391003451</c:v>
                </c:pt>
                <c:pt idx="1054">
                  <c:v>436.42163793103441</c:v>
                </c:pt>
                <c:pt idx="1055">
                  <c:v>446.18988892733557</c:v>
                </c:pt>
                <c:pt idx="1056">
                  <c:v>462.35755241379297</c:v>
                </c:pt>
                <c:pt idx="1057">
                  <c:v>456.86708200692038</c:v>
                </c:pt>
                <c:pt idx="1058">
                  <c:v>468.46184636678186</c:v>
                </c:pt>
                <c:pt idx="1059">
                  <c:v>474.66048620689639</c:v>
                </c:pt>
                <c:pt idx="1060">
                  <c:v>481.80948827586195</c:v>
                </c:pt>
                <c:pt idx="1061">
                  <c:v>476.01167216494832</c:v>
                </c:pt>
                <c:pt idx="1062">
                  <c:v>493.20484726027388</c:v>
                </c:pt>
                <c:pt idx="1063">
                  <c:v>490.39785616438343</c:v>
                </c:pt>
                <c:pt idx="1064">
                  <c:v>469.38909726962441</c:v>
                </c:pt>
                <c:pt idx="1065">
                  <c:v>467.38255102040807</c:v>
                </c:pt>
                <c:pt idx="1066">
                  <c:v>469.26848061224479</c:v>
                </c:pt>
                <c:pt idx="1067">
                  <c:v>484.27392040816318</c:v>
                </c:pt>
                <c:pt idx="1068">
                  <c:v>477.45222286689409</c:v>
                </c:pt>
                <c:pt idx="1069">
                  <c:v>457.37892448979579</c:v>
                </c:pt>
                <c:pt idx="1070">
                  <c:v>451.14715714285705</c:v>
                </c:pt>
                <c:pt idx="1071">
                  <c:v>455.41989254237274</c:v>
                </c:pt>
                <c:pt idx="1072">
                  <c:v>451.25222440677953</c:v>
                </c:pt>
                <c:pt idx="1073">
                  <c:v>466.34207635135118</c:v>
                </c:pt>
                <c:pt idx="1074">
                  <c:v>454.77718378378364</c:v>
                </c:pt>
                <c:pt idx="1075">
                  <c:v>460.23385844594583</c:v>
                </c:pt>
                <c:pt idx="1076">
                  <c:v>446.38856452702692</c:v>
                </c:pt>
                <c:pt idx="1077">
                  <c:v>434.65586677852332</c:v>
                </c:pt>
                <c:pt idx="1078">
                  <c:v>448.73182449664415</c:v>
                </c:pt>
                <c:pt idx="1079">
                  <c:v>459.49103355704688</c:v>
                </c:pt>
                <c:pt idx="1080">
                  <c:v>483.1127557046978</c:v>
                </c:pt>
                <c:pt idx="1081">
                  <c:v>502.93235134228172</c:v>
                </c:pt>
                <c:pt idx="1082">
                  <c:v>518.70713154362409</c:v>
                </c:pt>
                <c:pt idx="1083">
                  <c:v>532.54040033557033</c:v>
                </c:pt>
                <c:pt idx="1084">
                  <c:v>537.96045302013408</c:v>
                </c:pt>
                <c:pt idx="1085">
                  <c:v>530.84157785234891</c:v>
                </c:pt>
                <c:pt idx="1086">
                  <c:v>525.85620799999981</c:v>
                </c:pt>
                <c:pt idx="1087">
                  <c:v>546.56197625418054</c:v>
                </c:pt>
                <c:pt idx="1088">
                  <c:v>540.48118199999988</c:v>
                </c:pt>
                <c:pt idx="1089">
                  <c:v>546.42759999999987</c:v>
                </c:pt>
                <c:pt idx="1090">
                  <c:v>571.17755599999987</c:v>
                </c:pt>
                <c:pt idx="1091">
                  <c:v>576.48111799999981</c:v>
                </c:pt>
                <c:pt idx="1092">
                  <c:v>555.02579899999978</c:v>
                </c:pt>
                <c:pt idx="1093">
                  <c:v>562.39221328903636</c:v>
                </c:pt>
                <c:pt idx="1094">
                  <c:v>562.95284352159456</c:v>
                </c:pt>
                <c:pt idx="1095">
                  <c:v>543.20799834437071</c:v>
                </c:pt>
                <c:pt idx="1096">
                  <c:v>502.81663211920517</c:v>
                </c:pt>
                <c:pt idx="1097">
                  <c:v>444.06555397350985</c:v>
                </c:pt>
                <c:pt idx="1098">
                  <c:v>453.26121683168304</c:v>
                </c:pt>
                <c:pt idx="1099">
                  <c:v>465.5932316831682</c:v>
                </c:pt>
                <c:pt idx="1100">
                  <c:v>459.93809210526308</c:v>
                </c:pt>
                <c:pt idx="1101">
                  <c:v>445.4262523026315</c:v>
                </c:pt>
                <c:pt idx="1102">
                  <c:v>476.1152249999999</c:v>
                </c:pt>
                <c:pt idx="1103">
                  <c:v>496.7331394736841</c:v>
                </c:pt>
                <c:pt idx="1104">
                  <c:v>515.92365986842094</c:v>
                </c:pt>
                <c:pt idx="1105">
                  <c:v>522.74343157894725</c:v>
                </c:pt>
                <c:pt idx="1106">
                  <c:v>519.05352688524579</c:v>
                </c:pt>
                <c:pt idx="1107">
                  <c:v>543.47678557377048</c:v>
                </c:pt>
                <c:pt idx="1108">
                  <c:v>554.38426032786867</c:v>
                </c:pt>
                <c:pt idx="1109">
                  <c:v>552.33620294117634</c:v>
                </c:pt>
                <c:pt idx="1110">
                  <c:v>542.37048762214965</c:v>
                </c:pt>
                <c:pt idx="1111">
                  <c:v>557.36871596091203</c:v>
                </c:pt>
                <c:pt idx="1112">
                  <c:v>572.05284527687286</c:v>
                </c:pt>
                <c:pt idx="1113">
                  <c:v>571.60438733766227</c:v>
                </c:pt>
                <c:pt idx="1114">
                  <c:v>568.39532532467524</c:v>
                </c:pt>
                <c:pt idx="1115">
                  <c:v>578.64841650485425</c:v>
                </c:pt>
                <c:pt idx="1116">
                  <c:v>596.43617961165035</c:v>
                </c:pt>
                <c:pt idx="1117">
                  <c:v>603.76973106796095</c:v>
                </c:pt>
                <c:pt idx="1118">
                  <c:v>614.77005825242702</c:v>
                </c:pt>
                <c:pt idx="1119">
                  <c:v>623.66393980582518</c:v>
                </c:pt>
                <c:pt idx="1120">
                  <c:v>629.74922718446589</c:v>
                </c:pt>
                <c:pt idx="1121">
                  <c:v>623.98506580645142</c:v>
                </c:pt>
                <c:pt idx="1122">
                  <c:v>645.07809067524101</c:v>
                </c:pt>
                <c:pt idx="1123">
                  <c:v>637.67167741935475</c:v>
                </c:pt>
                <c:pt idx="1124">
                  <c:v>646.55087170417983</c:v>
                </c:pt>
                <c:pt idx="1125">
                  <c:v>657.71300160771682</c:v>
                </c:pt>
                <c:pt idx="1126">
                  <c:v>660.16366153846138</c:v>
                </c:pt>
                <c:pt idx="1127">
                  <c:v>648.72824230769208</c:v>
                </c:pt>
                <c:pt idx="1128">
                  <c:v>665.41777307692303</c:v>
                </c:pt>
                <c:pt idx="1129">
                  <c:v>670.28555288461519</c:v>
                </c:pt>
                <c:pt idx="1130">
                  <c:v>668.7602214057506</c:v>
                </c:pt>
                <c:pt idx="1131">
                  <c:v>675.38267101910822</c:v>
                </c:pt>
                <c:pt idx="1132">
                  <c:v>685.44009171974506</c:v>
                </c:pt>
                <c:pt idx="1133">
                  <c:v>648.75562784810108</c:v>
                </c:pt>
                <c:pt idx="1134">
                  <c:v>647.76388006329091</c:v>
                </c:pt>
                <c:pt idx="1135">
                  <c:v>659.81743006329089</c:v>
                </c:pt>
                <c:pt idx="1136">
                  <c:v>681.86474620253136</c:v>
                </c:pt>
                <c:pt idx="1137">
                  <c:v>694.9993277602523</c:v>
                </c:pt>
                <c:pt idx="1138">
                  <c:v>700.7789479495267</c:v>
                </c:pt>
                <c:pt idx="1139">
                  <c:v>695.39128396226397</c:v>
                </c:pt>
                <c:pt idx="1140">
                  <c:v>707.44483396226383</c:v>
                </c:pt>
                <c:pt idx="1141">
                  <c:v>698.27721843749987</c:v>
                </c:pt>
                <c:pt idx="1142">
                  <c:v>667.48879999999986</c:v>
                </c:pt>
                <c:pt idx="1143">
                  <c:v>683.65645820433429</c:v>
                </c:pt>
                <c:pt idx="1144">
                  <c:v>647.68239566563454</c:v>
                </c:pt>
                <c:pt idx="1145">
                  <c:v>640.32624259259251</c:v>
                </c:pt>
                <c:pt idx="1146">
                  <c:v>636.72414276923064</c:v>
                </c:pt>
                <c:pt idx="1147">
                  <c:v>594.56807798165119</c:v>
                </c:pt>
                <c:pt idx="1148">
                  <c:v>573.63102477064194</c:v>
                </c:pt>
                <c:pt idx="1149">
                  <c:v>565.16128358662604</c:v>
                </c:pt>
                <c:pt idx="1150">
                  <c:v>593.44499361702105</c:v>
                </c:pt>
                <c:pt idx="1151">
                  <c:v>595.93630486322184</c:v>
                </c:pt>
                <c:pt idx="1152">
                  <c:v>618.79774924012145</c:v>
                </c:pt>
                <c:pt idx="1153">
                  <c:v>640.12044255319142</c:v>
                </c:pt>
                <c:pt idx="1154">
                  <c:v>653.22935818181804</c:v>
                </c:pt>
                <c:pt idx="1155">
                  <c:v>662.47184773413869</c:v>
                </c:pt>
                <c:pt idx="1156">
                  <c:v>672.31216536144552</c:v>
                </c:pt>
                <c:pt idx="1157">
                  <c:v>661.89554144144142</c:v>
                </c:pt>
                <c:pt idx="1158">
                  <c:v>671.31777574850287</c:v>
                </c:pt>
                <c:pt idx="1159">
                  <c:v>679.96414298507443</c:v>
                </c:pt>
                <c:pt idx="1160">
                  <c:v>687.41108660714258</c:v>
                </c:pt>
                <c:pt idx="1161">
                  <c:v>684.29827477744789</c:v>
                </c:pt>
                <c:pt idx="1162">
                  <c:v>660.87688934911239</c:v>
                </c:pt>
                <c:pt idx="1163">
                  <c:v>677.70107079646004</c:v>
                </c:pt>
                <c:pt idx="1164">
                  <c:v>671.88820645161275</c:v>
                </c:pt>
                <c:pt idx="1165">
                  <c:v>639.68401315789447</c:v>
                </c:pt>
                <c:pt idx="1166">
                  <c:v>626.15205218658889</c:v>
                </c:pt>
                <c:pt idx="1167">
                  <c:v>670.44367936046501</c:v>
                </c:pt>
                <c:pt idx="1168">
                  <c:v>683.87300782608679</c:v>
                </c:pt>
                <c:pt idx="1169">
                  <c:v>698.20275216138305</c:v>
                </c:pt>
                <c:pt idx="1170">
                  <c:v>692.82009455587377</c:v>
                </c:pt>
                <c:pt idx="1171">
                  <c:v>675.7564517142855</c:v>
                </c:pt>
                <c:pt idx="1172">
                  <c:v>695.74052136752118</c:v>
                </c:pt>
                <c:pt idx="1173">
                  <c:v>708.87166572237948</c:v>
                </c:pt>
                <c:pt idx="1174">
                  <c:v>717.76506779661008</c:v>
                </c:pt>
                <c:pt idx="1175">
                  <c:v>723.21299999999974</c:v>
                </c:pt>
                <c:pt idx="1176">
                  <c:v>690.70904494382</c:v>
                </c:pt>
                <c:pt idx="1177">
                  <c:v>683.4834217877094</c:v>
                </c:pt>
                <c:pt idx="1178">
                  <c:v>663.11219667590012</c:v>
                </c:pt>
                <c:pt idx="1179">
                  <c:v>672.74083471074368</c:v>
                </c:pt>
                <c:pt idx="1180">
                  <c:v>692.74798351648337</c:v>
                </c:pt>
                <c:pt idx="1181">
                  <c:v>652.9994245901637</c:v>
                </c:pt>
                <c:pt idx="1182">
                  <c:v>620.43028288043467</c:v>
                </c:pt>
                <c:pt idx="1183">
                  <c:v>613.62342648648644</c:v>
                </c:pt>
                <c:pt idx="1184">
                  <c:v>614.11375229110502</c:v>
                </c:pt>
                <c:pt idx="1185">
                  <c:v>617.34857694369964</c:v>
                </c:pt>
                <c:pt idx="1186">
                  <c:v>618.4917575999998</c:v>
                </c:pt>
                <c:pt idx="1187">
                  <c:v>582.59890742705545</c:v>
                </c:pt>
                <c:pt idx="1188">
                  <c:v>575.9556087301587</c:v>
                </c:pt>
                <c:pt idx="1189">
                  <c:v>552.94074631578928</c:v>
                </c:pt>
                <c:pt idx="1190">
                  <c:v>559.44879973821969</c:v>
                </c:pt>
                <c:pt idx="1191">
                  <c:v>538.1831805194804</c:v>
                </c:pt>
                <c:pt idx="1192">
                  <c:v>475.02228652849732</c:v>
                </c:pt>
                <c:pt idx="1193">
                  <c:v>469.65352809278346</c:v>
                </c:pt>
                <c:pt idx="1194">
                  <c:v>468.0486184615383</c:v>
                </c:pt>
                <c:pt idx="1195">
                  <c:v>481.6474953846153</c:v>
                </c:pt>
                <c:pt idx="1196">
                  <c:v>507.8480403061223</c:v>
                </c:pt>
                <c:pt idx="1197">
                  <c:v>516.22234187817253</c:v>
                </c:pt>
                <c:pt idx="1198">
                  <c:v>513.06726969696956</c:v>
                </c:pt>
                <c:pt idx="1199">
                  <c:v>545.4382801507536</c:v>
                </c:pt>
                <c:pt idx="1200">
                  <c:v>566.2745675879396</c:v>
                </c:pt>
                <c:pt idx="1201">
                  <c:v>586.72693759398476</c:v>
                </c:pt>
                <c:pt idx="1202">
                  <c:v>600.2667899999999</c:v>
                </c:pt>
                <c:pt idx="1203">
                  <c:v>619.209800498753</c:v>
                </c:pt>
                <c:pt idx="1204">
                  <c:v>607.76212406947877</c:v>
                </c:pt>
                <c:pt idx="1205">
                  <c:v>592.10837733990138</c:v>
                </c:pt>
                <c:pt idx="1206">
                  <c:v>586.38891891891876</c:v>
                </c:pt>
                <c:pt idx="1207">
                  <c:v>574.55254999999988</c:v>
                </c:pt>
                <c:pt idx="1208">
                  <c:v>587.31513235294108</c:v>
                </c:pt>
                <c:pt idx="1209">
                  <c:v>573.44248386308061</c:v>
                </c:pt>
                <c:pt idx="1210">
                  <c:v>546.85983814180918</c:v>
                </c:pt>
                <c:pt idx="1211">
                  <c:v>581.67910145985388</c:v>
                </c:pt>
                <c:pt idx="1212">
                  <c:v>605.90351094890491</c:v>
                </c:pt>
                <c:pt idx="1213">
                  <c:v>614.05978692493932</c:v>
                </c:pt>
                <c:pt idx="1214">
                  <c:v>627.13397826086941</c:v>
                </c:pt>
                <c:pt idx="1215">
                  <c:v>632.01264578313237</c:v>
                </c:pt>
                <c:pt idx="1216">
                  <c:v>624.11891105769212</c:v>
                </c:pt>
                <c:pt idx="1217">
                  <c:v>624.3565467625898</c:v>
                </c:pt>
                <c:pt idx="1218">
                  <c:v>616.77353699283992</c:v>
                </c:pt>
                <c:pt idx="1219">
                  <c:v>637.11621428571414</c:v>
                </c:pt>
                <c:pt idx="1220">
                  <c:v>626.44103087885969</c:v>
                </c:pt>
                <c:pt idx="1221">
                  <c:v>624.61895035460986</c:v>
                </c:pt>
                <c:pt idx="1222">
                  <c:v>654.41679481132053</c:v>
                </c:pt>
                <c:pt idx="1223">
                  <c:v>666.49041176470564</c:v>
                </c:pt>
                <c:pt idx="1224">
                  <c:v>670.01892957746463</c:v>
                </c:pt>
                <c:pt idx="1225">
                  <c:v>641.7321258741257</c:v>
                </c:pt>
                <c:pt idx="1226">
                  <c:v>625.7824572748267</c:v>
                </c:pt>
                <c:pt idx="1227">
                  <c:v>609.86539678899067</c:v>
                </c:pt>
                <c:pt idx="1228">
                  <c:v>588.67451480637794</c:v>
                </c:pt>
                <c:pt idx="1229">
                  <c:v>571.58915837104053</c:v>
                </c:pt>
                <c:pt idx="1230">
                  <c:v>575.74067268623014</c:v>
                </c:pt>
                <c:pt idx="1231">
                  <c:v>554.8374678492238</c:v>
                </c:pt>
                <c:pt idx="1232">
                  <c:v>563.21012389380519</c:v>
                </c:pt>
                <c:pt idx="1233">
                  <c:v>580.47359210526292</c:v>
                </c:pt>
                <c:pt idx="1234">
                  <c:v>535.71333333333325</c:v>
                </c:pt>
                <c:pt idx="1235">
                  <c:v>494.56080909090889</c:v>
                </c:pt>
                <c:pt idx="1236">
                  <c:v>497.19600450643759</c:v>
                </c:pt>
                <c:pt idx="1237">
                  <c:v>477.28993538135586</c:v>
                </c:pt>
                <c:pt idx="1238">
                  <c:v>491.42172050209194</c:v>
                </c:pt>
                <c:pt idx="1239">
                  <c:v>464.36301374999988</c:v>
                </c:pt>
                <c:pt idx="1240">
                  <c:v>444.79087592592583</c:v>
                </c:pt>
                <c:pt idx="1241">
                  <c:v>441.7503079591836</c:v>
                </c:pt>
                <c:pt idx="1242">
                  <c:v>387.03119453441292</c:v>
                </c:pt>
                <c:pt idx="1243">
                  <c:v>366.57256259999997</c:v>
                </c:pt>
                <c:pt idx="1244">
                  <c:v>324.54064268774692</c:v>
                </c:pt>
                <c:pt idx="1245">
                  <c:v>327.5923726027396</c:v>
                </c:pt>
                <c:pt idx="1246">
                  <c:v>335.81424349514555</c:v>
                </c:pt>
                <c:pt idx="1247">
                  <c:v>311.53433468208084</c:v>
                </c:pt>
                <c:pt idx="1248">
                  <c:v>335.74110863723598</c:v>
                </c:pt>
                <c:pt idx="1249">
                  <c:v>367.80546857142843</c:v>
                </c:pt>
                <c:pt idx="1250">
                  <c:v>383.24342277039835</c:v>
                </c:pt>
                <c:pt idx="1251">
                  <c:v>386.07816862003767</c:v>
                </c:pt>
                <c:pt idx="1252">
                  <c:v>408.28002067669161</c:v>
                </c:pt>
                <c:pt idx="1253">
                  <c:v>415.57761940298502</c:v>
                </c:pt>
                <c:pt idx="1254">
                  <c:v>411.37743154981536</c:v>
                </c:pt>
                <c:pt idx="1255">
                  <c:v>380.51925248618772</c:v>
                </c:pt>
                <c:pt idx="1256">
                  <c:v>373.83665879120872</c:v>
                </c:pt>
                <c:pt idx="1257">
                  <c:v>388.91909781420759</c:v>
                </c:pt>
                <c:pt idx="1258">
                  <c:v>392.6449361663652</c:v>
                </c:pt>
                <c:pt idx="1259">
                  <c:v>385.2792378378378</c:v>
                </c:pt>
                <c:pt idx="1260">
                  <c:v>419.96649388489197</c:v>
                </c:pt>
                <c:pt idx="1261">
                  <c:v>434.61904301075259</c:v>
                </c:pt>
                <c:pt idx="1262">
                  <c:v>435.99781932021455</c:v>
                </c:pt>
                <c:pt idx="1263">
                  <c:v>437.88119251336889</c:v>
                </c:pt>
                <c:pt idx="1264">
                  <c:v>431.79442831858393</c:v>
                </c:pt>
                <c:pt idx="1265">
                  <c:v>432.0603485915492</c:v>
                </c:pt>
                <c:pt idx="1266">
                  <c:v>439.92291068301211</c:v>
                </c:pt>
                <c:pt idx="1267">
                  <c:v>433.84380313588844</c:v>
                </c:pt>
                <c:pt idx="1268">
                  <c:v>441.54497395833317</c:v>
                </c:pt>
                <c:pt idx="1269">
                  <c:v>424.26830569948174</c:v>
                </c:pt>
                <c:pt idx="1270">
                  <c:v>420.62733103448267</c:v>
                </c:pt>
                <c:pt idx="1271">
                  <c:v>433.67927319587619</c:v>
                </c:pt>
                <c:pt idx="1272">
                  <c:v>427.74649230769217</c:v>
                </c:pt>
                <c:pt idx="1273">
                  <c:v>411.98258883248724</c:v>
                </c:pt>
                <c:pt idx="1274">
                  <c:v>407.59231260504191</c:v>
                </c:pt>
                <c:pt idx="1275">
                  <c:v>397.96804249999985</c:v>
                </c:pt>
                <c:pt idx="1276">
                  <c:v>394.82872238805965</c:v>
                </c:pt>
                <c:pt idx="1277">
                  <c:v>394.33178896210865</c:v>
                </c:pt>
                <c:pt idx="1278">
                  <c:v>395.98875737704907</c:v>
                </c:pt>
                <c:pt idx="1279">
                  <c:v>385.04395833333325</c:v>
                </c:pt>
                <c:pt idx="1280">
                  <c:v>377.82186205211718</c:v>
                </c:pt>
                <c:pt idx="1281">
                  <c:v>366.85057694805181</c:v>
                </c:pt>
                <c:pt idx="1282">
                  <c:v>367.17566849757668</c:v>
                </c:pt>
                <c:pt idx="1283">
                  <c:v>364.20742705314001</c:v>
                </c:pt>
                <c:pt idx="1284">
                  <c:v>348.10652399999992</c:v>
                </c:pt>
                <c:pt idx="1285">
                  <c:v>341.02539872813986</c:v>
                </c:pt>
                <c:pt idx="1286">
                  <c:v>337.72754290220809</c:v>
                </c:pt>
                <c:pt idx="1287">
                  <c:v>349.76044460093885</c:v>
                </c:pt>
                <c:pt idx="1288">
                  <c:v>364.07327302325569</c:v>
                </c:pt>
                <c:pt idx="1289">
                  <c:v>361.08886288343547</c:v>
                </c:pt>
                <c:pt idx="1290">
                  <c:v>356.61629360730581</c:v>
                </c:pt>
                <c:pt idx="1291">
                  <c:v>379.50419545454537</c:v>
                </c:pt>
                <c:pt idx="1292">
                  <c:v>376.65078045112773</c:v>
                </c:pt>
                <c:pt idx="1293">
                  <c:v>361.42686438152009</c:v>
                </c:pt>
                <c:pt idx="1294">
                  <c:v>338.7512523738871</c:v>
                </c:pt>
                <c:pt idx="1295">
                  <c:v>342.23535908419484</c:v>
                </c:pt>
                <c:pt idx="1296">
                  <c:v>351.93542327964849</c:v>
                </c:pt>
                <c:pt idx="1297">
                  <c:v>342.69760246020252</c:v>
                </c:pt>
                <c:pt idx="1298">
                  <c:v>345.71929942693401</c:v>
                </c:pt>
                <c:pt idx="1299">
                  <c:v>348.63100708215291</c:v>
                </c:pt>
                <c:pt idx="1300">
                  <c:v>336.25189972027965</c:v>
                </c:pt>
                <c:pt idx="1301">
                  <c:v>339.09987136929453</c:v>
                </c:pt>
                <c:pt idx="1302">
                  <c:v>338.68661696306424</c:v>
                </c:pt>
                <c:pt idx="1303">
                  <c:v>350.82690243902431</c:v>
                </c:pt>
                <c:pt idx="1304">
                  <c:v>350.94250134048252</c:v>
                </c:pt>
                <c:pt idx="1305">
                  <c:v>334.99892952127647</c:v>
                </c:pt>
                <c:pt idx="1306">
                  <c:v>329.36841501976278</c:v>
                </c:pt>
                <c:pt idx="1307">
                  <c:v>338.81947588005204</c:v>
                </c:pt>
                <c:pt idx="1308">
                  <c:v>343.63462596401024</c:v>
                </c:pt>
                <c:pt idx="1309">
                  <c:v>352.28753231939152</c:v>
                </c:pt>
                <c:pt idx="1310">
                  <c:v>315.10778651685388</c:v>
                </c:pt>
                <c:pt idx="1311">
                  <c:v>306.54707407407403</c:v>
                </c:pt>
                <c:pt idx="1312">
                  <c:v>317.40032640586793</c:v>
                </c:pt>
                <c:pt idx="1313">
                  <c:v>334.05969286577982</c:v>
                </c:pt>
                <c:pt idx="1314">
                  <c:v>349.21772430471572</c:v>
                </c:pt>
                <c:pt idx="1315">
                  <c:v>357.4101860744297</c:v>
                </c:pt>
                <c:pt idx="1316">
                  <c:v>363.04144642857131</c:v>
                </c:pt>
                <c:pt idx="1317">
                  <c:v>370.13495518867916</c:v>
                </c:pt>
                <c:pt idx="1318">
                  <c:v>382.61210175438583</c:v>
                </c:pt>
                <c:pt idx="1319">
                  <c:v>372.91979721900344</c:v>
                </c:pt>
                <c:pt idx="1320">
                  <c:v>368.53382758620683</c:v>
                </c:pt>
                <c:pt idx="1321">
                  <c:v>352.14466894197943</c:v>
                </c:pt>
                <c:pt idx="1322">
                  <c:v>362.83228474576259</c:v>
                </c:pt>
                <c:pt idx="1323">
                  <c:v>363.63571717171709</c:v>
                </c:pt>
                <c:pt idx="1324">
                  <c:v>353.55290311803998</c:v>
                </c:pt>
                <c:pt idx="1325">
                  <c:v>352.02751986754964</c:v>
                </c:pt>
                <c:pt idx="1326">
                  <c:v>339.76273034934491</c:v>
                </c:pt>
                <c:pt idx="1327">
                  <c:v>338.49189165763806</c:v>
                </c:pt>
                <c:pt idx="1328">
                  <c:v>305.99462768240335</c:v>
                </c:pt>
                <c:pt idx="1329">
                  <c:v>309.21098286937888</c:v>
                </c:pt>
                <c:pt idx="1330">
                  <c:v>316.19664781216642</c:v>
                </c:pt>
                <c:pt idx="1331">
                  <c:v>317.49563617021266</c:v>
                </c:pt>
                <c:pt idx="1332">
                  <c:v>299.86880487804871</c:v>
                </c:pt>
                <c:pt idx="1333">
                  <c:v>291.78255285412257</c:v>
                </c:pt>
                <c:pt idx="1334">
                  <c:v>282.65255873015866</c:v>
                </c:pt>
                <c:pt idx="1335">
                  <c:v>295.43263751317164</c:v>
                </c:pt>
                <c:pt idx="1336">
                  <c:v>292.90881419624213</c:v>
                </c:pt>
                <c:pt idx="1337">
                  <c:v>272.63390412371126</c:v>
                </c:pt>
                <c:pt idx="1338">
                  <c:v>270.49402461538455</c:v>
                </c:pt>
                <c:pt idx="1339">
                  <c:v>270.68053940634587</c:v>
                </c:pt>
                <c:pt idx="1340">
                  <c:v>301.40031052093963</c:v>
                </c:pt>
                <c:pt idx="1341">
                  <c:v>325.76498676171065</c:v>
                </c:pt>
                <c:pt idx="1342">
                  <c:v>339.71331734693865</c:v>
                </c:pt>
                <c:pt idx="1343">
                  <c:v>344.31657172131145</c:v>
                </c:pt>
                <c:pt idx="1344">
                  <c:v>355.69064723926374</c:v>
                </c:pt>
                <c:pt idx="1345">
                  <c:v>361.48337895812045</c:v>
                </c:pt>
                <c:pt idx="1346">
                  <c:v>374.04172522982628</c:v>
                </c:pt>
                <c:pt idx="1347">
                  <c:v>385.56690365111552</c:v>
                </c:pt>
                <c:pt idx="1348">
                  <c:v>398.78781350806435</c:v>
                </c:pt>
                <c:pt idx="1349">
                  <c:v>403.15793366834163</c:v>
                </c:pt>
                <c:pt idx="1350">
                  <c:v>402.99156156156141</c:v>
                </c:pt>
                <c:pt idx="1351">
                  <c:v>390.71786826347295</c:v>
                </c:pt>
                <c:pt idx="1352">
                  <c:v>400.26883018867909</c:v>
                </c:pt>
                <c:pt idx="1353">
                  <c:v>400.27333366336626</c:v>
                </c:pt>
                <c:pt idx="1354">
                  <c:v>393.52696837944649</c:v>
                </c:pt>
                <c:pt idx="1355">
                  <c:v>391.2346732477788</c:v>
                </c:pt>
                <c:pt idx="1356">
                  <c:v>393.66255544651608</c:v>
                </c:pt>
                <c:pt idx="1357">
                  <c:v>370.3170732421874</c:v>
                </c:pt>
                <c:pt idx="1358">
                  <c:v>369.83016959064327</c:v>
                </c:pt>
                <c:pt idx="1359">
                  <c:v>368.50426382153239</c:v>
                </c:pt>
                <c:pt idx="1360">
                  <c:v>365.10366150870396</c:v>
                </c:pt>
                <c:pt idx="1361">
                  <c:v>355.91099421407898</c:v>
                </c:pt>
                <c:pt idx="1362">
                  <c:v>349.91189337175786</c:v>
                </c:pt>
                <c:pt idx="1363">
                  <c:v>379.2542813397128</c:v>
                </c:pt>
                <c:pt idx="1364">
                  <c:v>381.3513628571427</c:v>
                </c:pt>
                <c:pt idx="1365">
                  <c:v>377.28870655270651</c:v>
                </c:pt>
                <c:pt idx="1366">
                  <c:v>380.72276638176635</c:v>
                </c:pt>
                <c:pt idx="1367">
                  <c:v>376.6018945868945</c:v>
                </c:pt>
                <c:pt idx="1368">
                  <c:v>392.11169289099513</c:v>
                </c:pt>
                <c:pt idx="1369">
                  <c:v>411.41267830188673</c:v>
                </c:pt>
                <c:pt idx="1370">
                  <c:v>406.46745676691722</c:v>
                </c:pt>
                <c:pt idx="1371">
                  <c:v>407.2724284377922</c:v>
                </c:pt>
                <c:pt idx="1372">
                  <c:v>415.41498508853675</c:v>
                </c:pt>
                <c:pt idx="1373">
                  <c:v>423.21851208178435</c:v>
                </c:pt>
                <c:pt idx="1374">
                  <c:v>430.48392857142846</c:v>
                </c:pt>
                <c:pt idx="1375">
                  <c:v>420.31175277777771</c:v>
                </c:pt>
                <c:pt idx="1376">
                  <c:v>409.79844044321317</c:v>
                </c:pt>
                <c:pt idx="1377">
                  <c:v>412.94774793008264</c:v>
                </c:pt>
                <c:pt idx="1378">
                  <c:v>436.80295871559628</c:v>
                </c:pt>
                <c:pt idx="1379">
                  <c:v>457.21883165599257</c:v>
                </c:pt>
                <c:pt idx="1380">
                  <c:v>457.94691788321154</c:v>
                </c:pt>
                <c:pt idx="1381">
                  <c:v>483.90647209515089</c:v>
                </c:pt>
                <c:pt idx="1382">
                  <c:v>514.71317371323516</c:v>
                </c:pt>
                <c:pt idx="1383">
                  <c:v>528.31397790055235</c:v>
                </c:pt>
                <c:pt idx="1384">
                  <c:v>527.96541322314033</c:v>
                </c:pt>
                <c:pt idx="1385">
                  <c:v>540.04307123287663</c:v>
                </c:pt>
                <c:pt idx="1386">
                  <c:v>528.81510684931493</c:v>
                </c:pt>
                <c:pt idx="1387">
                  <c:v>538.39922515952583</c:v>
                </c:pt>
                <c:pt idx="1388">
                  <c:v>521.29963067150629</c:v>
                </c:pt>
                <c:pt idx="1389">
                  <c:v>518.8599764279237</c:v>
                </c:pt>
                <c:pt idx="1390">
                  <c:v>535.20382336956504</c:v>
                </c:pt>
                <c:pt idx="1391">
                  <c:v>542.35520904977363</c:v>
                </c:pt>
                <c:pt idx="1392">
                  <c:v>573.41078687050344</c:v>
                </c:pt>
                <c:pt idx="1393">
                  <c:v>606.78175537634388</c:v>
                </c:pt>
                <c:pt idx="1394">
                  <c:v>629.02111953612837</c:v>
                </c:pt>
                <c:pt idx="1395">
                  <c:v>618.82733185448069</c:v>
                </c:pt>
                <c:pt idx="1396">
                  <c:v>616.2124323607427</c:v>
                </c:pt>
                <c:pt idx="1397">
                  <c:v>640.16563348017598</c:v>
                </c:pt>
                <c:pt idx="1398">
                  <c:v>656.90788312829523</c:v>
                </c:pt>
                <c:pt idx="1399">
                  <c:v>694.13275699300675</c:v>
                </c:pt>
                <c:pt idx="1400">
                  <c:v>668.08111043478243</c:v>
                </c:pt>
                <c:pt idx="1401">
                  <c:v>585.84643712055492</c:v>
                </c:pt>
                <c:pt idx="1402">
                  <c:v>511.80584922010382</c:v>
                </c:pt>
                <c:pt idx="1403">
                  <c:v>503.44983535528581</c:v>
                </c:pt>
                <c:pt idx="1404">
                  <c:v>521.93850907519436</c:v>
                </c:pt>
                <c:pt idx="1405">
                  <c:v>536.38297499999999</c:v>
                </c:pt>
                <c:pt idx="1406">
                  <c:v>549.80742231759643</c:v>
                </c:pt>
                <c:pt idx="1407">
                  <c:v>540.6084081981212</c:v>
                </c:pt>
                <c:pt idx="1408">
                  <c:v>525.43219659574459</c:v>
                </c:pt>
                <c:pt idx="1409">
                  <c:v>553.03321779661007</c:v>
                </c:pt>
                <c:pt idx="1410">
                  <c:v>547.44477721518979</c:v>
                </c:pt>
                <c:pt idx="1411">
                  <c:v>534.20523277310906</c:v>
                </c:pt>
                <c:pt idx="1412">
                  <c:v>539.2907178631051</c:v>
                </c:pt>
                <c:pt idx="1413">
                  <c:v>556.34854742096491</c:v>
                </c:pt>
                <c:pt idx="1414">
                  <c:v>543.06102244389024</c:v>
                </c:pt>
                <c:pt idx="1415">
                  <c:v>553.16291701244802</c:v>
                </c:pt>
                <c:pt idx="1416">
                  <c:v>568.13925185796847</c:v>
                </c:pt>
                <c:pt idx="1417">
                  <c:v>582.85258223684195</c:v>
                </c:pt>
                <c:pt idx="1418">
                  <c:v>576.95406132461142</c:v>
                </c:pt>
                <c:pt idx="1419">
                  <c:v>592.00457595450848</c:v>
                </c:pt>
                <c:pt idx="1420">
                  <c:v>611.24545153473321</c:v>
                </c:pt>
                <c:pt idx="1421">
                  <c:v>628.80485656728433</c:v>
                </c:pt>
                <c:pt idx="1422">
                  <c:v>643.17897829581977</c:v>
                </c:pt>
                <c:pt idx="1423">
                  <c:v>670.58754895666118</c:v>
                </c:pt>
                <c:pt idx="1424">
                  <c:v>669.79166639999983</c:v>
                </c:pt>
                <c:pt idx="1425">
                  <c:v>666.78396019108266</c:v>
                </c:pt>
                <c:pt idx="1426">
                  <c:v>651.4086910246225</c:v>
                </c:pt>
                <c:pt idx="1427">
                  <c:v>666.43418398096742</c:v>
                </c:pt>
                <c:pt idx="1428">
                  <c:v>643.30382943485074</c:v>
                </c:pt>
                <c:pt idx="1429">
                  <c:v>622.35868710937484</c:v>
                </c:pt>
                <c:pt idx="1430">
                  <c:v>633.97739440559428</c:v>
                </c:pt>
                <c:pt idx="1431">
                  <c:v>632.4700603568657</c:v>
                </c:pt>
                <c:pt idx="1432">
                  <c:v>653.52258320433418</c:v>
                </c:pt>
                <c:pt idx="1433">
                  <c:v>668.81891986143171</c:v>
                </c:pt>
                <c:pt idx="1434">
                  <c:v>665.58889670245378</c:v>
                </c:pt>
                <c:pt idx="1435">
                  <c:v>605.88323138297858</c:v>
                </c:pt>
                <c:pt idx="1436">
                  <c:v>572.99324875659386</c:v>
                </c:pt>
                <c:pt idx="1437">
                  <c:v>554.58970426966278</c:v>
                </c:pt>
                <c:pt idx="1438">
                  <c:v>568.06633475336309</c:v>
                </c:pt>
                <c:pt idx="1439">
                  <c:v>592.31757286995503</c:v>
                </c:pt>
                <c:pt idx="1440">
                  <c:v>582.95839368499253</c:v>
                </c:pt>
                <c:pt idx="1441">
                  <c:v>647.85148709198791</c:v>
                </c:pt>
                <c:pt idx="1442">
                  <c:v>664.78453244444427</c:v>
                </c:pt>
                <c:pt idx="1443">
                  <c:v>676.99583786982237</c:v>
                </c:pt>
                <c:pt idx="1444">
                  <c:v>671.99430154867241</c:v>
                </c:pt>
                <c:pt idx="1445">
                  <c:v>670.54962198529404</c:v>
                </c:pt>
                <c:pt idx="1446">
                  <c:v>672.99872488986784</c:v>
                </c:pt>
                <c:pt idx="1447">
                  <c:v>687.21118155197632</c:v>
                </c:pt>
                <c:pt idx="1448">
                  <c:v>680.34031486880451</c:v>
                </c:pt>
                <c:pt idx="1449">
                  <c:v>678.78856244541464</c:v>
                </c:pt>
                <c:pt idx="1450">
                  <c:v>675.1387541364295</c:v>
                </c:pt>
                <c:pt idx="1451">
                  <c:v>679.17689782451032</c:v>
                </c:pt>
                <c:pt idx="1452">
                  <c:v>726.32021491672674</c:v>
                </c:pt>
                <c:pt idx="1453">
                  <c:v>717.57757402597383</c:v>
                </c:pt>
                <c:pt idx="1454">
                  <c:v>704.97259554917434</c:v>
                </c:pt>
                <c:pt idx="1455">
                  <c:v>704.04828752688161</c:v>
                </c:pt>
                <c:pt idx="1456">
                  <c:v>715.81003228346447</c:v>
                </c:pt>
                <c:pt idx="1457">
                  <c:v>702.01182004279588</c:v>
                </c:pt>
                <c:pt idx="1458">
                  <c:v>712.14603950177923</c:v>
                </c:pt>
                <c:pt idx="1459">
                  <c:v>715.05183129879333</c:v>
                </c:pt>
                <c:pt idx="1460">
                  <c:v>713.96597367303582</c:v>
                </c:pt>
                <c:pt idx="1461">
                  <c:v>701.28199929478114</c:v>
                </c:pt>
                <c:pt idx="1462">
                  <c:v>717.84832140845049</c:v>
                </c:pt>
                <c:pt idx="1463">
                  <c:v>740.09986215644801</c:v>
                </c:pt>
                <c:pt idx="1464">
                  <c:v>735.77371199158472</c:v>
                </c:pt>
                <c:pt idx="1465">
                  <c:v>744.10245073375245</c:v>
                </c:pt>
                <c:pt idx="1466">
                  <c:v>755.71393704735362</c:v>
                </c:pt>
                <c:pt idx="1467">
                  <c:v>741.76207416666648</c:v>
                </c:pt>
                <c:pt idx="1468">
                  <c:v>744.36104542302348</c:v>
                </c:pt>
                <c:pt idx="1469">
                  <c:v>748.02127603878091</c:v>
                </c:pt>
                <c:pt idx="1470">
                  <c:v>746.73578663434887</c:v>
                </c:pt>
                <c:pt idx="1471">
                  <c:v>756.06058860497205</c:v>
                </c:pt>
                <c:pt idx="1472">
                  <c:v>762.98722288077181</c:v>
                </c:pt>
                <c:pt idx="1473">
                  <c:v>767.55550377487975</c:v>
                </c:pt>
                <c:pt idx="1474">
                  <c:v>765.35908909465002</c:v>
                </c:pt>
                <c:pt idx="1475">
                  <c:v>770.41860390946476</c:v>
                </c:pt>
                <c:pt idx="1476">
                  <c:v>779.919099110807</c:v>
                </c:pt>
                <c:pt idx="1477">
                  <c:v>774.9438458077708</c:v>
                </c:pt>
                <c:pt idx="1478">
                  <c:v>759.58655237771723</c:v>
                </c:pt>
                <c:pt idx="1479">
                  <c:v>731.43950698778815</c:v>
                </c:pt>
                <c:pt idx="1480">
                  <c:v>736.94178915254213</c:v>
                </c:pt>
                <c:pt idx="1481">
                  <c:v>740.85353331081058</c:v>
                </c:pt>
                <c:pt idx="1482">
                  <c:v>733.28469946091616</c:v>
                </c:pt>
                <c:pt idx="1483">
                  <c:v>751.10604724832194</c:v>
                </c:pt>
                <c:pt idx="1484">
                  <c:v>753.48403052208812</c:v>
                </c:pt>
                <c:pt idx="1485">
                  <c:v>747.90060541805997</c:v>
                </c:pt>
                <c:pt idx="1486">
                  <c:v>742.39239619238458</c:v>
                </c:pt>
                <c:pt idx="1487">
                  <c:v>733.02009679358707</c:v>
                </c:pt>
                <c:pt idx="1488">
                  <c:v>746.22942614770432</c:v>
                </c:pt>
                <c:pt idx="1489">
                  <c:v>769.89354751491032</c:v>
                </c:pt>
                <c:pt idx="1490">
                  <c:v>785.23225660501953</c:v>
                </c:pt>
                <c:pt idx="1491">
                  <c:v>806.07222916392345</c:v>
                </c:pt>
                <c:pt idx="1492">
                  <c:v>829.66754605781853</c:v>
                </c:pt>
                <c:pt idx="1493">
                  <c:v>852.60094327868842</c:v>
                </c:pt>
                <c:pt idx="1494">
                  <c:v>881.08684111475395</c:v>
                </c:pt>
                <c:pt idx="1495">
                  <c:v>881.52522439502923</c:v>
                </c:pt>
                <c:pt idx="1496">
                  <c:v>910.73539601827656</c:v>
                </c:pt>
                <c:pt idx="1497">
                  <c:v>914.28176525699394</c:v>
                </c:pt>
                <c:pt idx="1498">
                  <c:v>934.6680509765622</c:v>
                </c:pt>
                <c:pt idx="1499">
                  <c:v>965.1791822149836</c:v>
                </c:pt>
                <c:pt idx="1500">
                  <c:v>959.31893665803068</c:v>
                </c:pt>
                <c:pt idx="1501">
                  <c:v>1010.8796471271785</c:v>
                </c:pt>
                <c:pt idx="1502">
                  <c:v>1001.8613485549132</c:v>
                </c:pt>
                <c:pt idx="1503">
                  <c:v>998.1696677543182</c:v>
                </c:pt>
                <c:pt idx="1504">
                  <c:v>1017.9015155172411</c:v>
                </c:pt>
                <c:pt idx="1505">
                  <c:v>1028.4362699425651</c:v>
                </c:pt>
                <c:pt idx="1506">
                  <c:v>988.95922910828006</c:v>
                </c:pt>
                <c:pt idx="1507">
                  <c:v>1015.5939623649074</c:v>
                </c:pt>
                <c:pt idx="1508">
                  <c:v>1031.0139193916348</c:v>
                </c:pt>
                <c:pt idx="1509">
                  <c:v>1068.2353989892606</c:v>
                </c:pt>
                <c:pt idx="1510">
                  <c:v>1118.2137614754095</c:v>
                </c:pt>
                <c:pt idx="1511">
                  <c:v>1129.7353136822192</c:v>
                </c:pt>
                <c:pt idx="1512">
                  <c:v>1160.9894507856691</c:v>
                </c:pt>
                <c:pt idx="1513">
                  <c:v>1205.9440832706764</c:v>
                </c:pt>
                <c:pt idx="1514">
                  <c:v>1193.5425209999996</c:v>
                </c:pt>
                <c:pt idx="1515">
                  <c:v>1149.5715919475654</c:v>
                </c:pt>
                <c:pt idx="1516">
                  <c:v>1254.4274790131165</c:v>
                </c:pt>
                <c:pt idx="1517">
                  <c:v>1317.8297354335616</c:v>
                </c:pt>
                <c:pt idx="1518">
                  <c:v>1389.7855799999998</c:v>
                </c:pt>
                <c:pt idx="1519">
                  <c:v>1390.1161320895519</c:v>
                </c:pt>
                <c:pt idx="1520">
                  <c:v>1401.2924839950369</c:v>
                </c:pt>
                <c:pt idx="1521">
                  <c:v>1418.9176507425739</c:v>
                </c:pt>
                <c:pt idx="1522">
                  <c:v>1401.525593312693</c:v>
                </c:pt>
                <c:pt idx="1523">
                  <c:v>1438.3105906385613</c:v>
                </c:pt>
                <c:pt idx="1524">
                  <c:v>1437.1173178217819</c:v>
                </c:pt>
                <c:pt idx="1525">
                  <c:v>1524.3608742433596</c:v>
                </c:pt>
                <c:pt idx="1526">
                  <c:v>1600.4468861282364</c:v>
                </c:pt>
                <c:pt idx="1527">
                  <c:v>1649.9640996923072</c:v>
                </c:pt>
                <c:pt idx="1528">
                  <c:v>1641.3262765356262</c:v>
                </c:pt>
                <c:pt idx="1529">
                  <c:v>1639.268010368098</c:v>
                </c:pt>
                <c:pt idx="1530">
                  <c:v>1708.4429974264701</c:v>
                </c:pt>
                <c:pt idx="1531">
                  <c:v>1585.4327908200728</c:v>
                </c:pt>
                <c:pt idx="1532">
                  <c:v>1503.9529672371634</c:v>
                </c:pt>
                <c:pt idx="1533">
                  <c:v>1517.6742400609753</c:v>
                </c:pt>
                <c:pt idx="1534">
                  <c:v>1682.2492959146336</c:v>
                </c:pt>
                <c:pt idx="1535">
                  <c:v>1750.3754945088465</c:v>
                </c:pt>
                <c:pt idx="1536">
                  <c:v>1832.2716534996953</c:v>
                </c:pt>
                <c:pt idx="1537">
                  <c:v>1826.834572522796</c:v>
                </c:pt>
                <c:pt idx="1538">
                  <c:v>1872.5518658181816</c:v>
                </c:pt>
                <c:pt idx="1539">
                  <c:v>1936.0525148014437</c:v>
                </c:pt>
                <c:pt idx="1540">
                  <c:v>1932.1507037906135</c:v>
                </c:pt>
                <c:pt idx="1541">
                  <c:v>1918.342064079422</c:v>
                </c:pt>
                <c:pt idx="1542">
                  <c:v>1997.1004216556685</c:v>
                </c:pt>
                <c:pt idx="1543">
                  <c:v>1915.136695332136</c:v>
                </c:pt>
                <c:pt idx="1544">
                  <c:v>1892.6298991661699</c:v>
                </c:pt>
                <c:pt idx="1545">
                  <c:v>1863.2265797265156</c:v>
                </c:pt>
                <c:pt idx="1546">
                  <c:v>1992.4525311942955</c:v>
                </c:pt>
                <c:pt idx="1547">
                  <c:v>2046.4249333333328</c:v>
                </c:pt>
                <c:pt idx="1548">
                  <c:v>2035.9502777843593</c:v>
                </c:pt>
                <c:pt idx="1549">
                  <c:v>1971.8273249116601</c:v>
                </c:pt>
                <c:pt idx="1550">
                  <c:v>2030.8119562499999</c:v>
                </c:pt>
                <c:pt idx="1551">
                  <c:v>2056.576278809106</c:v>
                </c:pt>
                <c:pt idx="1552">
                  <c:v>1993.9031608163259</c:v>
                </c:pt>
                <c:pt idx="1553">
                  <c:v>2044.2932665893265</c:v>
                </c:pt>
                <c:pt idx="1554">
                  <c:v>2054.9628645833327</c:v>
                </c:pt>
                <c:pt idx="1555">
                  <c:v>2072.3456461805549</c:v>
                </c:pt>
                <c:pt idx="1556">
                  <c:v>2037.4454896373052</c:v>
                </c:pt>
                <c:pt idx="1557">
                  <c:v>1925.9910341379307</c:v>
                </c:pt>
                <c:pt idx="1558">
                  <c:v>1908.1302747846062</c:v>
                </c:pt>
                <c:pt idx="1559">
                  <c:v>1843.9576208620686</c:v>
                </c:pt>
                <c:pt idx="1560">
                  <c:v>1838.8444302113076</c:v>
                </c:pt>
                <c:pt idx="1561">
                  <c:v>1790.5486817406138</c:v>
                </c:pt>
                <c:pt idx="1562">
                  <c:v>1622.4406660045399</c:v>
                </c:pt>
                <c:pt idx="1563">
                  <c:v>1621.4579911814581</c:v>
                </c:pt>
                <c:pt idx="1564">
                  <c:v>1723.4066756893635</c:v>
                </c:pt>
                <c:pt idx="1565">
                  <c:v>1677.6239236516851</c:v>
                </c:pt>
                <c:pt idx="1566">
                  <c:v>1635.8195264788728</c:v>
                </c:pt>
                <c:pt idx="1567">
                  <c:v>1600.5756253521122</c:v>
                </c:pt>
                <c:pt idx="1568">
                  <c:v>1412.4083535614129</c:v>
                </c:pt>
                <c:pt idx="1569">
                  <c:v>1460.52125993247</c:v>
                </c:pt>
                <c:pt idx="1570">
                  <c:v>1535.1357794813978</c:v>
                </c:pt>
                <c:pt idx="1571">
                  <c:v>1562.0227505942271</c:v>
                </c:pt>
                <c:pt idx="1572">
                  <c:v>1552.069818802936</c:v>
                </c:pt>
                <c:pt idx="1573">
                  <c:v>1492.3488052305959</c:v>
                </c:pt>
                <c:pt idx="1574">
                  <c:v>1555.6225340604021</c:v>
                </c:pt>
                <c:pt idx="1575">
                  <c:v>1490.8458121801998</c:v>
                </c:pt>
                <c:pt idx="1576">
                  <c:v>1447.0293478865401</c:v>
                </c:pt>
                <c:pt idx="1577">
                  <c:v>1358.8149828793771</c:v>
                </c:pt>
                <c:pt idx="1578">
                  <c:v>1209.4910876735144</c:v>
                </c:pt>
                <c:pt idx="1579">
                  <c:v>1217.4285614277806</c:v>
                </c:pt>
                <c:pt idx="1580">
                  <c:v>1155.8222348618781</c:v>
                </c:pt>
                <c:pt idx="1581">
                  <c:v>1136.3844938223933</c:v>
                </c:pt>
                <c:pt idx="1582">
                  <c:v>1209.9158027027022</c:v>
                </c:pt>
                <c:pt idx="1583">
                  <c:v>1198.2654603648421</c:v>
                </c:pt>
                <c:pt idx="1584">
                  <c:v>1188.5583084204732</c:v>
                </c:pt>
                <c:pt idx="1585">
                  <c:v>1102.040738012015</c:v>
                </c:pt>
                <c:pt idx="1586">
                  <c:v>1108.023565309446</c:v>
                </c:pt>
                <c:pt idx="1587">
                  <c:v>1167.3581182263326</c:v>
                </c:pt>
                <c:pt idx="1588">
                  <c:v>1229.6066112261578</c:v>
                </c:pt>
                <c:pt idx="1589">
                  <c:v>1296.5604137180183</c:v>
                </c:pt>
                <c:pt idx="1590">
                  <c:v>1301.1017419249588</c:v>
                </c:pt>
                <c:pt idx="1591">
                  <c:v>1292.2371973456118</c:v>
                </c:pt>
                <c:pt idx="1592">
                  <c:v>1326.9839105831531</c:v>
                </c:pt>
                <c:pt idx="1593">
                  <c:v>1353.5550261081078</c:v>
                </c:pt>
                <c:pt idx="1594">
                  <c:v>1371.8181186991867</c:v>
                </c:pt>
                <c:pt idx="1595">
                  <c:v>1413.5158189907756</c:v>
                </c:pt>
                <c:pt idx="1596">
                  <c:v>1474.1778019438441</c:v>
                </c:pt>
                <c:pt idx="1597">
                  <c:v>1480.295051342642</c:v>
                </c:pt>
                <c:pt idx="1598">
                  <c:v>1445.88571280683</c:v>
                </c:pt>
                <c:pt idx="1599">
                  <c:v>1453.299088085106</c:v>
                </c:pt>
                <c:pt idx="1600">
                  <c:v>1405.8608005288204</c:v>
                </c:pt>
                <c:pt idx="1601">
                  <c:v>1439.5128411175538</c:v>
                </c:pt>
                <c:pt idx="1602">
                  <c:v>1407.5415277191125</c:v>
                </c:pt>
                <c:pt idx="1603">
                  <c:v>1385.2868324010551</c:v>
                </c:pt>
                <c:pt idx="1604">
                  <c:v>1418.8278770932068</c:v>
                </c:pt>
                <c:pt idx="1605">
                  <c:v>1410.8273017810368</c:v>
                </c:pt>
                <c:pt idx="1606">
                  <c:v>1475.3797630366487</c:v>
                </c:pt>
                <c:pt idx="1607">
                  <c:v>1519.1526742511817</c:v>
                </c:pt>
                <c:pt idx="1608">
                  <c:v>1493.4645522286312</c:v>
                </c:pt>
                <c:pt idx="1609">
                  <c:v>1507.799810896767</c:v>
                </c:pt>
                <c:pt idx="1610">
                  <c:v>1490.2004030005169</c:v>
                </c:pt>
                <c:pt idx="1611">
                  <c:v>1442.4989955292908</c:v>
                </c:pt>
                <c:pt idx="1612">
                  <c:v>1461.1581166666663</c:v>
                </c:pt>
                <c:pt idx="1613">
                  <c:v>1490.116245501285</c:v>
                </c:pt>
                <c:pt idx="1614">
                  <c:v>1507.9151435005112</c:v>
                </c:pt>
                <c:pt idx="1615">
                  <c:v>1502.7290894602847</c:v>
                </c:pt>
                <c:pt idx="1616">
                  <c:v>1486.5883315895369</c:v>
                </c:pt>
                <c:pt idx="1617">
                  <c:v>1442.5049656626504</c:v>
                </c:pt>
                <c:pt idx="1618">
                  <c:v>1509.5851380060724</c:v>
                </c:pt>
                <c:pt idx="1619">
                  <c:v>1545.9780333841456</c:v>
                </c:pt>
                <c:pt idx="1620">
                  <c:v>1554.5371650529498</c:v>
                </c:pt>
                <c:pt idx="1621">
                  <c:v>1548.8842081026671</c:v>
                </c:pt>
                <c:pt idx="1622">
                  <c:v>1560.9769546546543</c:v>
                </c:pt>
                <c:pt idx="1623">
                  <c:v>1557.8929234243174</c:v>
                </c:pt>
                <c:pt idx="1624">
                  <c:v>1535.723460296296</c:v>
                </c:pt>
                <c:pt idx="1625">
                  <c:v>1488.9253083785113</c:v>
                </c:pt>
                <c:pt idx="1626">
                  <c:v>1492.9106488452085</c:v>
                </c:pt>
                <c:pt idx="1627">
                  <c:v>1521.7976343795976</c:v>
                </c:pt>
                <c:pt idx="1628">
                  <c:v>1565.6426788565791</c:v>
                </c:pt>
                <c:pt idx="1629">
                  <c:v>1628.6986123885033</c:v>
                </c:pt>
                <c:pt idx="1630">
                  <c:v>1661.3440865508683</c:v>
                </c:pt>
                <c:pt idx="1631">
                  <c:v>1692.0603856293355</c:v>
                </c:pt>
                <c:pt idx="1632">
                  <c:v>1696.1291368271279</c:v>
                </c:pt>
                <c:pt idx="1633">
                  <c:v>1711.5532793772938</c:v>
                </c:pt>
                <c:pt idx="1634">
                  <c:v>1651.675383974833</c:v>
                </c:pt>
                <c:pt idx="1635">
                  <c:v>1707.1362280947906</c:v>
                </c:pt>
                <c:pt idx="1636">
                  <c:v>1751.8335310100067</c:v>
                </c:pt>
                <c:pt idx="1637">
                  <c:v>1751.974051077023</c:v>
                </c:pt>
                <c:pt idx="1638">
                  <c:v>1759.965628303544</c:v>
                </c:pt>
                <c:pt idx="1639">
                  <c:v>1686.5705931693892</c:v>
                </c:pt>
                <c:pt idx="1640">
                  <c:v>1731.0768646937497</c:v>
                </c:pt>
                <c:pt idx="1641">
                  <c:v>1776.4644477734803</c:v>
                </c:pt>
                <c:pt idx="1642">
                  <c:v>1678.4942723989777</c:v>
                </c:pt>
                <c:pt idx="1643">
                  <c:v>1697.7901151231215</c:v>
                </c:pt>
                <c:pt idx="1644">
                  <c:v>1574.6591432632172</c:v>
                </c:pt>
                <c:pt idx="1645">
                  <c:v>1542.8940294199615</c:v>
                </c:pt>
                <c:pt idx="1646">
                  <c:v>1486.8122341800606</c:v>
                </c:pt>
                <c:pt idx="1647">
                  <c:v>1537.9199311526229</c:v>
                </c:pt>
                <c:pt idx="1648">
                  <c:v>1561.5220679308686</c:v>
                </c:pt>
                <c:pt idx="1649">
                  <c:v>1477.6705378973099</c:v>
                </c:pt>
                <c:pt idx="1650">
                  <c:v>1377.979125811496</c:v>
                </c:pt>
                <c:pt idx="1651">
                  <c:v>1410.0638761490918</c:v>
                </c:pt>
                <c:pt idx="1652">
                  <c:v>1340.9238992517699</c:v>
                </c:pt>
                <c:pt idx="1653">
                  <c:v>1078.3873557645686</c:v>
                </c:pt>
                <c:pt idx="1654">
                  <c:v>1002.1199757090734</c:v>
                </c:pt>
                <c:pt idx="1655">
                  <c:v>1006.3087065471771</c:v>
                </c:pt>
                <c:pt idx="1656">
                  <c:v>988.26973274037005</c:v>
                </c:pt>
                <c:pt idx="1657">
                  <c:v>914.81623488993478</c:v>
                </c:pt>
                <c:pt idx="1658">
                  <c:v>858.08351423776128</c:v>
                </c:pt>
                <c:pt idx="1659">
                  <c:v>958.84622326955503</c:v>
                </c:pt>
                <c:pt idx="1660">
                  <c:v>1017.249369248466</c:v>
                </c:pt>
                <c:pt idx="1661">
                  <c:v>1035.0853969298953</c:v>
                </c:pt>
                <c:pt idx="1662">
                  <c:v>1047.5877206049656</c:v>
                </c:pt>
                <c:pt idx="1663">
                  <c:v>1127.7955318902486</c:v>
                </c:pt>
                <c:pt idx="1664">
                  <c:v>1165.9576747125743</c:v>
                </c:pt>
                <c:pt idx="1665">
                  <c:v>1190.6070667092242</c:v>
                </c:pt>
                <c:pt idx="1666">
                  <c:v>1212.5092357509357</c:v>
                </c:pt>
                <c:pt idx="1667">
                  <c:v>1239.5538621618991</c:v>
                </c:pt>
                <c:pt idx="1668">
                  <c:v>1250.0175561062727</c:v>
                </c:pt>
                <c:pt idx="1669">
                  <c:v>1211.422344457209</c:v>
                </c:pt>
                <c:pt idx="1670">
                  <c:v>1276.1318265780146</c:v>
                </c:pt>
                <c:pt idx="1671">
                  <c:v>1323.9780454935344</c:v>
                </c:pt>
                <c:pt idx="1672">
                  <c:v>1243.1103927068721</c:v>
                </c:pt>
                <c:pt idx="1673">
                  <c:v>1198.2046592801591</c:v>
                </c:pt>
                <c:pt idx="1674">
                  <c:v>1194.0152827150921</c:v>
                </c:pt>
                <c:pt idx="1675">
                  <c:v>1200.6288105097287</c:v>
                </c:pt>
                <c:pt idx="1676">
                  <c:v>1238.3363212613128</c:v>
                </c:pt>
                <c:pt idx="1677">
                  <c:v>1291.3569147413705</c:v>
                </c:pt>
                <c:pt idx="1678">
                  <c:v>1320.9033294333258</c:v>
                </c:pt>
                <c:pt idx="1679">
                  <c:v>1365.536290566158</c:v>
                </c:pt>
                <c:pt idx="1680">
                  <c:v>1404.0426568523719</c:v>
                </c:pt>
                <c:pt idx="1681">
                  <c:v>1439.0906809935425</c:v>
                </c:pt>
                <c:pt idx="1682">
                  <c:v>1407.2534593027156</c:v>
                </c:pt>
                <c:pt idx="1683">
                  <c:v>1427.2115782148983</c:v>
                </c:pt>
                <c:pt idx="1684">
                  <c:v>1427.7837620594426</c:v>
                </c:pt>
                <c:pt idx="1685">
                  <c:v>1374.8251725130908</c:v>
                </c:pt>
                <c:pt idx="1686">
                  <c:v>1414.0494440116497</c:v>
                </c:pt>
                <c:pt idx="1687">
                  <c:v>1261.3117350195323</c:v>
                </c:pt>
                <c:pt idx="1688">
                  <c:v>1247.2549373482186</c:v>
                </c:pt>
                <c:pt idx="1689">
                  <c:v>1285.3301267108614</c:v>
                </c:pt>
                <c:pt idx="1690">
                  <c:v>1306.8748433894707</c:v>
                </c:pt>
                <c:pt idx="1691">
                  <c:v>1328.1594336913747</c:v>
                </c:pt>
                <c:pt idx="1692">
                  <c:v>1383.2401172655677</c:v>
                </c:pt>
                <c:pt idx="1693">
                  <c:v>1432.1436368228474</c:v>
                </c:pt>
                <c:pt idx="1694">
                  <c:v>1459.9701647834272</c:v>
                </c:pt>
                <c:pt idx="1695">
                  <c:v>1452.6286656235736</c:v>
                </c:pt>
                <c:pt idx="1696">
                  <c:v>1406.9634278441354</c:v>
                </c:pt>
                <c:pt idx="1697">
                  <c:v>1390.340891414427</c:v>
                </c:pt>
                <c:pt idx="1698">
                  <c:v>1430.8066396920171</c:v>
                </c:pt>
                <c:pt idx="1699">
                  <c:v>1468.5847883270608</c:v>
                </c:pt>
                <c:pt idx="1700">
                  <c:v>1503.6999866901172</c:v>
                </c:pt>
                <c:pt idx="1701">
                  <c:v>1498.4489044039128</c:v>
                </c:pt>
                <c:pt idx="1702">
                  <c:v>1460.2313438391802</c:v>
                </c:pt>
                <c:pt idx="1703">
                  <c:v>1493.3422441104346</c:v>
                </c:pt>
                <c:pt idx="1704">
                  <c:v>1549.7720531526834</c:v>
                </c:pt>
                <c:pt idx="1705">
                  <c:v>1570.316428805251</c:v>
                </c:pt>
                <c:pt idx="1706">
                  <c:v>1606.1147080202597</c:v>
                </c:pt>
                <c:pt idx="1707">
                  <c:v>1628.3859773535567</c:v>
                </c:pt>
                <c:pt idx="1708">
                  <c:v>1697.043802786065</c:v>
                </c:pt>
                <c:pt idx="1709">
                  <c:v>1671.2283415701654</c:v>
                </c:pt>
                <c:pt idx="1710">
                  <c:v>1722.0772456720144</c:v>
                </c:pt>
                <c:pt idx="1711">
                  <c:v>1721.4615647968799</c:v>
                </c:pt>
                <c:pt idx="1712">
                  <c:v>1737.0467483098366</c:v>
                </c:pt>
                <c:pt idx="1713">
                  <c:v>1775.4504557132209</c:v>
                </c:pt>
                <c:pt idx="1714">
                  <c:v>1844.7746003973068</c:v>
                </c:pt>
                <c:pt idx="1715">
                  <c:v>1870.0073048157249</c:v>
                </c:pt>
                <c:pt idx="1716">
                  <c:v>1878.1021715487607</c:v>
                </c:pt>
                <c:pt idx="1717">
                  <c:v>1865.7201811049442</c:v>
                </c:pt>
                <c:pt idx="1718">
                  <c:v>1901.2016010630864</c:v>
                </c:pt>
                <c:pt idx="1719">
                  <c:v>1895.7068842376996</c:v>
                </c:pt>
                <c:pt idx="1720">
                  <c:v>1914.9589897856238</c:v>
                </c:pt>
                <c:pt idx="1721">
                  <c:v>1969.3757877932219</c:v>
                </c:pt>
                <c:pt idx="1722">
                  <c:v>1996.4624977964318</c:v>
                </c:pt>
                <c:pt idx="1723">
                  <c:v>1988.0766133141612</c:v>
                </c:pt>
                <c:pt idx="1724">
                  <c:v>2018.6864287844855</c:v>
                </c:pt>
                <c:pt idx="1725">
                  <c:v>1966.9532717440284</c:v>
                </c:pt>
                <c:pt idx="1726">
                  <c:v>2087.1668316881987</c:v>
                </c:pt>
                <c:pt idx="1727">
                  <c:v>2109.0273204521054</c:v>
                </c:pt>
                <c:pt idx="1728">
                  <c:v>2092.0870182750191</c:v>
                </c:pt>
                <c:pt idx="1729">
                  <c:v>2138.5214688013898</c:v>
                </c:pt>
                <c:pt idx="1730">
                  <c:v>2123.612539821022</c:v>
                </c:pt>
                <c:pt idx="1731">
                  <c:v>2134.4553233952806</c:v>
                </c:pt>
                <c:pt idx="1732">
                  <c:v>2140.9452607808912</c:v>
                </c:pt>
                <c:pt idx="1733">
                  <c:v>2120.6930144821858</c:v>
                </c:pt>
                <c:pt idx="1734">
                  <c:v>2115.3486802651532</c:v>
                </c:pt>
                <c:pt idx="1735">
                  <c:v>2063.4514710300605</c:v>
                </c:pt>
                <c:pt idx="1736">
                  <c:v>1969.9546664565337</c:v>
                </c:pt>
                <c:pt idx="1737">
                  <c:v>2052.3338218030758</c:v>
                </c:pt>
                <c:pt idx="1738">
                  <c:v>2113.3630971281214</c:v>
                </c:pt>
                <c:pt idx="1739">
                  <c:v>2093.5593264136978</c:v>
                </c:pt>
                <c:pt idx="1740">
                  <c:v>1952.2481411133053</c:v>
                </c:pt>
                <c:pt idx="1741">
                  <c:v>1936.2257922238948</c:v>
                </c:pt>
                <c:pt idx="1742">
                  <c:v>2046.9046934053379</c:v>
                </c:pt>
                <c:pt idx="1743">
                  <c:v>2091.2413779930698</c:v>
                </c:pt>
                <c:pt idx="1744">
                  <c:v>2072.7897300076174</c:v>
                </c:pt>
                <c:pt idx="1745">
                  <c:v>2084.3482486370308</c:v>
                </c:pt>
                <c:pt idx="1746">
                  <c:v>2152.8561592998317</c:v>
                </c:pt>
                <c:pt idx="1747">
                  <c:v>2172.9510500354986</c:v>
                </c:pt>
                <c:pt idx="1748">
                  <c:v>2154.49942007555</c:v>
                </c:pt>
                <c:pt idx="1749">
                  <c:v>2137.1865784411461</c:v>
                </c:pt>
                <c:pt idx="1750">
                  <c:v>2162.4603973847429</c:v>
                </c:pt>
                <c:pt idx="1751">
                  <c:v>2245.7543206103705</c:v>
                </c:pt>
                <c:pt idx="1752">
                  <c:v>2275.3200000000002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7-47FF-BD31-7B7C41B13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38840"/>
        <c:axId val="1"/>
      </c:scatterChart>
      <c:scatterChart>
        <c:scatterStyle val="lineMarker"/>
        <c:varyColors val="0"/>
        <c:ser>
          <c:idx val="2"/>
          <c:order val="1"/>
          <c:tx>
            <c:v>Real Earnings</c:v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Data!$F$9:$F$1760</c:f>
              <c:numCache>
                <c:formatCode>0.00</c:formatCode>
                <c:ptCount val="1752"/>
                <c:pt idx="0">
                  <c:v>1871.0416666666667</c:v>
                </c:pt>
                <c:pt idx="1">
                  <c:v>1871.125</c:v>
                </c:pt>
                <c:pt idx="2">
                  <c:v>1871.2083333333333</c:v>
                </c:pt>
                <c:pt idx="3">
                  <c:v>1871.2916666666665</c:v>
                </c:pt>
                <c:pt idx="4">
                  <c:v>1871.3749999999998</c:v>
                </c:pt>
                <c:pt idx="5">
                  <c:v>1871.458333333333</c:v>
                </c:pt>
                <c:pt idx="6">
                  <c:v>1871.5416666666663</c:v>
                </c:pt>
                <c:pt idx="7">
                  <c:v>1871.6249999999995</c:v>
                </c:pt>
                <c:pt idx="8">
                  <c:v>1871.7083333333328</c:v>
                </c:pt>
                <c:pt idx="9">
                  <c:v>1871.7916666666661</c:v>
                </c:pt>
                <c:pt idx="10">
                  <c:v>1871.8749999999993</c:v>
                </c:pt>
                <c:pt idx="11">
                  <c:v>1871.9583333333326</c:v>
                </c:pt>
                <c:pt idx="12">
                  <c:v>1872.0416666666658</c:v>
                </c:pt>
                <c:pt idx="13">
                  <c:v>1872.1249999999991</c:v>
                </c:pt>
                <c:pt idx="14">
                  <c:v>1872.2083333333323</c:v>
                </c:pt>
                <c:pt idx="15">
                  <c:v>1872.2916666666656</c:v>
                </c:pt>
                <c:pt idx="16">
                  <c:v>1872.3749999999989</c:v>
                </c:pt>
                <c:pt idx="17">
                  <c:v>1872.4583333333321</c:v>
                </c:pt>
                <c:pt idx="18">
                  <c:v>1872.5416666666654</c:v>
                </c:pt>
                <c:pt idx="19">
                  <c:v>1872.6249999999986</c:v>
                </c:pt>
                <c:pt idx="20">
                  <c:v>1872.7083333333319</c:v>
                </c:pt>
                <c:pt idx="21">
                  <c:v>1872.7916666666652</c:v>
                </c:pt>
                <c:pt idx="22">
                  <c:v>1872.8749999999984</c:v>
                </c:pt>
                <c:pt idx="23">
                  <c:v>1872.9583333333317</c:v>
                </c:pt>
                <c:pt idx="24">
                  <c:v>1873.0416666666649</c:v>
                </c:pt>
                <c:pt idx="25">
                  <c:v>1873.1249999999982</c:v>
                </c:pt>
                <c:pt idx="26">
                  <c:v>1873.2083333333314</c:v>
                </c:pt>
                <c:pt idx="27">
                  <c:v>1873.2916666666647</c:v>
                </c:pt>
                <c:pt idx="28">
                  <c:v>1873.374999999998</c:v>
                </c:pt>
                <c:pt idx="29">
                  <c:v>1873.4583333333312</c:v>
                </c:pt>
                <c:pt idx="30">
                  <c:v>1873.5416666666645</c:v>
                </c:pt>
                <c:pt idx="31">
                  <c:v>1873.6249999999977</c:v>
                </c:pt>
                <c:pt idx="32">
                  <c:v>1873.708333333331</c:v>
                </c:pt>
                <c:pt idx="33">
                  <c:v>1873.7916666666642</c:v>
                </c:pt>
                <c:pt idx="34">
                  <c:v>1873.8749999999975</c:v>
                </c:pt>
                <c:pt idx="35">
                  <c:v>1873.9583333333308</c:v>
                </c:pt>
                <c:pt idx="36">
                  <c:v>1874.041666666664</c:v>
                </c:pt>
                <c:pt idx="37">
                  <c:v>1874.1249999999973</c:v>
                </c:pt>
                <c:pt idx="38">
                  <c:v>1874.2083333333305</c:v>
                </c:pt>
                <c:pt idx="39">
                  <c:v>1874.2916666666638</c:v>
                </c:pt>
                <c:pt idx="40">
                  <c:v>1874.374999999997</c:v>
                </c:pt>
                <c:pt idx="41">
                  <c:v>1874.4583333333303</c:v>
                </c:pt>
                <c:pt idx="42">
                  <c:v>1874.5416666666636</c:v>
                </c:pt>
                <c:pt idx="43">
                  <c:v>1874.6249999999968</c:v>
                </c:pt>
                <c:pt idx="44">
                  <c:v>1874.7083333333301</c:v>
                </c:pt>
                <c:pt idx="45">
                  <c:v>1874.7916666666633</c:v>
                </c:pt>
                <c:pt idx="46">
                  <c:v>1874.8749999999966</c:v>
                </c:pt>
                <c:pt idx="47">
                  <c:v>1874.9583333333298</c:v>
                </c:pt>
                <c:pt idx="48">
                  <c:v>1875.0416666666631</c:v>
                </c:pt>
                <c:pt idx="49">
                  <c:v>1875.1249999999964</c:v>
                </c:pt>
                <c:pt idx="50">
                  <c:v>1875.2083333333296</c:v>
                </c:pt>
                <c:pt idx="51">
                  <c:v>1875.2916666666629</c:v>
                </c:pt>
                <c:pt idx="52">
                  <c:v>1875.3749999999961</c:v>
                </c:pt>
                <c:pt idx="53">
                  <c:v>1875.4583333333294</c:v>
                </c:pt>
                <c:pt idx="54">
                  <c:v>1875.5416666666626</c:v>
                </c:pt>
                <c:pt idx="55">
                  <c:v>1875.6249999999959</c:v>
                </c:pt>
                <c:pt idx="56">
                  <c:v>1875.7083333333292</c:v>
                </c:pt>
                <c:pt idx="57">
                  <c:v>1875.7916666666624</c:v>
                </c:pt>
                <c:pt idx="58">
                  <c:v>1875.8749999999957</c:v>
                </c:pt>
                <c:pt idx="59">
                  <c:v>1875.9583333333289</c:v>
                </c:pt>
                <c:pt idx="60">
                  <c:v>1876.0416666666622</c:v>
                </c:pt>
                <c:pt idx="61">
                  <c:v>1876.1249999999955</c:v>
                </c:pt>
                <c:pt idx="62">
                  <c:v>1876.2083333333287</c:v>
                </c:pt>
                <c:pt idx="63">
                  <c:v>1876.291666666662</c:v>
                </c:pt>
                <c:pt idx="64">
                  <c:v>1876.3749999999952</c:v>
                </c:pt>
                <c:pt idx="65">
                  <c:v>1876.4583333333285</c:v>
                </c:pt>
                <c:pt idx="66">
                  <c:v>1876.5416666666617</c:v>
                </c:pt>
                <c:pt idx="67">
                  <c:v>1876.624999999995</c:v>
                </c:pt>
                <c:pt idx="68">
                  <c:v>1876.7083333333283</c:v>
                </c:pt>
                <c:pt idx="69">
                  <c:v>1876.7916666666615</c:v>
                </c:pt>
                <c:pt idx="70">
                  <c:v>1876.8749999999948</c:v>
                </c:pt>
                <c:pt idx="71">
                  <c:v>1876.958333333328</c:v>
                </c:pt>
                <c:pt idx="72">
                  <c:v>1877.0416666666613</c:v>
                </c:pt>
                <c:pt idx="73">
                  <c:v>1877.1249999999945</c:v>
                </c:pt>
                <c:pt idx="74">
                  <c:v>1877.2083333333278</c:v>
                </c:pt>
                <c:pt idx="75">
                  <c:v>1877.2916666666611</c:v>
                </c:pt>
                <c:pt idx="76">
                  <c:v>1877.3749999999943</c:v>
                </c:pt>
                <c:pt idx="77">
                  <c:v>1877.4583333333276</c:v>
                </c:pt>
                <c:pt idx="78">
                  <c:v>1877.5416666666608</c:v>
                </c:pt>
                <c:pt idx="79">
                  <c:v>1877.6249999999941</c:v>
                </c:pt>
                <c:pt idx="80">
                  <c:v>1877.7083333333273</c:v>
                </c:pt>
                <c:pt idx="81">
                  <c:v>1877.7916666666606</c:v>
                </c:pt>
                <c:pt idx="82">
                  <c:v>1877.8749999999939</c:v>
                </c:pt>
                <c:pt idx="83">
                  <c:v>1877.9583333333271</c:v>
                </c:pt>
                <c:pt idx="84">
                  <c:v>1878.0416666666604</c:v>
                </c:pt>
                <c:pt idx="85">
                  <c:v>1878.1249999999936</c:v>
                </c:pt>
                <c:pt idx="86">
                  <c:v>1878.2083333333269</c:v>
                </c:pt>
                <c:pt idx="87">
                  <c:v>1878.2916666666601</c:v>
                </c:pt>
                <c:pt idx="88">
                  <c:v>1878.3749999999934</c:v>
                </c:pt>
                <c:pt idx="89">
                  <c:v>1878.4583333333267</c:v>
                </c:pt>
                <c:pt idx="90">
                  <c:v>1878.5416666666599</c:v>
                </c:pt>
                <c:pt idx="91">
                  <c:v>1878.6249999999932</c:v>
                </c:pt>
                <c:pt idx="92">
                  <c:v>1878.7083333333264</c:v>
                </c:pt>
                <c:pt idx="93">
                  <c:v>1878.7916666666597</c:v>
                </c:pt>
                <c:pt idx="94">
                  <c:v>1878.874999999993</c:v>
                </c:pt>
                <c:pt idx="95">
                  <c:v>1878.9583333333262</c:v>
                </c:pt>
                <c:pt idx="96">
                  <c:v>1879.0416666666595</c:v>
                </c:pt>
                <c:pt idx="97">
                  <c:v>1879.1249999999927</c:v>
                </c:pt>
                <c:pt idx="98">
                  <c:v>1879.208333333326</c:v>
                </c:pt>
                <c:pt idx="99">
                  <c:v>1879.2916666666592</c:v>
                </c:pt>
                <c:pt idx="100">
                  <c:v>1879.3749999999925</c:v>
                </c:pt>
                <c:pt idx="101">
                  <c:v>1879.4583333333258</c:v>
                </c:pt>
                <c:pt idx="102">
                  <c:v>1879.541666666659</c:v>
                </c:pt>
                <c:pt idx="103">
                  <c:v>1879.6249999999923</c:v>
                </c:pt>
                <c:pt idx="104">
                  <c:v>1879.7083333333255</c:v>
                </c:pt>
                <c:pt idx="105">
                  <c:v>1879.7916666666588</c:v>
                </c:pt>
                <c:pt idx="106">
                  <c:v>1879.874999999992</c:v>
                </c:pt>
                <c:pt idx="107">
                  <c:v>1879.9583333333253</c:v>
                </c:pt>
                <c:pt idx="108">
                  <c:v>1880.0416666666586</c:v>
                </c:pt>
                <c:pt idx="109">
                  <c:v>1880.1249999999918</c:v>
                </c:pt>
                <c:pt idx="110">
                  <c:v>1880.2083333333251</c:v>
                </c:pt>
                <c:pt idx="111">
                  <c:v>1880.2916666666583</c:v>
                </c:pt>
                <c:pt idx="112">
                  <c:v>1880.3749999999916</c:v>
                </c:pt>
                <c:pt idx="113">
                  <c:v>1880.4583333333248</c:v>
                </c:pt>
                <c:pt idx="114">
                  <c:v>1880.5416666666581</c:v>
                </c:pt>
                <c:pt idx="115">
                  <c:v>1880.6249999999914</c:v>
                </c:pt>
                <c:pt idx="116">
                  <c:v>1880.7083333333246</c:v>
                </c:pt>
                <c:pt idx="117">
                  <c:v>1880.7916666666579</c:v>
                </c:pt>
                <c:pt idx="118">
                  <c:v>1880.8749999999911</c:v>
                </c:pt>
                <c:pt idx="119">
                  <c:v>1880.9583333333244</c:v>
                </c:pt>
                <c:pt idx="120">
                  <c:v>1881.0416666666576</c:v>
                </c:pt>
                <c:pt idx="121">
                  <c:v>1881.1249999999909</c:v>
                </c:pt>
                <c:pt idx="122">
                  <c:v>1881.2083333333242</c:v>
                </c:pt>
                <c:pt idx="123">
                  <c:v>1881.2916666666574</c:v>
                </c:pt>
                <c:pt idx="124">
                  <c:v>1881.3749999999907</c:v>
                </c:pt>
                <c:pt idx="125">
                  <c:v>1881.4583333333239</c:v>
                </c:pt>
                <c:pt idx="126">
                  <c:v>1881.5416666666572</c:v>
                </c:pt>
                <c:pt idx="127">
                  <c:v>1881.6249999999905</c:v>
                </c:pt>
                <c:pt idx="128">
                  <c:v>1881.7083333333237</c:v>
                </c:pt>
                <c:pt idx="129">
                  <c:v>1881.791666666657</c:v>
                </c:pt>
                <c:pt idx="130">
                  <c:v>1881.8749999999902</c:v>
                </c:pt>
                <c:pt idx="131">
                  <c:v>1881.9583333333235</c:v>
                </c:pt>
                <c:pt idx="132">
                  <c:v>1882.0416666666567</c:v>
                </c:pt>
                <c:pt idx="133">
                  <c:v>1882.12499999999</c:v>
                </c:pt>
                <c:pt idx="134">
                  <c:v>1882.2083333333233</c:v>
                </c:pt>
                <c:pt idx="135">
                  <c:v>1882.2916666666565</c:v>
                </c:pt>
                <c:pt idx="136">
                  <c:v>1882.3749999999898</c:v>
                </c:pt>
                <c:pt idx="137">
                  <c:v>1882.458333333323</c:v>
                </c:pt>
                <c:pt idx="138">
                  <c:v>1882.5416666666563</c:v>
                </c:pt>
                <c:pt idx="139">
                  <c:v>1882.6249999999895</c:v>
                </c:pt>
                <c:pt idx="140">
                  <c:v>1882.7083333333228</c:v>
                </c:pt>
                <c:pt idx="141">
                  <c:v>1882.7916666666561</c:v>
                </c:pt>
                <c:pt idx="142">
                  <c:v>1882.8749999999893</c:v>
                </c:pt>
                <c:pt idx="143">
                  <c:v>1882.9583333333226</c:v>
                </c:pt>
                <c:pt idx="144">
                  <c:v>1883.0416666666558</c:v>
                </c:pt>
                <c:pt idx="145">
                  <c:v>1883.1249999999891</c:v>
                </c:pt>
                <c:pt idx="146">
                  <c:v>1883.2083333333223</c:v>
                </c:pt>
                <c:pt idx="147">
                  <c:v>1883.2916666666556</c:v>
                </c:pt>
                <c:pt idx="148">
                  <c:v>1883.3749999999889</c:v>
                </c:pt>
                <c:pt idx="149">
                  <c:v>1883.4583333333221</c:v>
                </c:pt>
                <c:pt idx="150">
                  <c:v>1883.5416666666554</c:v>
                </c:pt>
                <c:pt idx="151">
                  <c:v>1883.6249999999886</c:v>
                </c:pt>
                <c:pt idx="152">
                  <c:v>1883.7083333333219</c:v>
                </c:pt>
                <c:pt idx="153">
                  <c:v>1883.7916666666551</c:v>
                </c:pt>
                <c:pt idx="154">
                  <c:v>1883.8749999999884</c:v>
                </c:pt>
                <c:pt idx="155">
                  <c:v>1883.9583333333217</c:v>
                </c:pt>
                <c:pt idx="156">
                  <c:v>1884.0416666666549</c:v>
                </c:pt>
                <c:pt idx="157">
                  <c:v>1884.1249999999882</c:v>
                </c:pt>
                <c:pt idx="158">
                  <c:v>1884.2083333333214</c:v>
                </c:pt>
                <c:pt idx="159">
                  <c:v>1884.2916666666547</c:v>
                </c:pt>
                <c:pt idx="160">
                  <c:v>1884.3749999999879</c:v>
                </c:pt>
                <c:pt idx="161">
                  <c:v>1884.4583333333212</c:v>
                </c:pt>
                <c:pt idx="162">
                  <c:v>1884.5416666666545</c:v>
                </c:pt>
                <c:pt idx="163">
                  <c:v>1884.6249999999877</c:v>
                </c:pt>
                <c:pt idx="164">
                  <c:v>1884.708333333321</c:v>
                </c:pt>
                <c:pt idx="165">
                  <c:v>1884.7916666666542</c:v>
                </c:pt>
                <c:pt idx="166">
                  <c:v>1884.8749999999875</c:v>
                </c:pt>
                <c:pt idx="167">
                  <c:v>1884.9583333333208</c:v>
                </c:pt>
                <c:pt idx="168">
                  <c:v>1885.041666666654</c:v>
                </c:pt>
                <c:pt idx="169">
                  <c:v>1885.1249999999873</c:v>
                </c:pt>
                <c:pt idx="170">
                  <c:v>1885.2083333333205</c:v>
                </c:pt>
                <c:pt idx="171">
                  <c:v>1885.2916666666538</c:v>
                </c:pt>
                <c:pt idx="172">
                  <c:v>1885.374999999987</c:v>
                </c:pt>
                <c:pt idx="173">
                  <c:v>1885.4583333333203</c:v>
                </c:pt>
                <c:pt idx="174">
                  <c:v>1885.5416666666536</c:v>
                </c:pt>
                <c:pt idx="175">
                  <c:v>1885.6249999999868</c:v>
                </c:pt>
                <c:pt idx="176">
                  <c:v>1885.7083333333201</c:v>
                </c:pt>
                <c:pt idx="177">
                  <c:v>1885.7916666666533</c:v>
                </c:pt>
                <c:pt idx="178">
                  <c:v>1885.8749999999866</c:v>
                </c:pt>
                <c:pt idx="179">
                  <c:v>1885.9583333333198</c:v>
                </c:pt>
                <c:pt idx="180">
                  <c:v>1886.0416666666531</c:v>
                </c:pt>
                <c:pt idx="181">
                  <c:v>1886.1249999999864</c:v>
                </c:pt>
                <c:pt idx="182">
                  <c:v>1886.2083333333196</c:v>
                </c:pt>
                <c:pt idx="183">
                  <c:v>1886.2916666666529</c:v>
                </c:pt>
                <c:pt idx="184">
                  <c:v>1886.3749999999861</c:v>
                </c:pt>
                <c:pt idx="185">
                  <c:v>1886.4583333333194</c:v>
                </c:pt>
                <c:pt idx="186">
                  <c:v>1886.5416666666526</c:v>
                </c:pt>
                <c:pt idx="187">
                  <c:v>1886.6249999999859</c:v>
                </c:pt>
                <c:pt idx="188">
                  <c:v>1886.7083333333192</c:v>
                </c:pt>
                <c:pt idx="189">
                  <c:v>1886.7916666666524</c:v>
                </c:pt>
                <c:pt idx="190">
                  <c:v>1886.8749999999857</c:v>
                </c:pt>
                <c:pt idx="191">
                  <c:v>1886.9583333333189</c:v>
                </c:pt>
                <c:pt idx="192">
                  <c:v>1887.0416666666522</c:v>
                </c:pt>
                <c:pt idx="193">
                  <c:v>1887.1249999999854</c:v>
                </c:pt>
                <c:pt idx="194">
                  <c:v>1887.2083333333187</c:v>
                </c:pt>
                <c:pt idx="195">
                  <c:v>1887.291666666652</c:v>
                </c:pt>
                <c:pt idx="196">
                  <c:v>1887.3749999999852</c:v>
                </c:pt>
                <c:pt idx="197">
                  <c:v>1887.4583333333185</c:v>
                </c:pt>
                <c:pt idx="198">
                  <c:v>1887.5416666666517</c:v>
                </c:pt>
                <c:pt idx="199">
                  <c:v>1887.624999999985</c:v>
                </c:pt>
                <c:pt idx="200">
                  <c:v>1887.7083333333183</c:v>
                </c:pt>
                <c:pt idx="201">
                  <c:v>1887.7916666666515</c:v>
                </c:pt>
                <c:pt idx="202">
                  <c:v>1887.8749999999848</c:v>
                </c:pt>
                <c:pt idx="203">
                  <c:v>1887.958333333318</c:v>
                </c:pt>
                <c:pt idx="204">
                  <c:v>1888.0416666666513</c:v>
                </c:pt>
                <c:pt idx="205">
                  <c:v>1888.1249999999845</c:v>
                </c:pt>
                <c:pt idx="206">
                  <c:v>1888.2083333333178</c:v>
                </c:pt>
                <c:pt idx="207">
                  <c:v>1888.2916666666511</c:v>
                </c:pt>
                <c:pt idx="208">
                  <c:v>1888.3749999999843</c:v>
                </c:pt>
                <c:pt idx="209">
                  <c:v>1888.4583333333176</c:v>
                </c:pt>
                <c:pt idx="210">
                  <c:v>1888.5416666666508</c:v>
                </c:pt>
                <c:pt idx="211">
                  <c:v>1888.6249999999841</c:v>
                </c:pt>
                <c:pt idx="212">
                  <c:v>1888.7083333333173</c:v>
                </c:pt>
                <c:pt idx="213">
                  <c:v>1888.7916666666506</c:v>
                </c:pt>
                <c:pt idx="214">
                  <c:v>1888.8749999999839</c:v>
                </c:pt>
                <c:pt idx="215">
                  <c:v>1888.9583333333171</c:v>
                </c:pt>
                <c:pt idx="216">
                  <c:v>1889.0416666666504</c:v>
                </c:pt>
                <c:pt idx="217">
                  <c:v>1889.1249999999836</c:v>
                </c:pt>
                <c:pt idx="218">
                  <c:v>1889.2083333333169</c:v>
                </c:pt>
                <c:pt idx="219">
                  <c:v>1889.2916666666501</c:v>
                </c:pt>
                <c:pt idx="220">
                  <c:v>1889.3749999999834</c:v>
                </c:pt>
                <c:pt idx="221">
                  <c:v>1889.4583333333167</c:v>
                </c:pt>
                <c:pt idx="222">
                  <c:v>1889.5416666666499</c:v>
                </c:pt>
                <c:pt idx="223">
                  <c:v>1889.6249999999832</c:v>
                </c:pt>
                <c:pt idx="224">
                  <c:v>1889.7083333333164</c:v>
                </c:pt>
                <c:pt idx="225">
                  <c:v>1889.7916666666497</c:v>
                </c:pt>
                <c:pt idx="226">
                  <c:v>1889.8749999999829</c:v>
                </c:pt>
                <c:pt idx="227">
                  <c:v>1889.9583333333162</c:v>
                </c:pt>
                <c:pt idx="228">
                  <c:v>1890.0416666666495</c:v>
                </c:pt>
                <c:pt idx="229">
                  <c:v>1890.1249999999827</c:v>
                </c:pt>
                <c:pt idx="230">
                  <c:v>1890.208333333316</c:v>
                </c:pt>
                <c:pt idx="231">
                  <c:v>1890.2916666666492</c:v>
                </c:pt>
                <c:pt idx="232">
                  <c:v>1890.3749999999825</c:v>
                </c:pt>
                <c:pt idx="233">
                  <c:v>1890.4583333333157</c:v>
                </c:pt>
                <c:pt idx="234">
                  <c:v>1890.541666666649</c:v>
                </c:pt>
                <c:pt idx="235">
                  <c:v>1890.6249999999823</c:v>
                </c:pt>
                <c:pt idx="236">
                  <c:v>1890.7083333333155</c:v>
                </c:pt>
                <c:pt idx="237">
                  <c:v>1890.7916666666488</c:v>
                </c:pt>
                <c:pt idx="238">
                  <c:v>1890.874999999982</c:v>
                </c:pt>
                <c:pt idx="239">
                  <c:v>1890.9583333333153</c:v>
                </c:pt>
                <c:pt idx="240">
                  <c:v>1891.0416666666486</c:v>
                </c:pt>
                <c:pt idx="241">
                  <c:v>1891.1249999999818</c:v>
                </c:pt>
                <c:pt idx="242">
                  <c:v>1891.2083333333151</c:v>
                </c:pt>
                <c:pt idx="243">
                  <c:v>1891.2916666666483</c:v>
                </c:pt>
                <c:pt idx="244">
                  <c:v>1891.3749999999816</c:v>
                </c:pt>
                <c:pt idx="245">
                  <c:v>1891.4583333333148</c:v>
                </c:pt>
                <c:pt idx="246">
                  <c:v>1891.5416666666481</c:v>
                </c:pt>
                <c:pt idx="247">
                  <c:v>1891.6249999999814</c:v>
                </c:pt>
                <c:pt idx="248">
                  <c:v>1891.7083333333146</c:v>
                </c:pt>
                <c:pt idx="249">
                  <c:v>1891.7916666666479</c:v>
                </c:pt>
                <c:pt idx="250">
                  <c:v>1891.8749999999811</c:v>
                </c:pt>
                <c:pt idx="251">
                  <c:v>1891.9583333333144</c:v>
                </c:pt>
                <c:pt idx="252">
                  <c:v>1892.0416666666476</c:v>
                </c:pt>
                <c:pt idx="253">
                  <c:v>1892.1249999999809</c:v>
                </c:pt>
                <c:pt idx="254">
                  <c:v>1892.2083333333142</c:v>
                </c:pt>
                <c:pt idx="255">
                  <c:v>1892.2916666666474</c:v>
                </c:pt>
                <c:pt idx="256">
                  <c:v>1892.3749999999807</c:v>
                </c:pt>
                <c:pt idx="257">
                  <c:v>1892.4583333333139</c:v>
                </c:pt>
                <c:pt idx="258">
                  <c:v>1892.5416666666472</c:v>
                </c:pt>
                <c:pt idx="259">
                  <c:v>1892.6249999999804</c:v>
                </c:pt>
                <c:pt idx="260">
                  <c:v>1892.7083333333137</c:v>
                </c:pt>
                <c:pt idx="261">
                  <c:v>1892.791666666647</c:v>
                </c:pt>
                <c:pt idx="262">
                  <c:v>1892.8749999999802</c:v>
                </c:pt>
                <c:pt idx="263">
                  <c:v>1892.9583333333135</c:v>
                </c:pt>
                <c:pt idx="264">
                  <c:v>1893.0416666666467</c:v>
                </c:pt>
                <c:pt idx="265">
                  <c:v>1893.12499999998</c:v>
                </c:pt>
                <c:pt idx="266">
                  <c:v>1893.2083333333132</c:v>
                </c:pt>
                <c:pt idx="267">
                  <c:v>1893.2916666666465</c:v>
                </c:pt>
                <c:pt idx="268">
                  <c:v>1893.3749999999798</c:v>
                </c:pt>
                <c:pt idx="269">
                  <c:v>1893.458333333313</c:v>
                </c:pt>
                <c:pt idx="270">
                  <c:v>1893.5416666666463</c:v>
                </c:pt>
                <c:pt idx="271">
                  <c:v>1893.6249999999795</c:v>
                </c:pt>
                <c:pt idx="272">
                  <c:v>1893.7083333333128</c:v>
                </c:pt>
                <c:pt idx="273">
                  <c:v>1893.7916666666461</c:v>
                </c:pt>
                <c:pt idx="274">
                  <c:v>1893.8749999999793</c:v>
                </c:pt>
                <c:pt idx="275">
                  <c:v>1893.9583333333126</c:v>
                </c:pt>
                <c:pt idx="276">
                  <c:v>1894.0416666666458</c:v>
                </c:pt>
                <c:pt idx="277">
                  <c:v>1894.1249999999791</c:v>
                </c:pt>
                <c:pt idx="278">
                  <c:v>1894.2083333333123</c:v>
                </c:pt>
                <c:pt idx="279">
                  <c:v>1894.2916666666456</c:v>
                </c:pt>
                <c:pt idx="280">
                  <c:v>1894.3749999999789</c:v>
                </c:pt>
                <c:pt idx="281">
                  <c:v>1894.4583333333121</c:v>
                </c:pt>
                <c:pt idx="282">
                  <c:v>1894.5416666666454</c:v>
                </c:pt>
                <c:pt idx="283">
                  <c:v>1894.6249999999786</c:v>
                </c:pt>
                <c:pt idx="284">
                  <c:v>1894.7083333333119</c:v>
                </c:pt>
                <c:pt idx="285">
                  <c:v>1894.7916666666451</c:v>
                </c:pt>
                <c:pt idx="286">
                  <c:v>1894.8749999999784</c:v>
                </c:pt>
                <c:pt idx="287">
                  <c:v>1894.9583333333117</c:v>
                </c:pt>
                <c:pt idx="288">
                  <c:v>1895.0416666666449</c:v>
                </c:pt>
                <c:pt idx="289">
                  <c:v>1895.1249999999782</c:v>
                </c:pt>
                <c:pt idx="290">
                  <c:v>1895.2083333333114</c:v>
                </c:pt>
                <c:pt idx="291">
                  <c:v>1895.2916666666447</c:v>
                </c:pt>
                <c:pt idx="292">
                  <c:v>1895.3749999999779</c:v>
                </c:pt>
                <c:pt idx="293">
                  <c:v>1895.4583333333112</c:v>
                </c:pt>
                <c:pt idx="294">
                  <c:v>1895.5416666666445</c:v>
                </c:pt>
                <c:pt idx="295">
                  <c:v>1895.6249999999777</c:v>
                </c:pt>
                <c:pt idx="296">
                  <c:v>1895.708333333311</c:v>
                </c:pt>
                <c:pt idx="297">
                  <c:v>1895.7916666666442</c:v>
                </c:pt>
                <c:pt idx="298">
                  <c:v>1895.8749999999775</c:v>
                </c:pt>
                <c:pt idx="299">
                  <c:v>1895.9583333333107</c:v>
                </c:pt>
                <c:pt idx="300">
                  <c:v>1896.041666666644</c:v>
                </c:pt>
                <c:pt idx="301">
                  <c:v>1896.1249999999773</c:v>
                </c:pt>
                <c:pt idx="302">
                  <c:v>1896.2083333333105</c:v>
                </c:pt>
                <c:pt idx="303">
                  <c:v>1896.2916666666438</c:v>
                </c:pt>
                <c:pt idx="304">
                  <c:v>1896.374999999977</c:v>
                </c:pt>
                <c:pt idx="305">
                  <c:v>1896.4583333333103</c:v>
                </c:pt>
                <c:pt idx="306">
                  <c:v>1896.5416666666436</c:v>
                </c:pt>
                <c:pt idx="307">
                  <c:v>1896.6249999999768</c:v>
                </c:pt>
                <c:pt idx="308">
                  <c:v>1896.7083333333101</c:v>
                </c:pt>
                <c:pt idx="309">
                  <c:v>1896.7916666666433</c:v>
                </c:pt>
                <c:pt idx="310">
                  <c:v>1896.8749999999766</c:v>
                </c:pt>
                <c:pt idx="311">
                  <c:v>1896.9583333333098</c:v>
                </c:pt>
                <c:pt idx="312">
                  <c:v>1897.0416666666431</c:v>
                </c:pt>
                <c:pt idx="313">
                  <c:v>1897.1249999999764</c:v>
                </c:pt>
                <c:pt idx="314">
                  <c:v>1897.2083333333096</c:v>
                </c:pt>
                <c:pt idx="315">
                  <c:v>1897.2916666666429</c:v>
                </c:pt>
                <c:pt idx="316">
                  <c:v>1897.3749999999761</c:v>
                </c:pt>
                <c:pt idx="317">
                  <c:v>1897.4583333333094</c:v>
                </c:pt>
                <c:pt idx="318">
                  <c:v>1897.5416666666426</c:v>
                </c:pt>
                <c:pt idx="319">
                  <c:v>1897.6249999999759</c:v>
                </c:pt>
                <c:pt idx="320">
                  <c:v>1897.7083333333092</c:v>
                </c:pt>
                <c:pt idx="321">
                  <c:v>1897.7916666666424</c:v>
                </c:pt>
                <c:pt idx="322">
                  <c:v>1897.8749999999757</c:v>
                </c:pt>
                <c:pt idx="323">
                  <c:v>1897.9583333333089</c:v>
                </c:pt>
                <c:pt idx="324">
                  <c:v>1898.0416666666422</c:v>
                </c:pt>
                <c:pt idx="325">
                  <c:v>1898.1249999999754</c:v>
                </c:pt>
                <c:pt idx="326">
                  <c:v>1898.2083333333087</c:v>
                </c:pt>
                <c:pt idx="327">
                  <c:v>1898.291666666642</c:v>
                </c:pt>
                <c:pt idx="328">
                  <c:v>1898.3749999999752</c:v>
                </c:pt>
                <c:pt idx="329">
                  <c:v>1898.4583333333085</c:v>
                </c:pt>
                <c:pt idx="330">
                  <c:v>1898.5416666666417</c:v>
                </c:pt>
                <c:pt idx="331">
                  <c:v>1898.624999999975</c:v>
                </c:pt>
                <c:pt idx="332">
                  <c:v>1898.7083333333082</c:v>
                </c:pt>
                <c:pt idx="333">
                  <c:v>1898.7916666666415</c:v>
                </c:pt>
                <c:pt idx="334">
                  <c:v>1898.8749999999748</c:v>
                </c:pt>
                <c:pt idx="335">
                  <c:v>1898.958333333308</c:v>
                </c:pt>
                <c:pt idx="336">
                  <c:v>1899.0416666666413</c:v>
                </c:pt>
                <c:pt idx="337">
                  <c:v>1899.1249999999745</c:v>
                </c:pt>
                <c:pt idx="338">
                  <c:v>1899.2083333333078</c:v>
                </c:pt>
                <c:pt idx="339">
                  <c:v>1899.291666666641</c:v>
                </c:pt>
                <c:pt idx="340">
                  <c:v>1899.3749999999743</c:v>
                </c:pt>
                <c:pt idx="341">
                  <c:v>1899.4583333333076</c:v>
                </c:pt>
                <c:pt idx="342">
                  <c:v>1899.5416666666408</c:v>
                </c:pt>
                <c:pt idx="343">
                  <c:v>1899.6249999999741</c:v>
                </c:pt>
                <c:pt idx="344">
                  <c:v>1899.7083333333073</c:v>
                </c:pt>
                <c:pt idx="345">
                  <c:v>1899.7916666666406</c:v>
                </c:pt>
                <c:pt idx="346">
                  <c:v>1899.8749999999739</c:v>
                </c:pt>
                <c:pt idx="347">
                  <c:v>1899.9583333333071</c:v>
                </c:pt>
                <c:pt idx="348">
                  <c:v>1900.0416666666404</c:v>
                </c:pt>
                <c:pt idx="349">
                  <c:v>1900.1249999999736</c:v>
                </c:pt>
                <c:pt idx="350">
                  <c:v>1900.2083333333069</c:v>
                </c:pt>
                <c:pt idx="351">
                  <c:v>1900.2916666666401</c:v>
                </c:pt>
                <c:pt idx="352">
                  <c:v>1900.3749999999734</c:v>
                </c:pt>
                <c:pt idx="353">
                  <c:v>1900.4583333333067</c:v>
                </c:pt>
                <c:pt idx="354">
                  <c:v>1900.5416666666399</c:v>
                </c:pt>
                <c:pt idx="355">
                  <c:v>1900.6249999999732</c:v>
                </c:pt>
                <c:pt idx="356">
                  <c:v>1900.7083333333064</c:v>
                </c:pt>
                <c:pt idx="357">
                  <c:v>1900.7916666666397</c:v>
                </c:pt>
                <c:pt idx="358">
                  <c:v>1900.8749999999729</c:v>
                </c:pt>
                <c:pt idx="359">
                  <c:v>1900.9583333333062</c:v>
                </c:pt>
                <c:pt idx="360">
                  <c:v>1901.0416666666395</c:v>
                </c:pt>
                <c:pt idx="361">
                  <c:v>1901.1249999999727</c:v>
                </c:pt>
                <c:pt idx="362">
                  <c:v>1901.208333333306</c:v>
                </c:pt>
                <c:pt idx="363">
                  <c:v>1901.2916666666392</c:v>
                </c:pt>
                <c:pt idx="364">
                  <c:v>1901.3749999999725</c:v>
                </c:pt>
                <c:pt idx="365">
                  <c:v>1901.4583333333057</c:v>
                </c:pt>
                <c:pt idx="366">
                  <c:v>1901.541666666639</c:v>
                </c:pt>
                <c:pt idx="367">
                  <c:v>1901.6249999999723</c:v>
                </c:pt>
                <c:pt idx="368">
                  <c:v>1901.7083333333055</c:v>
                </c:pt>
                <c:pt idx="369">
                  <c:v>1901.7916666666388</c:v>
                </c:pt>
                <c:pt idx="370">
                  <c:v>1901.874999999972</c:v>
                </c:pt>
                <c:pt idx="371">
                  <c:v>1901.9583333333053</c:v>
                </c:pt>
                <c:pt idx="372">
                  <c:v>1902.0416666666385</c:v>
                </c:pt>
                <c:pt idx="373">
                  <c:v>1902.1249999999718</c:v>
                </c:pt>
                <c:pt idx="374">
                  <c:v>1902.2083333333051</c:v>
                </c:pt>
                <c:pt idx="375">
                  <c:v>1902.2916666666383</c:v>
                </c:pt>
                <c:pt idx="376">
                  <c:v>1902.3749999999716</c:v>
                </c:pt>
                <c:pt idx="377">
                  <c:v>1902.4583333333048</c:v>
                </c:pt>
                <c:pt idx="378">
                  <c:v>1902.5416666666381</c:v>
                </c:pt>
                <c:pt idx="379">
                  <c:v>1902.6249999999714</c:v>
                </c:pt>
                <c:pt idx="380">
                  <c:v>1902.7083333333046</c:v>
                </c:pt>
                <c:pt idx="381">
                  <c:v>1902.7916666666379</c:v>
                </c:pt>
                <c:pt idx="382">
                  <c:v>1902.8749999999711</c:v>
                </c:pt>
                <c:pt idx="383">
                  <c:v>1902.9583333333044</c:v>
                </c:pt>
                <c:pt idx="384">
                  <c:v>1903.0416666666376</c:v>
                </c:pt>
                <c:pt idx="385">
                  <c:v>1903.1249999999709</c:v>
                </c:pt>
                <c:pt idx="386">
                  <c:v>1903.2083333333042</c:v>
                </c:pt>
                <c:pt idx="387">
                  <c:v>1903.2916666666374</c:v>
                </c:pt>
                <c:pt idx="388">
                  <c:v>1903.3749999999707</c:v>
                </c:pt>
                <c:pt idx="389">
                  <c:v>1903.4583333333039</c:v>
                </c:pt>
                <c:pt idx="390">
                  <c:v>1903.5416666666372</c:v>
                </c:pt>
                <c:pt idx="391">
                  <c:v>1903.6249999999704</c:v>
                </c:pt>
                <c:pt idx="392">
                  <c:v>1903.7083333333037</c:v>
                </c:pt>
                <c:pt idx="393">
                  <c:v>1903.791666666637</c:v>
                </c:pt>
                <c:pt idx="394">
                  <c:v>1903.8749999999702</c:v>
                </c:pt>
                <c:pt idx="395">
                  <c:v>1903.9583333333035</c:v>
                </c:pt>
                <c:pt idx="396">
                  <c:v>1904.0416666666367</c:v>
                </c:pt>
                <c:pt idx="397">
                  <c:v>1904.12499999997</c:v>
                </c:pt>
                <c:pt idx="398">
                  <c:v>1904.2083333333032</c:v>
                </c:pt>
                <c:pt idx="399">
                  <c:v>1904.2916666666365</c:v>
                </c:pt>
                <c:pt idx="400">
                  <c:v>1904.3749999999698</c:v>
                </c:pt>
                <c:pt idx="401">
                  <c:v>1904.458333333303</c:v>
                </c:pt>
                <c:pt idx="402">
                  <c:v>1904.5416666666363</c:v>
                </c:pt>
                <c:pt idx="403">
                  <c:v>1904.6249999999695</c:v>
                </c:pt>
                <c:pt idx="404">
                  <c:v>1904.7083333333028</c:v>
                </c:pt>
                <c:pt idx="405">
                  <c:v>1904.791666666636</c:v>
                </c:pt>
                <c:pt idx="406">
                  <c:v>1904.8749999999693</c:v>
                </c:pt>
                <c:pt idx="407">
                  <c:v>1904.9583333333026</c:v>
                </c:pt>
                <c:pt idx="408">
                  <c:v>1905.0416666666358</c:v>
                </c:pt>
                <c:pt idx="409">
                  <c:v>1905.1249999999691</c:v>
                </c:pt>
                <c:pt idx="410">
                  <c:v>1905.2083333333023</c:v>
                </c:pt>
                <c:pt idx="411">
                  <c:v>1905.2916666666356</c:v>
                </c:pt>
                <c:pt idx="412">
                  <c:v>1905.3749999999688</c:v>
                </c:pt>
                <c:pt idx="413">
                  <c:v>1905.4583333333021</c:v>
                </c:pt>
                <c:pt idx="414">
                  <c:v>1905.5416666666354</c:v>
                </c:pt>
                <c:pt idx="415">
                  <c:v>1905.6249999999686</c:v>
                </c:pt>
                <c:pt idx="416">
                  <c:v>1905.7083333333019</c:v>
                </c:pt>
                <c:pt idx="417">
                  <c:v>1905.7916666666351</c:v>
                </c:pt>
                <c:pt idx="418">
                  <c:v>1905.8749999999684</c:v>
                </c:pt>
                <c:pt idx="419">
                  <c:v>1905.9583333333017</c:v>
                </c:pt>
                <c:pt idx="420">
                  <c:v>1906.0416666666349</c:v>
                </c:pt>
                <c:pt idx="421">
                  <c:v>1906.1249999999682</c:v>
                </c:pt>
                <c:pt idx="422">
                  <c:v>1906.2083333333014</c:v>
                </c:pt>
                <c:pt idx="423">
                  <c:v>1906.2916666666347</c:v>
                </c:pt>
                <c:pt idx="424">
                  <c:v>1906.3749999999679</c:v>
                </c:pt>
                <c:pt idx="425">
                  <c:v>1906.4583333333012</c:v>
                </c:pt>
                <c:pt idx="426">
                  <c:v>1906.5416666666345</c:v>
                </c:pt>
                <c:pt idx="427">
                  <c:v>1906.6249999999677</c:v>
                </c:pt>
                <c:pt idx="428">
                  <c:v>1906.708333333301</c:v>
                </c:pt>
                <c:pt idx="429">
                  <c:v>1906.7916666666342</c:v>
                </c:pt>
                <c:pt idx="430">
                  <c:v>1906.8749999999675</c:v>
                </c:pt>
                <c:pt idx="431">
                  <c:v>1906.9583333333007</c:v>
                </c:pt>
                <c:pt idx="432">
                  <c:v>1907.041666666634</c:v>
                </c:pt>
                <c:pt idx="433">
                  <c:v>1907.1249999999673</c:v>
                </c:pt>
                <c:pt idx="434">
                  <c:v>1907.2083333333005</c:v>
                </c:pt>
                <c:pt idx="435">
                  <c:v>1907.2916666666338</c:v>
                </c:pt>
                <c:pt idx="436">
                  <c:v>1907.374999999967</c:v>
                </c:pt>
                <c:pt idx="437">
                  <c:v>1907.4583333333003</c:v>
                </c:pt>
                <c:pt idx="438">
                  <c:v>1907.5416666666335</c:v>
                </c:pt>
                <c:pt idx="439">
                  <c:v>1907.6249999999668</c:v>
                </c:pt>
                <c:pt idx="440">
                  <c:v>1907.7083333333001</c:v>
                </c:pt>
                <c:pt idx="441">
                  <c:v>1907.7916666666333</c:v>
                </c:pt>
                <c:pt idx="442">
                  <c:v>1907.8749999999666</c:v>
                </c:pt>
                <c:pt idx="443">
                  <c:v>1907.9583333332998</c:v>
                </c:pt>
                <c:pt idx="444">
                  <c:v>1908.0416666666331</c:v>
                </c:pt>
                <c:pt idx="445">
                  <c:v>1908.1249999999663</c:v>
                </c:pt>
                <c:pt idx="446">
                  <c:v>1908.2083333332996</c:v>
                </c:pt>
                <c:pt idx="447">
                  <c:v>1908.2916666666329</c:v>
                </c:pt>
                <c:pt idx="448">
                  <c:v>1908.3749999999661</c:v>
                </c:pt>
                <c:pt idx="449">
                  <c:v>1908.4583333332994</c:v>
                </c:pt>
                <c:pt idx="450">
                  <c:v>1908.5416666666326</c:v>
                </c:pt>
                <c:pt idx="451">
                  <c:v>1908.6249999999659</c:v>
                </c:pt>
                <c:pt idx="452">
                  <c:v>1908.7083333332992</c:v>
                </c:pt>
                <c:pt idx="453">
                  <c:v>1908.7916666666324</c:v>
                </c:pt>
                <c:pt idx="454">
                  <c:v>1908.8749999999657</c:v>
                </c:pt>
                <c:pt idx="455">
                  <c:v>1908.9583333332989</c:v>
                </c:pt>
                <c:pt idx="456">
                  <c:v>1909.0416666666322</c:v>
                </c:pt>
                <c:pt idx="457">
                  <c:v>1909.1249999999654</c:v>
                </c:pt>
                <c:pt idx="458">
                  <c:v>1909.2083333332987</c:v>
                </c:pt>
                <c:pt idx="459">
                  <c:v>1909.291666666632</c:v>
                </c:pt>
                <c:pt idx="460">
                  <c:v>1909.3749999999652</c:v>
                </c:pt>
                <c:pt idx="461">
                  <c:v>1909.4583333332985</c:v>
                </c:pt>
                <c:pt idx="462">
                  <c:v>1909.5416666666317</c:v>
                </c:pt>
                <c:pt idx="463">
                  <c:v>1909.624999999965</c:v>
                </c:pt>
                <c:pt idx="464">
                  <c:v>1909.7083333332982</c:v>
                </c:pt>
                <c:pt idx="465">
                  <c:v>1909.7916666666315</c:v>
                </c:pt>
                <c:pt idx="466">
                  <c:v>1909.8749999999648</c:v>
                </c:pt>
                <c:pt idx="467">
                  <c:v>1909.958333333298</c:v>
                </c:pt>
                <c:pt idx="468">
                  <c:v>1910.0416666666313</c:v>
                </c:pt>
                <c:pt idx="469">
                  <c:v>1910.1249999999645</c:v>
                </c:pt>
                <c:pt idx="470">
                  <c:v>1910.2083333332978</c:v>
                </c:pt>
                <c:pt idx="471">
                  <c:v>1910.291666666631</c:v>
                </c:pt>
                <c:pt idx="472">
                  <c:v>1910.3749999999643</c:v>
                </c:pt>
                <c:pt idx="473">
                  <c:v>1910.4583333332976</c:v>
                </c:pt>
                <c:pt idx="474">
                  <c:v>1910.5416666666308</c:v>
                </c:pt>
                <c:pt idx="475">
                  <c:v>1910.6249999999641</c:v>
                </c:pt>
                <c:pt idx="476">
                  <c:v>1910.7083333332973</c:v>
                </c:pt>
                <c:pt idx="477">
                  <c:v>1910.7916666666306</c:v>
                </c:pt>
                <c:pt idx="478">
                  <c:v>1910.8749999999638</c:v>
                </c:pt>
                <c:pt idx="479">
                  <c:v>1910.9583333332971</c:v>
                </c:pt>
                <c:pt idx="480">
                  <c:v>1911.0416666666304</c:v>
                </c:pt>
                <c:pt idx="481">
                  <c:v>1911.1249999999636</c:v>
                </c:pt>
                <c:pt idx="482">
                  <c:v>1911.2083333332969</c:v>
                </c:pt>
                <c:pt idx="483">
                  <c:v>1911.2916666666301</c:v>
                </c:pt>
                <c:pt idx="484">
                  <c:v>1911.3749999999634</c:v>
                </c:pt>
                <c:pt idx="485">
                  <c:v>1911.4583333332967</c:v>
                </c:pt>
                <c:pt idx="486">
                  <c:v>1911.5416666666299</c:v>
                </c:pt>
                <c:pt idx="487">
                  <c:v>1911.6249999999632</c:v>
                </c:pt>
                <c:pt idx="488">
                  <c:v>1911.7083333332964</c:v>
                </c:pt>
                <c:pt idx="489">
                  <c:v>1911.7916666666297</c:v>
                </c:pt>
                <c:pt idx="490">
                  <c:v>1911.8749999999629</c:v>
                </c:pt>
                <c:pt idx="491">
                  <c:v>1911.9583333332962</c:v>
                </c:pt>
                <c:pt idx="492">
                  <c:v>1912.0416666666295</c:v>
                </c:pt>
                <c:pt idx="493">
                  <c:v>1912.1249999999627</c:v>
                </c:pt>
                <c:pt idx="494">
                  <c:v>1912.208333333296</c:v>
                </c:pt>
                <c:pt idx="495">
                  <c:v>1912.2916666666292</c:v>
                </c:pt>
                <c:pt idx="496">
                  <c:v>1912.3749999999625</c:v>
                </c:pt>
                <c:pt idx="497">
                  <c:v>1912.4583333332957</c:v>
                </c:pt>
                <c:pt idx="498">
                  <c:v>1912.541666666629</c:v>
                </c:pt>
                <c:pt idx="499">
                  <c:v>1912.6249999999623</c:v>
                </c:pt>
                <c:pt idx="500">
                  <c:v>1912.7083333332955</c:v>
                </c:pt>
                <c:pt idx="501">
                  <c:v>1912.7916666666288</c:v>
                </c:pt>
                <c:pt idx="502">
                  <c:v>1912.874999999962</c:v>
                </c:pt>
                <c:pt idx="503">
                  <c:v>1912.9583333332953</c:v>
                </c:pt>
                <c:pt idx="504">
                  <c:v>1913.0416666666285</c:v>
                </c:pt>
                <c:pt idx="505">
                  <c:v>1913.1249999999618</c:v>
                </c:pt>
                <c:pt idx="506">
                  <c:v>1913.2083333332951</c:v>
                </c:pt>
                <c:pt idx="507">
                  <c:v>1913.2916666666283</c:v>
                </c:pt>
                <c:pt idx="508">
                  <c:v>1913.3749999999616</c:v>
                </c:pt>
                <c:pt idx="509">
                  <c:v>1913.4583333332948</c:v>
                </c:pt>
                <c:pt idx="510">
                  <c:v>1913.5416666666281</c:v>
                </c:pt>
                <c:pt idx="511">
                  <c:v>1913.6249999999613</c:v>
                </c:pt>
                <c:pt idx="512">
                  <c:v>1913.7083333332946</c:v>
                </c:pt>
                <c:pt idx="513">
                  <c:v>1913.7916666666279</c:v>
                </c:pt>
                <c:pt idx="514">
                  <c:v>1913.8749999999611</c:v>
                </c:pt>
                <c:pt idx="515">
                  <c:v>1913.9583333332944</c:v>
                </c:pt>
                <c:pt idx="516">
                  <c:v>1914.0416666666276</c:v>
                </c:pt>
                <c:pt idx="517">
                  <c:v>1914.1249999999609</c:v>
                </c:pt>
                <c:pt idx="518">
                  <c:v>1914.2083333332941</c:v>
                </c:pt>
                <c:pt idx="519">
                  <c:v>1914.2916666666274</c:v>
                </c:pt>
                <c:pt idx="520">
                  <c:v>1914.3749999999607</c:v>
                </c:pt>
                <c:pt idx="521">
                  <c:v>1914.4583333332939</c:v>
                </c:pt>
                <c:pt idx="522">
                  <c:v>1914.5416666666272</c:v>
                </c:pt>
                <c:pt idx="523">
                  <c:v>1914.6249999999604</c:v>
                </c:pt>
                <c:pt idx="524">
                  <c:v>1914.7083333332937</c:v>
                </c:pt>
                <c:pt idx="525">
                  <c:v>1914.791666666627</c:v>
                </c:pt>
                <c:pt idx="526">
                  <c:v>1914.8749999999602</c:v>
                </c:pt>
                <c:pt idx="527">
                  <c:v>1914.9583333332935</c:v>
                </c:pt>
                <c:pt idx="528">
                  <c:v>1915.0416666666267</c:v>
                </c:pt>
                <c:pt idx="529">
                  <c:v>1915.12499999996</c:v>
                </c:pt>
                <c:pt idx="530">
                  <c:v>1915.2083333332932</c:v>
                </c:pt>
                <c:pt idx="531">
                  <c:v>1915.2916666666265</c:v>
                </c:pt>
                <c:pt idx="532">
                  <c:v>1915.3749999999598</c:v>
                </c:pt>
                <c:pt idx="533">
                  <c:v>1915.458333333293</c:v>
                </c:pt>
                <c:pt idx="534">
                  <c:v>1915.5416666666263</c:v>
                </c:pt>
                <c:pt idx="535">
                  <c:v>1915.6249999999595</c:v>
                </c:pt>
                <c:pt idx="536">
                  <c:v>1915.7083333332928</c:v>
                </c:pt>
                <c:pt idx="537">
                  <c:v>1915.791666666626</c:v>
                </c:pt>
                <c:pt idx="538">
                  <c:v>1915.8749999999593</c:v>
                </c:pt>
                <c:pt idx="539">
                  <c:v>1915.9583333332926</c:v>
                </c:pt>
                <c:pt idx="540">
                  <c:v>1916.0416666666258</c:v>
                </c:pt>
                <c:pt idx="541">
                  <c:v>1916.1249999999591</c:v>
                </c:pt>
                <c:pt idx="542">
                  <c:v>1916.2083333332923</c:v>
                </c:pt>
                <c:pt idx="543">
                  <c:v>1916.2916666666256</c:v>
                </c:pt>
                <c:pt idx="544">
                  <c:v>1916.3749999999588</c:v>
                </c:pt>
                <c:pt idx="545">
                  <c:v>1916.4583333332921</c:v>
                </c:pt>
                <c:pt idx="546">
                  <c:v>1916.5416666666254</c:v>
                </c:pt>
                <c:pt idx="547">
                  <c:v>1916.6249999999586</c:v>
                </c:pt>
                <c:pt idx="548">
                  <c:v>1916.7083333332919</c:v>
                </c:pt>
                <c:pt idx="549">
                  <c:v>1916.7916666666251</c:v>
                </c:pt>
                <c:pt idx="550">
                  <c:v>1916.8749999999584</c:v>
                </c:pt>
                <c:pt idx="551">
                  <c:v>1916.9583333332916</c:v>
                </c:pt>
                <c:pt idx="552">
                  <c:v>1917.0416666666249</c:v>
                </c:pt>
                <c:pt idx="553">
                  <c:v>1917.1249999999582</c:v>
                </c:pt>
                <c:pt idx="554">
                  <c:v>1917.2083333332914</c:v>
                </c:pt>
                <c:pt idx="555">
                  <c:v>1917.2916666666247</c:v>
                </c:pt>
                <c:pt idx="556">
                  <c:v>1917.3749999999579</c:v>
                </c:pt>
                <c:pt idx="557">
                  <c:v>1917.4583333332912</c:v>
                </c:pt>
                <c:pt idx="558">
                  <c:v>1917.5416666666245</c:v>
                </c:pt>
                <c:pt idx="559">
                  <c:v>1917.6249999999577</c:v>
                </c:pt>
                <c:pt idx="560">
                  <c:v>1917.708333333291</c:v>
                </c:pt>
                <c:pt idx="561">
                  <c:v>1917.7916666666242</c:v>
                </c:pt>
                <c:pt idx="562">
                  <c:v>1917.8749999999575</c:v>
                </c:pt>
                <c:pt idx="563">
                  <c:v>1917.9583333332907</c:v>
                </c:pt>
                <c:pt idx="564">
                  <c:v>1918.041666666624</c:v>
                </c:pt>
                <c:pt idx="565">
                  <c:v>1918.1249999999573</c:v>
                </c:pt>
                <c:pt idx="566">
                  <c:v>1918.2083333332905</c:v>
                </c:pt>
                <c:pt idx="567">
                  <c:v>1918.2916666666238</c:v>
                </c:pt>
                <c:pt idx="568">
                  <c:v>1918.374999999957</c:v>
                </c:pt>
                <c:pt idx="569">
                  <c:v>1918.4583333332903</c:v>
                </c:pt>
                <c:pt idx="570">
                  <c:v>1918.5416666666235</c:v>
                </c:pt>
                <c:pt idx="571">
                  <c:v>1918.6249999999568</c:v>
                </c:pt>
                <c:pt idx="572">
                  <c:v>1918.7083333332901</c:v>
                </c:pt>
                <c:pt idx="573">
                  <c:v>1918.7916666666233</c:v>
                </c:pt>
                <c:pt idx="574">
                  <c:v>1918.8749999999566</c:v>
                </c:pt>
                <c:pt idx="575">
                  <c:v>1918.9583333332898</c:v>
                </c:pt>
                <c:pt idx="576">
                  <c:v>1919.0416666666231</c:v>
                </c:pt>
                <c:pt idx="577">
                  <c:v>1919.1249999999563</c:v>
                </c:pt>
                <c:pt idx="578">
                  <c:v>1919.2083333332896</c:v>
                </c:pt>
                <c:pt idx="579">
                  <c:v>1919.2916666666229</c:v>
                </c:pt>
                <c:pt idx="580">
                  <c:v>1919.3749999999561</c:v>
                </c:pt>
                <c:pt idx="581">
                  <c:v>1919.4583333332894</c:v>
                </c:pt>
                <c:pt idx="582">
                  <c:v>1919.5416666666226</c:v>
                </c:pt>
                <c:pt idx="583">
                  <c:v>1919.6249999999559</c:v>
                </c:pt>
                <c:pt idx="584">
                  <c:v>1919.7083333332891</c:v>
                </c:pt>
                <c:pt idx="585">
                  <c:v>1919.7916666666224</c:v>
                </c:pt>
                <c:pt idx="586">
                  <c:v>1919.8749999999557</c:v>
                </c:pt>
                <c:pt idx="587">
                  <c:v>1919.9583333332889</c:v>
                </c:pt>
                <c:pt idx="588">
                  <c:v>1920.0416666666222</c:v>
                </c:pt>
                <c:pt idx="589">
                  <c:v>1920.1249999999554</c:v>
                </c:pt>
                <c:pt idx="590">
                  <c:v>1920.2083333332887</c:v>
                </c:pt>
                <c:pt idx="591">
                  <c:v>1920.2916666666219</c:v>
                </c:pt>
                <c:pt idx="592">
                  <c:v>1920.3749999999552</c:v>
                </c:pt>
                <c:pt idx="593">
                  <c:v>1920.4583333332885</c:v>
                </c:pt>
                <c:pt idx="594">
                  <c:v>1920.5416666666217</c:v>
                </c:pt>
                <c:pt idx="595">
                  <c:v>1920.624999999955</c:v>
                </c:pt>
                <c:pt idx="596">
                  <c:v>1920.7083333332882</c:v>
                </c:pt>
                <c:pt idx="597">
                  <c:v>1920.7916666666215</c:v>
                </c:pt>
                <c:pt idx="598">
                  <c:v>1920.8749999999548</c:v>
                </c:pt>
                <c:pt idx="599">
                  <c:v>1920.958333333288</c:v>
                </c:pt>
                <c:pt idx="600">
                  <c:v>1921.0416666666213</c:v>
                </c:pt>
                <c:pt idx="601">
                  <c:v>1921.1249999999545</c:v>
                </c:pt>
                <c:pt idx="602">
                  <c:v>1921.2083333332878</c:v>
                </c:pt>
                <c:pt idx="603">
                  <c:v>1921.291666666621</c:v>
                </c:pt>
                <c:pt idx="604">
                  <c:v>1921.3749999999543</c:v>
                </c:pt>
                <c:pt idx="605">
                  <c:v>1921.4583333332876</c:v>
                </c:pt>
                <c:pt idx="606">
                  <c:v>1921.5416666666208</c:v>
                </c:pt>
                <c:pt idx="607">
                  <c:v>1921.6249999999541</c:v>
                </c:pt>
                <c:pt idx="608">
                  <c:v>1921.7083333332873</c:v>
                </c:pt>
                <c:pt idx="609">
                  <c:v>1921.7916666666206</c:v>
                </c:pt>
                <c:pt idx="610">
                  <c:v>1921.8749999999538</c:v>
                </c:pt>
                <c:pt idx="611">
                  <c:v>1921.9583333332871</c:v>
                </c:pt>
                <c:pt idx="612">
                  <c:v>1922.0416666666204</c:v>
                </c:pt>
                <c:pt idx="613">
                  <c:v>1922.1249999999536</c:v>
                </c:pt>
                <c:pt idx="614">
                  <c:v>1922.2083333332869</c:v>
                </c:pt>
                <c:pt idx="615">
                  <c:v>1922.2916666666201</c:v>
                </c:pt>
                <c:pt idx="616">
                  <c:v>1922.3749999999534</c:v>
                </c:pt>
                <c:pt idx="617">
                  <c:v>1922.4583333332866</c:v>
                </c:pt>
                <c:pt idx="618">
                  <c:v>1922.5416666666199</c:v>
                </c:pt>
                <c:pt idx="619">
                  <c:v>1922.6249999999532</c:v>
                </c:pt>
                <c:pt idx="620">
                  <c:v>1922.7083333332864</c:v>
                </c:pt>
                <c:pt idx="621">
                  <c:v>1922.7916666666197</c:v>
                </c:pt>
                <c:pt idx="622">
                  <c:v>1922.8749999999529</c:v>
                </c:pt>
                <c:pt idx="623">
                  <c:v>1922.9583333332862</c:v>
                </c:pt>
                <c:pt idx="624">
                  <c:v>1923.0416666666194</c:v>
                </c:pt>
                <c:pt idx="625">
                  <c:v>1923.1249999999527</c:v>
                </c:pt>
                <c:pt idx="626">
                  <c:v>1923.208333333286</c:v>
                </c:pt>
                <c:pt idx="627">
                  <c:v>1923.2916666666192</c:v>
                </c:pt>
                <c:pt idx="628">
                  <c:v>1923.3749999999525</c:v>
                </c:pt>
                <c:pt idx="629">
                  <c:v>1923.4583333332857</c:v>
                </c:pt>
                <c:pt idx="630">
                  <c:v>1923.541666666619</c:v>
                </c:pt>
                <c:pt idx="631">
                  <c:v>1923.6249999999523</c:v>
                </c:pt>
                <c:pt idx="632">
                  <c:v>1923.7083333332855</c:v>
                </c:pt>
                <c:pt idx="633">
                  <c:v>1923.7916666666188</c:v>
                </c:pt>
                <c:pt idx="634">
                  <c:v>1923.874999999952</c:v>
                </c:pt>
                <c:pt idx="635">
                  <c:v>1923.9583333332853</c:v>
                </c:pt>
                <c:pt idx="636">
                  <c:v>1924.0416666666185</c:v>
                </c:pt>
                <c:pt idx="637">
                  <c:v>1924.1249999999518</c:v>
                </c:pt>
                <c:pt idx="638">
                  <c:v>1924.2083333332851</c:v>
                </c:pt>
                <c:pt idx="639">
                  <c:v>1924.2916666666183</c:v>
                </c:pt>
                <c:pt idx="640">
                  <c:v>1924.3749999999516</c:v>
                </c:pt>
                <c:pt idx="641">
                  <c:v>1924.4583333332848</c:v>
                </c:pt>
                <c:pt idx="642">
                  <c:v>1924.5416666666181</c:v>
                </c:pt>
                <c:pt idx="643">
                  <c:v>1924.6249999999513</c:v>
                </c:pt>
                <c:pt idx="644">
                  <c:v>1924.7083333332846</c:v>
                </c:pt>
                <c:pt idx="645">
                  <c:v>1924.7916666666179</c:v>
                </c:pt>
                <c:pt idx="646">
                  <c:v>1924.8749999999511</c:v>
                </c:pt>
                <c:pt idx="647">
                  <c:v>1924.9583333332844</c:v>
                </c:pt>
                <c:pt idx="648">
                  <c:v>1925.0416666666176</c:v>
                </c:pt>
                <c:pt idx="649">
                  <c:v>1925.1249999999509</c:v>
                </c:pt>
                <c:pt idx="650">
                  <c:v>1925.2083333332841</c:v>
                </c:pt>
                <c:pt idx="651">
                  <c:v>1925.2916666666174</c:v>
                </c:pt>
                <c:pt idx="652">
                  <c:v>1925.3749999999507</c:v>
                </c:pt>
                <c:pt idx="653">
                  <c:v>1925.4583333332839</c:v>
                </c:pt>
                <c:pt idx="654">
                  <c:v>1925.5416666666172</c:v>
                </c:pt>
                <c:pt idx="655">
                  <c:v>1925.6249999999504</c:v>
                </c:pt>
                <c:pt idx="656">
                  <c:v>1925.7083333332837</c:v>
                </c:pt>
                <c:pt idx="657">
                  <c:v>1925.7916666666169</c:v>
                </c:pt>
                <c:pt idx="658">
                  <c:v>1925.8749999999502</c:v>
                </c:pt>
                <c:pt idx="659">
                  <c:v>1925.9583333332835</c:v>
                </c:pt>
                <c:pt idx="660">
                  <c:v>1926.0416666666167</c:v>
                </c:pt>
                <c:pt idx="661">
                  <c:v>1926.12499999995</c:v>
                </c:pt>
                <c:pt idx="662">
                  <c:v>1926.2083333332832</c:v>
                </c:pt>
                <c:pt idx="663">
                  <c:v>1926.2916666666165</c:v>
                </c:pt>
                <c:pt idx="664">
                  <c:v>1926.3749999999498</c:v>
                </c:pt>
                <c:pt idx="665">
                  <c:v>1926.458333333283</c:v>
                </c:pt>
                <c:pt idx="666">
                  <c:v>1926.5416666666163</c:v>
                </c:pt>
                <c:pt idx="667">
                  <c:v>1926.6249999999495</c:v>
                </c:pt>
                <c:pt idx="668">
                  <c:v>1926.7083333332828</c:v>
                </c:pt>
                <c:pt idx="669">
                  <c:v>1926.791666666616</c:v>
                </c:pt>
                <c:pt idx="670">
                  <c:v>1926.8749999999493</c:v>
                </c:pt>
                <c:pt idx="671">
                  <c:v>1926.9583333332826</c:v>
                </c:pt>
                <c:pt idx="672">
                  <c:v>1927.0416666666158</c:v>
                </c:pt>
                <c:pt idx="673">
                  <c:v>1927.1249999999491</c:v>
                </c:pt>
                <c:pt idx="674">
                  <c:v>1927.2083333332823</c:v>
                </c:pt>
                <c:pt idx="675">
                  <c:v>1927.2916666666156</c:v>
                </c:pt>
                <c:pt idx="676">
                  <c:v>1927.3749999999488</c:v>
                </c:pt>
                <c:pt idx="677">
                  <c:v>1927.4583333332821</c:v>
                </c:pt>
                <c:pt idx="678">
                  <c:v>1927.5416666666154</c:v>
                </c:pt>
                <c:pt idx="679">
                  <c:v>1927.6249999999486</c:v>
                </c:pt>
                <c:pt idx="680">
                  <c:v>1927.7083333332819</c:v>
                </c:pt>
                <c:pt idx="681">
                  <c:v>1927.7916666666151</c:v>
                </c:pt>
                <c:pt idx="682">
                  <c:v>1927.8749999999484</c:v>
                </c:pt>
                <c:pt idx="683">
                  <c:v>1927.9583333332816</c:v>
                </c:pt>
                <c:pt idx="684">
                  <c:v>1928.0416666666149</c:v>
                </c:pt>
                <c:pt idx="685">
                  <c:v>1928.1249999999482</c:v>
                </c:pt>
                <c:pt idx="686">
                  <c:v>1928.2083333332814</c:v>
                </c:pt>
                <c:pt idx="687">
                  <c:v>1928.2916666666147</c:v>
                </c:pt>
                <c:pt idx="688">
                  <c:v>1928.3749999999479</c:v>
                </c:pt>
                <c:pt idx="689">
                  <c:v>1928.4583333332812</c:v>
                </c:pt>
                <c:pt idx="690">
                  <c:v>1928.5416666666144</c:v>
                </c:pt>
                <c:pt idx="691">
                  <c:v>1928.6249999999477</c:v>
                </c:pt>
                <c:pt idx="692">
                  <c:v>1928.708333333281</c:v>
                </c:pt>
                <c:pt idx="693">
                  <c:v>1928.7916666666142</c:v>
                </c:pt>
                <c:pt idx="694">
                  <c:v>1928.8749999999475</c:v>
                </c:pt>
                <c:pt idx="695">
                  <c:v>1928.9583333332807</c:v>
                </c:pt>
                <c:pt idx="696">
                  <c:v>1929.041666666614</c:v>
                </c:pt>
                <c:pt idx="697">
                  <c:v>1929.1249999999472</c:v>
                </c:pt>
                <c:pt idx="698">
                  <c:v>1929.2083333332805</c:v>
                </c:pt>
                <c:pt idx="699">
                  <c:v>1929.2916666666138</c:v>
                </c:pt>
                <c:pt idx="700">
                  <c:v>1929.374999999947</c:v>
                </c:pt>
                <c:pt idx="701">
                  <c:v>1929.4583333332803</c:v>
                </c:pt>
                <c:pt idx="702">
                  <c:v>1929.5416666666135</c:v>
                </c:pt>
                <c:pt idx="703">
                  <c:v>1929.6249999999468</c:v>
                </c:pt>
                <c:pt idx="704">
                  <c:v>1929.7083333332801</c:v>
                </c:pt>
                <c:pt idx="705">
                  <c:v>1929.7916666666133</c:v>
                </c:pt>
                <c:pt idx="706">
                  <c:v>1929.8749999999466</c:v>
                </c:pt>
                <c:pt idx="707">
                  <c:v>1929.9583333332798</c:v>
                </c:pt>
                <c:pt idx="708">
                  <c:v>1930.0416666666131</c:v>
                </c:pt>
                <c:pt idx="709">
                  <c:v>1930.1249999999463</c:v>
                </c:pt>
                <c:pt idx="710">
                  <c:v>1930.2083333332796</c:v>
                </c:pt>
                <c:pt idx="711">
                  <c:v>1930.2916666666129</c:v>
                </c:pt>
                <c:pt idx="712">
                  <c:v>1930.3749999999461</c:v>
                </c:pt>
                <c:pt idx="713">
                  <c:v>1930.4583333332794</c:v>
                </c:pt>
                <c:pt idx="714">
                  <c:v>1930.5416666666126</c:v>
                </c:pt>
                <c:pt idx="715">
                  <c:v>1930.6249999999459</c:v>
                </c:pt>
                <c:pt idx="716">
                  <c:v>1930.7083333332791</c:v>
                </c:pt>
                <c:pt idx="717">
                  <c:v>1930.7916666666124</c:v>
                </c:pt>
                <c:pt idx="718">
                  <c:v>1930.8749999999457</c:v>
                </c:pt>
                <c:pt idx="719">
                  <c:v>1930.9583333332789</c:v>
                </c:pt>
                <c:pt idx="720">
                  <c:v>1931.0416666666122</c:v>
                </c:pt>
                <c:pt idx="721">
                  <c:v>1931.1249999999454</c:v>
                </c:pt>
                <c:pt idx="722">
                  <c:v>1931.2083333332787</c:v>
                </c:pt>
                <c:pt idx="723">
                  <c:v>1931.2916666666119</c:v>
                </c:pt>
                <c:pt idx="724">
                  <c:v>1931.3749999999452</c:v>
                </c:pt>
                <c:pt idx="725">
                  <c:v>1931.4583333332785</c:v>
                </c:pt>
                <c:pt idx="726">
                  <c:v>1931.5416666666117</c:v>
                </c:pt>
                <c:pt idx="727">
                  <c:v>1931.624999999945</c:v>
                </c:pt>
                <c:pt idx="728">
                  <c:v>1931.7083333332782</c:v>
                </c:pt>
                <c:pt idx="729">
                  <c:v>1931.7916666666115</c:v>
                </c:pt>
                <c:pt idx="730">
                  <c:v>1931.8749999999447</c:v>
                </c:pt>
                <c:pt idx="731">
                  <c:v>1931.958333333278</c:v>
                </c:pt>
                <c:pt idx="732">
                  <c:v>1932.0416666666113</c:v>
                </c:pt>
                <c:pt idx="733">
                  <c:v>1932.1249999999445</c:v>
                </c:pt>
                <c:pt idx="734">
                  <c:v>1932.2083333332778</c:v>
                </c:pt>
                <c:pt idx="735">
                  <c:v>1932.291666666611</c:v>
                </c:pt>
                <c:pt idx="736">
                  <c:v>1932.3749999999443</c:v>
                </c:pt>
                <c:pt idx="737">
                  <c:v>1932.4583333332776</c:v>
                </c:pt>
                <c:pt idx="738">
                  <c:v>1932.5416666666108</c:v>
                </c:pt>
                <c:pt idx="739">
                  <c:v>1932.6249999999441</c:v>
                </c:pt>
                <c:pt idx="740">
                  <c:v>1932.7083333332773</c:v>
                </c:pt>
                <c:pt idx="741">
                  <c:v>1932.7916666666106</c:v>
                </c:pt>
                <c:pt idx="742">
                  <c:v>1932.8749999999438</c:v>
                </c:pt>
                <c:pt idx="743">
                  <c:v>1932.9583333332771</c:v>
                </c:pt>
                <c:pt idx="744">
                  <c:v>1933.0416666666104</c:v>
                </c:pt>
                <c:pt idx="745">
                  <c:v>1933.1249999999436</c:v>
                </c:pt>
                <c:pt idx="746">
                  <c:v>1933.2083333332769</c:v>
                </c:pt>
                <c:pt idx="747">
                  <c:v>1933.2916666666101</c:v>
                </c:pt>
                <c:pt idx="748">
                  <c:v>1933.3749999999434</c:v>
                </c:pt>
                <c:pt idx="749">
                  <c:v>1933.4583333332766</c:v>
                </c:pt>
                <c:pt idx="750">
                  <c:v>1933.5416666666099</c:v>
                </c:pt>
                <c:pt idx="751">
                  <c:v>1933.6249999999432</c:v>
                </c:pt>
                <c:pt idx="752">
                  <c:v>1933.7083333332764</c:v>
                </c:pt>
                <c:pt idx="753">
                  <c:v>1933.7916666666097</c:v>
                </c:pt>
                <c:pt idx="754">
                  <c:v>1933.8749999999429</c:v>
                </c:pt>
                <c:pt idx="755">
                  <c:v>1933.9583333332762</c:v>
                </c:pt>
                <c:pt idx="756">
                  <c:v>1934.0416666666094</c:v>
                </c:pt>
                <c:pt idx="757">
                  <c:v>1934.1249999999427</c:v>
                </c:pt>
                <c:pt idx="758">
                  <c:v>1934.208333333276</c:v>
                </c:pt>
                <c:pt idx="759">
                  <c:v>1934.2916666666092</c:v>
                </c:pt>
                <c:pt idx="760">
                  <c:v>1934.3749999999425</c:v>
                </c:pt>
                <c:pt idx="761">
                  <c:v>1934.4583333332757</c:v>
                </c:pt>
                <c:pt idx="762">
                  <c:v>1934.541666666609</c:v>
                </c:pt>
                <c:pt idx="763">
                  <c:v>1934.6249999999422</c:v>
                </c:pt>
                <c:pt idx="764">
                  <c:v>1934.7083333332755</c:v>
                </c:pt>
                <c:pt idx="765">
                  <c:v>1934.7916666666088</c:v>
                </c:pt>
                <c:pt idx="766">
                  <c:v>1934.874999999942</c:v>
                </c:pt>
                <c:pt idx="767">
                  <c:v>1934.9583333332753</c:v>
                </c:pt>
                <c:pt idx="768">
                  <c:v>1935.0416666666085</c:v>
                </c:pt>
                <c:pt idx="769">
                  <c:v>1935.1249999999418</c:v>
                </c:pt>
                <c:pt idx="770">
                  <c:v>1935.208333333275</c:v>
                </c:pt>
                <c:pt idx="771">
                  <c:v>1935.2916666666083</c:v>
                </c:pt>
                <c:pt idx="772">
                  <c:v>1935.3749999999416</c:v>
                </c:pt>
                <c:pt idx="773">
                  <c:v>1935.4583333332748</c:v>
                </c:pt>
                <c:pt idx="774">
                  <c:v>1935.5416666666081</c:v>
                </c:pt>
                <c:pt idx="775">
                  <c:v>1935.6249999999413</c:v>
                </c:pt>
                <c:pt idx="776">
                  <c:v>1935.7083333332746</c:v>
                </c:pt>
                <c:pt idx="777">
                  <c:v>1935.7916666666079</c:v>
                </c:pt>
                <c:pt idx="778">
                  <c:v>1935.8749999999411</c:v>
                </c:pt>
                <c:pt idx="779">
                  <c:v>1935.9583333332744</c:v>
                </c:pt>
                <c:pt idx="780">
                  <c:v>1936.0416666666076</c:v>
                </c:pt>
                <c:pt idx="781">
                  <c:v>1936.1249999999409</c:v>
                </c:pt>
                <c:pt idx="782">
                  <c:v>1936.2083333332741</c:v>
                </c:pt>
                <c:pt idx="783">
                  <c:v>1936.2916666666074</c:v>
                </c:pt>
                <c:pt idx="784">
                  <c:v>1936.3749999999407</c:v>
                </c:pt>
                <c:pt idx="785">
                  <c:v>1936.4583333332739</c:v>
                </c:pt>
                <c:pt idx="786">
                  <c:v>1936.5416666666072</c:v>
                </c:pt>
                <c:pt idx="787">
                  <c:v>1936.6249999999404</c:v>
                </c:pt>
                <c:pt idx="788">
                  <c:v>1936.7083333332737</c:v>
                </c:pt>
                <c:pt idx="789">
                  <c:v>1936.7916666666069</c:v>
                </c:pt>
                <c:pt idx="790">
                  <c:v>1936.8749999999402</c:v>
                </c:pt>
                <c:pt idx="791">
                  <c:v>1936.9583333332735</c:v>
                </c:pt>
                <c:pt idx="792">
                  <c:v>1937.0416666666067</c:v>
                </c:pt>
                <c:pt idx="793">
                  <c:v>1937.12499999994</c:v>
                </c:pt>
                <c:pt idx="794">
                  <c:v>1937.2083333332732</c:v>
                </c:pt>
                <c:pt idx="795">
                  <c:v>1937.2916666666065</c:v>
                </c:pt>
                <c:pt idx="796">
                  <c:v>1937.3749999999397</c:v>
                </c:pt>
                <c:pt idx="797">
                  <c:v>1937.458333333273</c:v>
                </c:pt>
                <c:pt idx="798">
                  <c:v>1937.5416666666063</c:v>
                </c:pt>
                <c:pt idx="799">
                  <c:v>1937.6249999999395</c:v>
                </c:pt>
                <c:pt idx="800">
                  <c:v>1937.7083333332728</c:v>
                </c:pt>
                <c:pt idx="801">
                  <c:v>1937.791666666606</c:v>
                </c:pt>
                <c:pt idx="802">
                  <c:v>1937.8749999999393</c:v>
                </c:pt>
                <c:pt idx="803">
                  <c:v>1937.9583333332725</c:v>
                </c:pt>
                <c:pt idx="804">
                  <c:v>1938.0416666666058</c:v>
                </c:pt>
                <c:pt idx="805">
                  <c:v>1938.1249999999391</c:v>
                </c:pt>
                <c:pt idx="806">
                  <c:v>1938.2083333332723</c:v>
                </c:pt>
                <c:pt idx="807">
                  <c:v>1938.2916666666056</c:v>
                </c:pt>
                <c:pt idx="808">
                  <c:v>1938.3749999999388</c:v>
                </c:pt>
                <c:pt idx="809">
                  <c:v>1938.4583333332721</c:v>
                </c:pt>
                <c:pt idx="810">
                  <c:v>1938.5416666666054</c:v>
                </c:pt>
                <c:pt idx="811">
                  <c:v>1938.6249999999386</c:v>
                </c:pt>
                <c:pt idx="812">
                  <c:v>1938.7083333332719</c:v>
                </c:pt>
                <c:pt idx="813">
                  <c:v>1938.7916666666051</c:v>
                </c:pt>
                <c:pt idx="814">
                  <c:v>1938.8749999999384</c:v>
                </c:pt>
                <c:pt idx="815">
                  <c:v>1938.9583333332716</c:v>
                </c:pt>
                <c:pt idx="816">
                  <c:v>1939.0416666666049</c:v>
                </c:pt>
                <c:pt idx="817">
                  <c:v>1939.1249999999382</c:v>
                </c:pt>
                <c:pt idx="818">
                  <c:v>1939.2083333332714</c:v>
                </c:pt>
                <c:pt idx="819">
                  <c:v>1939.2916666666047</c:v>
                </c:pt>
                <c:pt idx="820">
                  <c:v>1939.3749999999379</c:v>
                </c:pt>
                <c:pt idx="821">
                  <c:v>1939.4583333332712</c:v>
                </c:pt>
                <c:pt idx="822">
                  <c:v>1939.5416666666044</c:v>
                </c:pt>
                <c:pt idx="823">
                  <c:v>1939.6249999999377</c:v>
                </c:pt>
                <c:pt idx="824">
                  <c:v>1939.708333333271</c:v>
                </c:pt>
                <c:pt idx="825">
                  <c:v>1939.7916666666042</c:v>
                </c:pt>
                <c:pt idx="826">
                  <c:v>1939.8749999999375</c:v>
                </c:pt>
                <c:pt idx="827">
                  <c:v>1939.9583333332707</c:v>
                </c:pt>
                <c:pt idx="828">
                  <c:v>1940.041666666604</c:v>
                </c:pt>
                <c:pt idx="829">
                  <c:v>1940.1249999999372</c:v>
                </c:pt>
                <c:pt idx="830">
                  <c:v>1940.2083333332705</c:v>
                </c:pt>
                <c:pt idx="831">
                  <c:v>1940.2916666666038</c:v>
                </c:pt>
                <c:pt idx="832">
                  <c:v>1940.374999999937</c:v>
                </c:pt>
                <c:pt idx="833">
                  <c:v>1940.4583333332703</c:v>
                </c:pt>
                <c:pt idx="834">
                  <c:v>1940.5416666666035</c:v>
                </c:pt>
                <c:pt idx="835">
                  <c:v>1940.6249999999368</c:v>
                </c:pt>
                <c:pt idx="836">
                  <c:v>1940.70833333327</c:v>
                </c:pt>
                <c:pt idx="837">
                  <c:v>1940.7916666666033</c:v>
                </c:pt>
                <c:pt idx="838">
                  <c:v>1940.8749999999366</c:v>
                </c:pt>
                <c:pt idx="839">
                  <c:v>1940.9583333332698</c:v>
                </c:pt>
                <c:pt idx="840">
                  <c:v>1941.0416666666031</c:v>
                </c:pt>
                <c:pt idx="841">
                  <c:v>1941.1249999999363</c:v>
                </c:pt>
                <c:pt idx="842">
                  <c:v>1941.2083333332696</c:v>
                </c:pt>
                <c:pt idx="843">
                  <c:v>1941.2916666666029</c:v>
                </c:pt>
                <c:pt idx="844">
                  <c:v>1941.3749999999361</c:v>
                </c:pt>
                <c:pt idx="845">
                  <c:v>1941.4583333332694</c:v>
                </c:pt>
                <c:pt idx="846">
                  <c:v>1941.5416666666026</c:v>
                </c:pt>
                <c:pt idx="847">
                  <c:v>1941.6249999999359</c:v>
                </c:pt>
                <c:pt idx="848">
                  <c:v>1941.7083333332691</c:v>
                </c:pt>
                <c:pt idx="849">
                  <c:v>1941.7916666666024</c:v>
                </c:pt>
                <c:pt idx="850">
                  <c:v>1941.8749999999357</c:v>
                </c:pt>
                <c:pt idx="851">
                  <c:v>1941.9583333332689</c:v>
                </c:pt>
                <c:pt idx="852">
                  <c:v>1942.0416666666022</c:v>
                </c:pt>
                <c:pt idx="853">
                  <c:v>1942.1249999999354</c:v>
                </c:pt>
                <c:pt idx="854">
                  <c:v>1942.2083333332687</c:v>
                </c:pt>
                <c:pt idx="855">
                  <c:v>1942.2916666666019</c:v>
                </c:pt>
                <c:pt idx="856">
                  <c:v>1942.3749999999352</c:v>
                </c:pt>
                <c:pt idx="857">
                  <c:v>1942.4583333332685</c:v>
                </c:pt>
                <c:pt idx="858">
                  <c:v>1942.5416666666017</c:v>
                </c:pt>
                <c:pt idx="859">
                  <c:v>1942.624999999935</c:v>
                </c:pt>
                <c:pt idx="860">
                  <c:v>1942.7083333332682</c:v>
                </c:pt>
                <c:pt idx="861">
                  <c:v>1942.7916666666015</c:v>
                </c:pt>
                <c:pt idx="862">
                  <c:v>1942.8749999999347</c:v>
                </c:pt>
                <c:pt idx="863">
                  <c:v>1942.958333333268</c:v>
                </c:pt>
                <c:pt idx="864">
                  <c:v>1943.0416666666013</c:v>
                </c:pt>
                <c:pt idx="865">
                  <c:v>1943.1249999999345</c:v>
                </c:pt>
                <c:pt idx="866">
                  <c:v>1943.2083333332678</c:v>
                </c:pt>
                <c:pt idx="867">
                  <c:v>1943.291666666601</c:v>
                </c:pt>
                <c:pt idx="868">
                  <c:v>1943.3749999999343</c:v>
                </c:pt>
                <c:pt idx="869">
                  <c:v>1943.4583333332675</c:v>
                </c:pt>
                <c:pt idx="870">
                  <c:v>1943.5416666666008</c:v>
                </c:pt>
                <c:pt idx="871">
                  <c:v>1943.6249999999341</c:v>
                </c:pt>
                <c:pt idx="872">
                  <c:v>1943.7083333332673</c:v>
                </c:pt>
                <c:pt idx="873">
                  <c:v>1943.7916666666006</c:v>
                </c:pt>
                <c:pt idx="874">
                  <c:v>1943.8749999999338</c:v>
                </c:pt>
                <c:pt idx="875">
                  <c:v>1943.9583333332671</c:v>
                </c:pt>
                <c:pt idx="876">
                  <c:v>1944.0416666666003</c:v>
                </c:pt>
                <c:pt idx="877">
                  <c:v>1944.1249999999336</c:v>
                </c:pt>
                <c:pt idx="878">
                  <c:v>1944.2083333332669</c:v>
                </c:pt>
                <c:pt idx="879">
                  <c:v>1944.2916666666001</c:v>
                </c:pt>
                <c:pt idx="880">
                  <c:v>1944.3749999999334</c:v>
                </c:pt>
                <c:pt idx="881">
                  <c:v>1944.4583333332666</c:v>
                </c:pt>
                <c:pt idx="882">
                  <c:v>1944.5416666665999</c:v>
                </c:pt>
                <c:pt idx="883">
                  <c:v>1944.6249999999332</c:v>
                </c:pt>
                <c:pt idx="884">
                  <c:v>1944.7083333332664</c:v>
                </c:pt>
                <c:pt idx="885">
                  <c:v>1944.7916666665997</c:v>
                </c:pt>
                <c:pt idx="886">
                  <c:v>1944.8749999999329</c:v>
                </c:pt>
                <c:pt idx="887">
                  <c:v>1944.9583333332662</c:v>
                </c:pt>
                <c:pt idx="888">
                  <c:v>1945.0416666665994</c:v>
                </c:pt>
                <c:pt idx="889">
                  <c:v>1945.1249999999327</c:v>
                </c:pt>
                <c:pt idx="890">
                  <c:v>1945.208333333266</c:v>
                </c:pt>
                <c:pt idx="891">
                  <c:v>1945.2916666665992</c:v>
                </c:pt>
                <c:pt idx="892">
                  <c:v>1945.3749999999325</c:v>
                </c:pt>
                <c:pt idx="893">
                  <c:v>1945.4583333332657</c:v>
                </c:pt>
                <c:pt idx="894">
                  <c:v>1945.541666666599</c:v>
                </c:pt>
                <c:pt idx="895">
                  <c:v>1945.6249999999322</c:v>
                </c:pt>
                <c:pt idx="896">
                  <c:v>1945.7083333332655</c:v>
                </c:pt>
                <c:pt idx="897">
                  <c:v>1945.7916666665988</c:v>
                </c:pt>
                <c:pt idx="898">
                  <c:v>1945.874999999932</c:v>
                </c:pt>
                <c:pt idx="899">
                  <c:v>1945.9583333332653</c:v>
                </c:pt>
                <c:pt idx="900">
                  <c:v>1946.0416666665985</c:v>
                </c:pt>
                <c:pt idx="901">
                  <c:v>1946.1249999999318</c:v>
                </c:pt>
                <c:pt idx="902">
                  <c:v>1946.208333333265</c:v>
                </c:pt>
                <c:pt idx="903">
                  <c:v>1946.2916666665983</c:v>
                </c:pt>
                <c:pt idx="904">
                  <c:v>1946.3749999999316</c:v>
                </c:pt>
                <c:pt idx="905">
                  <c:v>1946.4583333332648</c:v>
                </c:pt>
                <c:pt idx="906">
                  <c:v>1946.5416666665981</c:v>
                </c:pt>
                <c:pt idx="907">
                  <c:v>1946.6249999999313</c:v>
                </c:pt>
                <c:pt idx="908">
                  <c:v>1946.7083333332646</c:v>
                </c:pt>
                <c:pt idx="909">
                  <c:v>1946.7916666665978</c:v>
                </c:pt>
                <c:pt idx="910">
                  <c:v>1946.8749999999311</c:v>
                </c:pt>
                <c:pt idx="911">
                  <c:v>1946.9583333332644</c:v>
                </c:pt>
                <c:pt idx="912">
                  <c:v>1947.0416666665976</c:v>
                </c:pt>
                <c:pt idx="913">
                  <c:v>1947.1249999999309</c:v>
                </c:pt>
                <c:pt idx="914">
                  <c:v>1947.2083333332641</c:v>
                </c:pt>
                <c:pt idx="915">
                  <c:v>1947.2916666665974</c:v>
                </c:pt>
                <c:pt idx="916">
                  <c:v>1947.3749999999307</c:v>
                </c:pt>
                <c:pt idx="917">
                  <c:v>1947.4583333332639</c:v>
                </c:pt>
                <c:pt idx="918">
                  <c:v>1947.5416666665972</c:v>
                </c:pt>
                <c:pt idx="919">
                  <c:v>1947.6249999999304</c:v>
                </c:pt>
                <c:pt idx="920">
                  <c:v>1947.7083333332637</c:v>
                </c:pt>
                <c:pt idx="921">
                  <c:v>1947.7916666665969</c:v>
                </c:pt>
                <c:pt idx="922">
                  <c:v>1947.8749999999302</c:v>
                </c:pt>
                <c:pt idx="923">
                  <c:v>1947.9583333332635</c:v>
                </c:pt>
                <c:pt idx="924">
                  <c:v>1948.0416666665967</c:v>
                </c:pt>
                <c:pt idx="925">
                  <c:v>1948.12499999993</c:v>
                </c:pt>
                <c:pt idx="926">
                  <c:v>1948.2083333332632</c:v>
                </c:pt>
                <c:pt idx="927">
                  <c:v>1948.2916666665965</c:v>
                </c:pt>
                <c:pt idx="928">
                  <c:v>1948.3749999999297</c:v>
                </c:pt>
                <c:pt idx="929">
                  <c:v>1948.458333333263</c:v>
                </c:pt>
                <c:pt idx="930">
                  <c:v>1948.5416666665963</c:v>
                </c:pt>
                <c:pt idx="931">
                  <c:v>1948.6249999999295</c:v>
                </c:pt>
                <c:pt idx="932">
                  <c:v>1948.7083333332628</c:v>
                </c:pt>
                <c:pt idx="933">
                  <c:v>1948.791666666596</c:v>
                </c:pt>
                <c:pt idx="934">
                  <c:v>1948.8749999999293</c:v>
                </c:pt>
                <c:pt idx="935">
                  <c:v>1948.9583333332625</c:v>
                </c:pt>
                <c:pt idx="936">
                  <c:v>1949.0416666665958</c:v>
                </c:pt>
                <c:pt idx="937">
                  <c:v>1949.1249999999291</c:v>
                </c:pt>
                <c:pt idx="938">
                  <c:v>1949.2083333332623</c:v>
                </c:pt>
                <c:pt idx="939">
                  <c:v>1949.2916666665956</c:v>
                </c:pt>
                <c:pt idx="940">
                  <c:v>1949.3749999999288</c:v>
                </c:pt>
                <c:pt idx="941">
                  <c:v>1949.4583333332621</c:v>
                </c:pt>
                <c:pt idx="942">
                  <c:v>1949.5416666665953</c:v>
                </c:pt>
                <c:pt idx="943">
                  <c:v>1949.6249999999286</c:v>
                </c:pt>
                <c:pt idx="944">
                  <c:v>1949.7083333332619</c:v>
                </c:pt>
                <c:pt idx="945">
                  <c:v>1949.7916666665951</c:v>
                </c:pt>
                <c:pt idx="946">
                  <c:v>1949.8749999999284</c:v>
                </c:pt>
                <c:pt idx="947">
                  <c:v>1949.9583333332616</c:v>
                </c:pt>
                <c:pt idx="948">
                  <c:v>1950.0416666665949</c:v>
                </c:pt>
                <c:pt idx="949">
                  <c:v>1950.1249999999281</c:v>
                </c:pt>
                <c:pt idx="950">
                  <c:v>1950.2083333332614</c:v>
                </c:pt>
                <c:pt idx="951">
                  <c:v>1950.2916666665947</c:v>
                </c:pt>
                <c:pt idx="952">
                  <c:v>1950.3749999999279</c:v>
                </c:pt>
                <c:pt idx="953">
                  <c:v>1950.4583333332612</c:v>
                </c:pt>
                <c:pt idx="954">
                  <c:v>1950.5416666665944</c:v>
                </c:pt>
                <c:pt idx="955">
                  <c:v>1950.6249999999277</c:v>
                </c:pt>
                <c:pt idx="956">
                  <c:v>1950.708333333261</c:v>
                </c:pt>
                <c:pt idx="957">
                  <c:v>1950.7916666665942</c:v>
                </c:pt>
                <c:pt idx="958">
                  <c:v>1950.8749999999275</c:v>
                </c:pt>
                <c:pt idx="959">
                  <c:v>1950.9583333332607</c:v>
                </c:pt>
                <c:pt idx="960">
                  <c:v>1951.041666666594</c:v>
                </c:pt>
                <c:pt idx="961">
                  <c:v>1951.1249999999272</c:v>
                </c:pt>
                <c:pt idx="962">
                  <c:v>1951.2083333332605</c:v>
                </c:pt>
                <c:pt idx="963">
                  <c:v>1951.2916666665938</c:v>
                </c:pt>
                <c:pt idx="964">
                  <c:v>1951.374999999927</c:v>
                </c:pt>
                <c:pt idx="965">
                  <c:v>1951.4583333332603</c:v>
                </c:pt>
                <c:pt idx="966">
                  <c:v>1951.5416666665935</c:v>
                </c:pt>
                <c:pt idx="967">
                  <c:v>1951.6249999999268</c:v>
                </c:pt>
                <c:pt idx="968">
                  <c:v>1951.70833333326</c:v>
                </c:pt>
                <c:pt idx="969">
                  <c:v>1951.7916666665933</c:v>
                </c:pt>
                <c:pt idx="970">
                  <c:v>1951.8749999999266</c:v>
                </c:pt>
                <c:pt idx="971">
                  <c:v>1951.9583333332598</c:v>
                </c:pt>
                <c:pt idx="972">
                  <c:v>1952.0416666665931</c:v>
                </c:pt>
                <c:pt idx="973">
                  <c:v>1952.1249999999263</c:v>
                </c:pt>
                <c:pt idx="974">
                  <c:v>1952.2083333332596</c:v>
                </c:pt>
                <c:pt idx="975">
                  <c:v>1952.2916666665928</c:v>
                </c:pt>
                <c:pt idx="976">
                  <c:v>1952.3749999999261</c:v>
                </c:pt>
                <c:pt idx="977">
                  <c:v>1952.4583333332594</c:v>
                </c:pt>
                <c:pt idx="978">
                  <c:v>1952.5416666665926</c:v>
                </c:pt>
                <c:pt idx="979">
                  <c:v>1952.6249999999259</c:v>
                </c:pt>
                <c:pt idx="980">
                  <c:v>1952.7083333332591</c:v>
                </c:pt>
                <c:pt idx="981">
                  <c:v>1952.7916666665924</c:v>
                </c:pt>
                <c:pt idx="982">
                  <c:v>1952.8749999999256</c:v>
                </c:pt>
                <c:pt idx="983">
                  <c:v>1952.9583333332589</c:v>
                </c:pt>
                <c:pt idx="984">
                  <c:v>1953.0416666665922</c:v>
                </c:pt>
                <c:pt idx="985">
                  <c:v>1953.1249999999254</c:v>
                </c:pt>
                <c:pt idx="986">
                  <c:v>1953.2083333332587</c:v>
                </c:pt>
                <c:pt idx="987">
                  <c:v>1953.2916666665919</c:v>
                </c:pt>
                <c:pt idx="988">
                  <c:v>1953.3749999999252</c:v>
                </c:pt>
                <c:pt idx="989">
                  <c:v>1953.4583333332585</c:v>
                </c:pt>
                <c:pt idx="990">
                  <c:v>1953.5416666665917</c:v>
                </c:pt>
                <c:pt idx="991">
                  <c:v>1953.624999999925</c:v>
                </c:pt>
                <c:pt idx="992">
                  <c:v>1953.7083333332582</c:v>
                </c:pt>
                <c:pt idx="993">
                  <c:v>1953.7916666665915</c:v>
                </c:pt>
                <c:pt idx="994">
                  <c:v>1953.8749999999247</c:v>
                </c:pt>
                <c:pt idx="995">
                  <c:v>1953.958333333258</c:v>
                </c:pt>
                <c:pt idx="996">
                  <c:v>1954.0416666665913</c:v>
                </c:pt>
                <c:pt idx="997">
                  <c:v>1954.1249999999245</c:v>
                </c:pt>
                <c:pt idx="998">
                  <c:v>1954.2083333332578</c:v>
                </c:pt>
                <c:pt idx="999">
                  <c:v>1954.291666666591</c:v>
                </c:pt>
                <c:pt idx="1000">
                  <c:v>1954.3749999999243</c:v>
                </c:pt>
                <c:pt idx="1001">
                  <c:v>1954.4583333332575</c:v>
                </c:pt>
                <c:pt idx="1002">
                  <c:v>1954.5416666665908</c:v>
                </c:pt>
                <c:pt idx="1003">
                  <c:v>1954.6249999999241</c:v>
                </c:pt>
                <c:pt idx="1004">
                  <c:v>1954.7083333332573</c:v>
                </c:pt>
                <c:pt idx="1005">
                  <c:v>1954.7916666665906</c:v>
                </c:pt>
                <c:pt idx="1006">
                  <c:v>1954.8749999999238</c:v>
                </c:pt>
                <c:pt idx="1007">
                  <c:v>1954.9583333332571</c:v>
                </c:pt>
                <c:pt idx="1008">
                  <c:v>1955.0416666665903</c:v>
                </c:pt>
                <c:pt idx="1009">
                  <c:v>1955.1249999999236</c:v>
                </c:pt>
                <c:pt idx="1010">
                  <c:v>1955.2083333332569</c:v>
                </c:pt>
                <c:pt idx="1011">
                  <c:v>1955.2916666665901</c:v>
                </c:pt>
                <c:pt idx="1012">
                  <c:v>1955.3749999999234</c:v>
                </c:pt>
                <c:pt idx="1013">
                  <c:v>1955.4583333332566</c:v>
                </c:pt>
                <c:pt idx="1014">
                  <c:v>1955.5416666665899</c:v>
                </c:pt>
                <c:pt idx="1015">
                  <c:v>1955.6249999999231</c:v>
                </c:pt>
                <c:pt idx="1016">
                  <c:v>1955.7083333332564</c:v>
                </c:pt>
                <c:pt idx="1017">
                  <c:v>1955.7916666665897</c:v>
                </c:pt>
                <c:pt idx="1018">
                  <c:v>1955.8749999999229</c:v>
                </c:pt>
                <c:pt idx="1019">
                  <c:v>1955.9583333332562</c:v>
                </c:pt>
                <c:pt idx="1020">
                  <c:v>1956.0416666665894</c:v>
                </c:pt>
                <c:pt idx="1021">
                  <c:v>1956.1249999999227</c:v>
                </c:pt>
                <c:pt idx="1022">
                  <c:v>1956.208333333256</c:v>
                </c:pt>
                <c:pt idx="1023">
                  <c:v>1956.2916666665892</c:v>
                </c:pt>
                <c:pt idx="1024">
                  <c:v>1956.3749999999225</c:v>
                </c:pt>
                <c:pt idx="1025">
                  <c:v>1956.4583333332557</c:v>
                </c:pt>
                <c:pt idx="1026">
                  <c:v>1956.541666666589</c:v>
                </c:pt>
                <c:pt idx="1027">
                  <c:v>1956.6249999999222</c:v>
                </c:pt>
                <c:pt idx="1028">
                  <c:v>1956.7083333332555</c:v>
                </c:pt>
                <c:pt idx="1029">
                  <c:v>1956.7916666665888</c:v>
                </c:pt>
                <c:pt idx="1030">
                  <c:v>1956.874999999922</c:v>
                </c:pt>
                <c:pt idx="1031">
                  <c:v>1956.9583333332553</c:v>
                </c:pt>
                <c:pt idx="1032">
                  <c:v>1957.0416666665885</c:v>
                </c:pt>
                <c:pt idx="1033">
                  <c:v>1957.1249999999218</c:v>
                </c:pt>
                <c:pt idx="1034">
                  <c:v>1957.208333333255</c:v>
                </c:pt>
                <c:pt idx="1035">
                  <c:v>1957.2916666665883</c:v>
                </c:pt>
                <c:pt idx="1036">
                  <c:v>1957.3749999999216</c:v>
                </c:pt>
                <c:pt idx="1037">
                  <c:v>1957.4583333332548</c:v>
                </c:pt>
                <c:pt idx="1038">
                  <c:v>1957.5416666665881</c:v>
                </c:pt>
                <c:pt idx="1039">
                  <c:v>1957.6249999999213</c:v>
                </c:pt>
                <c:pt idx="1040">
                  <c:v>1957.7083333332546</c:v>
                </c:pt>
                <c:pt idx="1041">
                  <c:v>1957.7916666665878</c:v>
                </c:pt>
                <c:pt idx="1042">
                  <c:v>1957.8749999999211</c:v>
                </c:pt>
                <c:pt idx="1043">
                  <c:v>1957.9583333332544</c:v>
                </c:pt>
                <c:pt idx="1044">
                  <c:v>1958.0416666665876</c:v>
                </c:pt>
                <c:pt idx="1045">
                  <c:v>1958.1249999999209</c:v>
                </c:pt>
                <c:pt idx="1046">
                  <c:v>1958.2083333332541</c:v>
                </c:pt>
                <c:pt idx="1047">
                  <c:v>1958.2916666665874</c:v>
                </c:pt>
                <c:pt idx="1048">
                  <c:v>1958.3749999999206</c:v>
                </c:pt>
                <c:pt idx="1049">
                  <c:v>1958.4583333332539</c:v>
                </c:pt>
                <c:pt idx="1050">
                  <c:v>1958.5416666665872</c:v>
                </c:pt>
                <c:pt idx="1051">
                  <c:v>1958.6249999999204</c:v>
                </c:pt>
                <c:pt idx="1052">
                  <c:v>1958.7083333332537</c:v>
                </c:pt>
                <c:pt idx="1053">
                  <c:v>1958.7916666665869</c:v>
                </c:pt>
                <c:pt idx="1054">
                  <c:v>1958.8749999999202</c:v>
                </c:pt>
                <c:pt idx="1055">
                  <c:v>1958.9583333332534</c:v>
                </c:pt>
                <c:pt idx="1056">
                  <c:v>1959.0416666665867</c:v>
                </c:pt>
                <c:pt idx="1057">
                  <c:v>1959.12499999992</c:v>
                </c:pt>
                <c:pt idx="1058">
                  <c:v>1959.2083333332532</c:v>
                </c:pt>
                <c:pt idx="1059">
                  <c:v>1959.2916666665865</c:v>
                </c:pt>
                <c:pt idx="1060">
                  <c:v>1959.3749999999197</c:v>
                </c:pt>
                <c:pt idx="1061">
                  <c:v>1959.458333333253</c:v>
                </c:pt>
                <c:pt idx="1062">
                  <c:v>1959.5416666665863</c:v>
                </c:pt>
                <c:pt idx="1063">
                  <c:v>1959.6249999999195</c:v>
                </c:pt>
                <c:pt idx="1064">
                  <c:v>1959.7083333332528</c:v>
                </c:pt>
                <c:pt idx="1065">
                  <c:v>1959.791666666586</c:v>
                </c:pt>
                <c:pt idx="1066">
                  <c:v>1959.8749999999193</c:v>
                </c:pt>
                <c:pt idx="1067">
                  <c:v>1959.9583333332525</c:v>
                </c:pt>
                <c:pt idx="1068">
                  <c:v>1960.0416666665858</c:v>
                </c:pt>
                <c:pt idx="1069">
                  <c:v>1960.1249999999191</c:v>
                </c:pt>
                <c:pt idx="1070">
                  <c:v>1960.2083333332523</c:v>
                </c:pt>
                <c:pt idx="1071">
                  <c:v>1960.2916666665856</c:v>
                </c:pt>
                <c:pt idx="1072">
                  <c:v>1960.3749999999188</c:v>
                </c:pt>
                <c:pt idx="1073">
                  <c:v>1960.4583333332521</c:v>
                </c:pt>
                <c:pt idx="1074">
                  <c:v>1960.5416666665853</c:v>
                </c:pt>
                <c:pt idx="1075">
                  <c:v>1960.6249999999186</c:v>
                </c:pt>
                <c:pt idx="1076">
                  <c:v>1960.7083333332519</c:v>
                </c:pt>
                <c:pt idx="1077">
                  <c:v>1960.7916666665851</c:v>
                </c:pt>
                <c:pt idx="1078">
                  <c:v>1960.8749999999184</c:v>
                </c:pt>
                <c:pt idx="1079">
                  <c:v>1960.9583333332516</c:v>
                </c:pt>
                <c:pt idx="1080">
                  <c:v>1961.0416666665849</c:v>
                </c:pt>
                <c:pt idx="1081">
                  <c:v>1961.1249999999181</c:v>
                </c:pt>
                <c:pt idx="1082">
                  <c:v>1961.2083333332514</c:v>
                </c:pt>
                <c:pt idx="1083">
                  <c:v>1961.2916666665847</c:v>
                </c:pt>
                <c:pt idx="1084">
                  <c:v>1961.3749999999179</c:v>
                </c:pt>
                <c:pt idx="1085">
                  <c:v>1961.4583333332512</c:v>
                </c:pt>
                <c:pt idx="1086">
                  <c:v>1961.5416666665844</c:v>
                </c:pt>
                <c:pt idx="1087">
                  <c:v>1961.6249999999177</c:v>
                </c:pt>
                <c:pt idx="1088">
                  <c:v>1961.7083333332509</c:v>
                </c:pt>
                <c:pt idx="1089">
                  <c:v>1961.7916666665842</c:v>
                </c:pt>
                <c:pt idx="1090">
                  <c:v>1961.8749999999175</c:v>
                </c:pt>
                <c:pt idx="1091">
                  <c:v>1961.9583333332507</c:v>
                </c:pt>
                <c:pt idx="1092">
                  <c:v>1962.041666666584</c:v>
                </c:pt>
                <c:pt idx="1093">
                  <c:v>1962.1249999999172</c:v>
                </c:pt>
                <c:pt idx="1094">
                  <c:v>1962.2083333332505</c:v>
                </c:pt>
                <c:pt idx="1095">
                  <c:v>1962.2916666665838</c:v>
                </c:pt>
                <c:pt idx="1096">
                  <c:v>1962.374999999917</c:v>
                </c:pt>
                <c:pt idx="1097">
                  <c:v>1962.4583333332503</c:v>
                </c:pt>
                <c:pt idx="1098">
                  <c:v>1962.5416666665835</c:v>
                </c:pt>
                <c:pt idx="1099">
                  <c:v>1962.6249999999168</c:v>
                </c:pt>
                <c:pt idx="1100">
                  <c:v>1962.70833333325</c:v>
                </c:pt>
                <c:pt idx="1101">
                  <c:v>1962.7916666665833</c:v>
                </c:pt>
                <c:pt idx="1102">
                  <c:v>1962.8749999999166</c:v>
                </c:pt>
                <c:pt idx="1103">
                  <c:v>1962.9583333332498</c:v>
                </c:pt>
                <c:pt idx="1104">
                  <c:v>1963.0416666665831</c:v>
                </c:pt>
                <c:pt idx="1105">
                  <c:v>1963.1249999999163</c:v>
                </c:pt>
                <c:pt idx="1106">
                  <c:v>1963.2083333332496</c:v>
                </c:pt>
                <c:pt idx="1107">
                  <c:v>1963.2916666665828</c:v>
                </c:pt>
                <c:pt idx="1108">
                  <c:v>1963.3749999999161</c:v>
                </c:pt>
                <c:pt idx="1109">
                  <c:v>1963.4583333332494</c:v>
                </c:pt>
                <c:pt idx="1110">
                  <c:v>1963.5416666665826</c:v>
                </c:pt>
                <c:pt idx="1111">
                  <c:v>1963.6249999999159</c:v>
                </c:pt>
                <c:pt idx="1112">
                  <c:v>1963.7083333332491</c:v>
                </c:pt>
                <c:pt idx="1113">
                  <c:v>1963.7916666665824</c:v>
                </c:pt>
                <c:pt idx="1114">
                  <c:v>1963.8749999999156</c:v>
                </c:pt>
                <c:pt idx="1115">
                  <c:v>1963.9583333332489</c:v>
                </c:pt>
                <c:pt idx="1116">
                  <c:v>1964.0416666665822</c:v>
                </c:pt>
                <c:pt idx="1117">
                  <c:v>1964.1249999999154</c:v>
                </c:pt>
                <c:pt idx="1118">
                  <c:v>1964.2083333332487</c:v>
                </c:pt>
                <c:pt idx="1119">
                  <c:v>1964.2916666665819</c:v>
                </c:pt>
                <c:pt idx="1120">
                  <c:v>1964.3749999999152</c:v>
                </c:pt>
                <c:pt idx="1121">
                  <c:v>1964.4583333332484</c:v>
                </c:pt>
                <c:pt idx="1122">
                  <c:v>1964.5416666665817</c:v>
                </c:pt>
                <c:pt idx="1123">
                  <c:v>1964.624999999915</c:v>
                </c:pt>
                <c:pt idx="1124">
                  <c:v>1964.7083333332482</c:v>
                </c:pt>
                <c:pt idx="1125">
                  <c:v>1964.7916666665815</c:v>
                </c:pt>
                <c:pt idx="1126">
                  <c:v>1964.8749999999147</c:v>
                </c:pt>
                <c:pt idx="1127">
                  <c:v>1964.958333333248</c:v>
                </c:pt>
                <c:pt idx="1128">
                  <c:v>1965.0416666665812</c:v>
                </c:pt>
                <c:pt idx="1129">
                  <c:v>1965.1249999999145</c:v>
                </c:pt>
                <c:pt idx="1130">
                  <c:v>1965.2083333332478</c:v>
                </c:pt>
                <c:pt idx="1131">
                  <c:v>1965.291666666581</c:v>
                </c:pt>
                <c:pt idx="1132">
                  <c:v>1965.3749999999143</c:v>
                </c:pt>
                <c:pt idx="1133">
                  <c:v>1965.4583333332475</c:v>
                </c:pt>
                <c:pt idx="1134">
                  <c:v>1965.5416666665808</c:v>
                </c:pt>
                <c:pt idx="1135">
                  <c:v>1965.6249999999141</c:v>
                </c:pt>
                <c:pt idx="1136">
                  <c:v>1965.7083333332473</c:v>
                </c:pt>
                <c:pt idx="1137">
                  <c:v>1965.7916666665806</c:v>
                </c:pt>
                <c:pt idx="1138">
                  <c:v>1965.8749999999138</c:v>
                </c:pt>
                <c:pt idx="1139">
                  <c:v>1965.9583333332471</c:v>
                </c:pt>
                <c:pt idx="1140">
                  <c:v>1966.0416666665803</c:v>
                </c:pt>
                <c:pt idx="1141">
                  <c:v>1966.1249999999136</c:v>
                </c:pt>
                <c:pt idx="1142">
                  <c:v>1966.2083333332469</c:v>
                </c:pt>
                <c:pt idx="1143">
                  <c:v>1966.2916666665801</c:v>
                </c:pt>
                <c:pt idx="1144">
                  <c:v>1966.3749999999134</c:v>
                </c:pt>
                <c:pt idx="1145">
                  <c:v>1966.4583333332466</c:v>
                </c:pt>
                <c:pt idx="1146">
                  <c:v>1966.5416666665799</c:v>
                </c:pt>
                <c:pt idx="1147">
                  <c:v>1966.6249999999131</c:v>
                </c:pt>
                <c:pt idx="1148">
                  <c:v>1966.7083333332464</c:v>
                </c:pt>
                <c:pt idx="1149">
                  <c:v>1966.7916666665797</c:v>
                </c:pt>
                <c:pt idx="1150">
                  <c:v>1966.8749999999129</c:v>
                </c:pt>
                <c:pt idx="1151">
                  <c:v>1966.9583333332462</c:v>
                </c:pt>
                <c:pt idx="1152">
                  <c:v>1967.0416666665794</c:v>
                </c:pt>
                <c:pt idx="1153">
                  <c:v>1967.1249999999127</c:v>
                </c:pt>
                <c:pt idx="1154">
                  <c:v>1967.2083333332459</c:v>
                </c:pt>
                <c:pt idx="1155">
                  <c:v>1967.2916666665792</c:v>
                </c:pt>
                <c:pt idx="1156">
                  <c:v>1967.3749999999125</c:v>
                </c:pt>
                <c:pt idx="1157">
                  <c:v>1967.4583333332457</c:v>
                </c:pt>
                <c:pt idx="1158">
                  <c:v>1967.541666666579</c:v>
                </c:pt>
                <c:pt idx="1159">
                  <c:v>1967.6249999999122</c:v>
                </c:pt>
                <c:pt idx="1160">
                  <c:v>1967.7083333332455</c:v>
                </c:pt>
                <c:pt idx="1161">
                  <c:v>1967.7916666665787</c:v>
                </c:pt>
                <c:pt idx="1162">
                  <c:v>1967.874999999912</c:v>
                </c:pt>
                <c:pt idx="1163">
                  <c:v>1967.9583333332453</c:v>
                </c:pt>
                <c:pt idx="1164">
                  <c:v>1968.0416666665785</c:v>
                </c:pt>
                <c:pt idx="1165">
                  <c:v>1968.1249999999118</c:v>
                </c:pt>
                <c:pt idx="1166">
                  <c:v>1968.208333333245</c:v>
                </c:pt>
                <c:pt idx="1167">
                  <c:v>1968.2916666665783</c:v>
                </c:pt>
                <c:pt idx="1168">
                  <c:v>1968.3749999999116</c:v>
                </c:pt>
                <c:pt idx="1169">
                  <c:v>1968.4583333332448</c:v>
                </c:pt>
                <c:pt idx="1170">
                  <c:v>1968.5416666665781</c:v>
                </c:pt>
                <c:pt idx="1171">
                  <c:v>1968.6249999999113</c:v>
                </c:pt>
                <c:pt idx="1172">
                  <c:v>1968.7083333332446</c:v>
                </c:pt>
                <c:pt idx="1173">
                  <c:v>1968.7916666665778</c:v>
                </c:pt>
                <c:pt idx="1174">
                  <c:v>1968.8749999999111</c:v>
                </c:pt>
                <c:pt idx="1175">
                  <c:v>1968.9583333332444</c:v>
                </c:pt>
                <c:pt idx="1176">
                  <c:v>1969.0416666665776</c:v>
                </c:pt>
                <c:pt idx="1177">
                  <c:v>1969.1249999999109</c:v>
                </c:pt>
                <c:pt idx="1178">
                  <c:v>1969.2083333332441</c:v>
                </c:pt>
                <c:pt idx="1179">
                  <c:v>1969.2916666665774</c:v>
                </c:pt>
                <c:pt idx="1180">
                  <c:v>1969.3749999999106</c:v>
                </c:pt>
                <c:pt idx="1181">
                  <c:v>1969.4583333332439</c:v>
                </c:pt>
                <c:pt idx="1182">
                  <c:v>1969.5416666665772</c:v>
                </c:pt>
                <c:pt idx="1183">
                  <c:v>1969.6249999999104</c:v>
                </c:pt>
                <c:pt idx="1184">
                  <c:v>1969.7083333332437</c:v>
                </c:pt>
                <c:pt idx="1185">
                  <c:v>1969.7916666665769</c:v>
                </c:pt>
                <c:pt idx="1186">
                  <c:v>1969.8749999999102</c:v>
                </c:pt>
                <c:pt idx="1187">
                  <c:v>1969.9583333332434</c:v>
                </c:pt>
                <c:pt idx="1188">
                  <c:v>1970.0416666665767</c:v>
                </c:pt>
                <c:pt idx="1189">
                  <c:v>1970.12499999991</c:v>
                </c:pt>
                <c:pt idx="1190">
                  <c:v>1970.2083333332432</c:v>
                </c:pt>
                <c:pt idx="1191">
                  <c:v>1970.2916666665765</c:v>
                </c:pt>
                <c:pt idx="1192">
                  <c:v>1970.3749999999097</c:v>
                </c:pt>
                <c:pt idx="1193">
                  <c:v>1970.458333333243</c:v>
                </c:pt>
                <c:pt idx="1194">
                  <c:v>1970.5416666665762</c:v>
                </c:pt>
                <c:pt idx="1195">
                  <c:v>1970.6249999999095</c:v>
                </c:pt>
                <c:pt idx="1196">
                  <c:v>1970.7083333332428</c:v>
                </c:pt>
                <c:pt idx="1197">
                  <c:v>1970.791666666576</c:v>
                </c:pt>
                <c:pt idx="1198">
                  <c:v>1970.8749999999093</c:v>
                </c:pt>
                <c:pt idx="1199">
                  <c:v>1970.9583333332425</c:v>
                </c:pt>
                <c:pt idx="1200">
                  <c:v>1971.0416666665758</c:v>
                </c:pt>
                <c:pt idx="1201">
                  <c:v>1971.1249999999091</c:v>
                </c:pt>
                <c:pt idx="1202">
                  <c:v>1971.2083333332423</c:v>
                </c:pt>
                <c:pt idx="1203">
                  <c:v>1971.2916666665756</c:v>
                </c:pt>
                <c:pt idx="1204">
                  <c:v>1971.3749999999088</c:v>
                </c:pt>
                <c:pt idx="1205">
                  <c:v>1971.4583333332421</c:v>
                </c:pt>
                <c:pt idx="1206">
                  <c:v>1971.5416666665753</c:v>
                </c:pt>
                <c:pt idx="1207">
                  <c:v>1971.6249999999086</c:v>
                </c:pt>
                <c:pt idx="1208">
                  <c:v>1971.7083333332419</c:v>
                </c:pt>
                <c:pt idx="1209">
                  <c:v>1971.7916666665751</c:v>
                </c:pt>
                <c:pt idx="1210">
                  <c:v>1971.8749999999084</c:v>
                </c:pt>
                <c:pt idx="1211">
                  <c:v>1971.9583333332416</c:v>
                </c:pt>
                <c:pt idx="1212">
                  <c:v>1972.0416666665749</c:v>
                </c:pt>
                <c:pt idx="1213">
                  <c:v>1972.1249999999081</c:v>
                </c:pt>
                <c:pt idx="1214">
                  <c:v>1972.2083333332414</c:v>
                </c:pt>
                <c:pt idx="1215">
                  <c:v>1972.2916666665747</c:v>
                </c:pt>
                <c:pt idx="1216">
                  <c:v>1972.3749999999079</c:v>
                </c:pt>
                <c:pt idx="1217">
                  <c:v>1972.4583333332412</c:v>
                </c:pt>
                <c:pt idx="1218">
                  <c:v>1972.5416666665744</c:v>
                </c:pt>
                <c:pt idx="1219">
                  <c:v>1972.6249999999077</c:v>
                </c:pt>
                <c:pt idx="1220">
                  <c:v>1972.7083333332409</c:v>
                </c:pt>
                <c:pt idx="1221">
                  <c:v>1972.7916666665742</c:v>
                </c:pt>
                <c:pt idx="1222">
                  <c:v>1972.8749999999075</c:v>
                </c:pt>
                <c:pt idx="1223">
                  <c:v>1972.9583333332407</c:v>
                </c:pt>
                <c:pt idx="1224">
                  <c:v>1973.041666666574</c:v>
                </c:pt>
                <c:pt idx="1225">
                  <c:v>1973.1249999999072</c:v>
                </c:pt>
                <c:pt idx="1226">
                  <c:v>1973.2083333332405</c:v>
                </c:pt>
                <c:pt idx="1227">
                  <c:v>1973.2916666665737</c:v>
                </c:pt>
                <c:pt idx="1228">
                  <c:v>1973.374999999907</c:v>
                </c:pt>
                <c:pt idx="1229">
                  <c:v>1973.4583333332403</c:v>
                </c:pt>
                <c:pt idx="1230">
                  <c:v>1973.5416666665735</c:v>
                </c:pt>
                <c:pt idx="1231">
                  <c:v>1973.6249999999068</c:v>
                </c:pt>
                <c:pt idx="1232">
                  <c:v>1973.70833333324</c:v>
                </c:pt>
                <c:pt idx="1233">
                  <c:v>1973.7916666665733</c:v>
                </c:pt>
                <c:pt idx="1234">
                  <c:v>1973.8749999999065</c:v>
                </c:pt>
                <c:pt idx="1235">
                  <c:v>1973.9583333332398</c:v>
                </c:pt>
                <c:pt idx="1236">
                  <c:v>1974.0416666665731</c:v>
                </c:pt>
                <c:pt idx="1237">
                  <c:v>1974.1249999999063</c:v>
                </c:pt>
                <c:pt idx="1238">
                  <c:v>1974.2083333332396</c:v>
                </c:pt>
                <c:pt idx="1239">
                  <c:v>1974.2916666665728</c:v>
                </c:pt>
                <c:pt idx="1240">
                  <c:v>1974.3749999999061</c:v>
                </c:pt>
                <c:pt idx="1241">
                  <c:v>1974.4583333332394</c:v>
                </c:pt>
                <c:pt idx="1242">
                  <c:v>1974.5416666665726</c:v>
                </c:pt>
                <c:pt idx="1243">
                  <c:v>1974.6249999999059</c:v>
                </c:pt>
                <c:pt idx="1244">
                  <c:v>1974.7083333332391</c:v>
                </c:pt>
                <c:pt idx="1245">
                  <c:v>1974.7916666665724</c:v>
                </c:pt>
                <c:pt idx="1246">
                  <c:v>1974.8749999999056</c:v>
                </c:pt>
                <c:pt idx="1247">
                  <c:v>1974.9583333332389</c:v>
                </c:pt>
                <c:pt idx="1248">
                  <c:v>1975.0416666665722</c:v>
                </c:pt>
                <c:pt idx="1249">
                  <c:v>1975.1249999999054</c:v>
                </c:pt>
                <c:pt idx="1250">
                  <c:v>1975.2083333332387</c:v>
                </c:pt>
                <c:pt idx="1251">
                  <c:v>1975.2916666665719</c:v>
                </c:pt>
                <c:pt idx="1252">
                  <c:v>1975.3749999999052</c:v>
                </c:pt>
                <c:pt idx="1253">
                  <c:v>1975.4583333332384</c:v>
                </c:pt>
                <c:pt idx="1254">
                  <c:v>1975.5416666665717</c:v>
                </c:pt>
                <c:pt idx="1255">
                  <c:v>1975.624999999905</c:v>
                </c:pt>
                <c:pt idx="1256">
                  <c:v>1975.7083333332382</c:v>
                </c:pt>
                <c:pt idx="1257">
                  <c:v>1975.7916666665715</c:v>
                </c:pt>
                <c:pt idx="1258">
                  <c:v>1975.8749999999047</c:v>
                </c:pt>
                <c:pt idx="1259">
                  <c:v>1975.958333333238</c:v>
                </c:pt>
                <c:pt idx="1260">
                  <c:v>1976.0416666665712</c:v>
                </c:pt>
                <c:pt idx="1261">
                  <c:v>1976.1249999999045</c:v>
                </c:pt>
                <c:pt idx="1262">
                  <c:v>1976.2083333332378</c:v>
                </c:pt>
                <c:pt idx="1263">
                  <c:v>1976.291666666571</c:v>
                </c:pt>
                <c:pt idx="1264">
                  <c:v>1976.3749999999043</c:v>
                </c:pt>
                <c:pt idx="1265">
                  <c:v>1976.4583333332375</c:v>
                </c:pt>
                <c:pt idx="1266">
                  <c:v>1976.5416666665708</c:v>
                </c:pt>
                <c:pt idx="1267">
                  <c:v>1976.624999999904</c:v>
                </c:pt>
                <c:pt idx="1268">
                  <c:v>1976.7083333332373</c:v>
                </c:pt>
                <c:pt idx="1269">
                  <c:v>1976.7916666665706</c:v>
                </c:pt>
                <c:pt idx="1270">
                  <c:v>1976.8749999999038</c:v>
                </c:pt>
                <c:pt idx="1271">
                  <c:v>1976.9583333332371</c:v>
                </c:pt>
                <c:pt idx="1272">
                  <c:v>1977.0416666665703</c:v>
                </c:pt>
                <c:pt idx="1273">
                  <c:v>1977.1249999999036</c:v>
                </c:pt>
                <c:pt idx="1274">
                  <c:v>1977.2083333332369</c:v>
                </c:pt>
                <c:pt idx="1275">
                  <c:v>1977.2916666665701</c:v>
                </c:pt>
                <c:pt idx="1276">
                  <c:v>1977.3749999999034</c:v>
                </c:pt>
                <c:pt idx="1277">
                  <c:v>1977.4583333332366</c:v>
                </c:pt>
                <c:pt idx="1278">
                  <c:v>1977.5416666665699</c:v>
                </c:pt>
                <c:pt idx="1279">
                  <c:v>1977.6249999999031</c:v>
                </c:pt>
                <c:pt idx="1280">
                  <c:v>1977.7083333332364</c:v>
                </c:pt>
                <c:pt idx="1281">
                  <c:v>1977.7916666665697</c:v>
                </c:pt>
                <c:pt idx="1282">
                  <c:v>1977.8749999999029</c:v>
                </c:pt>
                <c:pt idx="1283">
                  <c:v>1977.9583333332362</c:v>
                </c:pt>
                <c:pt idx="1284">
                  <c:v>1978.0416666665694</c:v>
                </c:pt>
                <c:pt idx="1285">
                  <c:v>1978.1249999999027</c:v>
                </c:pt>
                <c:pt idx="1286">
                  <c:v>1978.2083333332359</c:v>
                </c:pt>
                <c:pt idx="1287">
                  <c:v>1978.2916666665692</c:v>
                </c:pt>
                <c:pt idx="1288">
                  <c:v>1978.3749999999025</c:v>
                </c:pt>
                <c:pt idx="1289">
                  <c:v>1978.4583333332357</c:v>
                </c:pt>
                <c:pt idx="1290">
                  <c:v>1978.541666666569</c:v>
                </c:pt>
                <c:pt idx="1291">
                  <c:v>1978.6249999999022</c:v>
                </c:pt>
                <c:pt idx="1292">
                  <c:v>1978.7083333332355</c:v>
                </c:pt>
                <c:pt idx="1293">
                  <c:v>1978.7916666665687</c:v>
                </c:pt>
                <c:pt idx="1294">
                  <c:v>1978.874999999902</c:v>
                </c:pt>
                <c:pt idx="1295">
                  <c:v>1978.9583333332353</c:v>
                </c:pt>
                <c:pt idx="1296">
                  <c:v>1979.0416666665685</c:v>
                </c:pt>
                <c:pt idx="1297">
                  <c:v>1979.1249999999018</c:v>
                </c:pt>
                <c:pt idx="1298">
                  <c:v>1979.208333333235</c:v>
                </c:pt>
                <c:pt idx="1299">
                  <c:v>1979.2916666665683</c:v>
                </c:pt>
                <c:pt idx="1300">
                  <c:v>1979.3749999999015</c:v>
                </c:pt>
                <c:pt idx="1301">
                  <c:v>1979.4583333332348</c:v>
                </c:pt>
                <c:pt idx="1302">
                  <c:v>1979.5416666665681</c:v>
                </c:pt>
                <c:pt idx="1303">
                  <c:v>1979.6249999999013</c:v>
                </c:pt>
                <c:pt idx="1304">
                  <c:v>1979.7083333332346</c:v>
                </c:pt>
                <c:pt idx="1305">
                  <c:v>1979.7916666665678</c:v>
                </c:pt>
                <c:pt idx="1306">
                  <c:v>1979.8749999999011</c:v>
                </c:pt>
                <c:pt idx="1307">
                  <c:v>1979.9583333332343</c:v>
                </c:pt>
                <c:pt idx="1308">
                  <c:v>1980.0416666665676</c:v>
                </c:pt>
                <c:pt idx="1309">
                  <c:v>1980.1249999999009</c:v>
                </c:pt>
                <c:pt idx="1310">
                  <c:v>1980.2083333332341</c:v>
                </c:pt>
                <c:pt idx="1311">
                  <c:v>1980.2916666665674</c:v>
                </c:pt>
                <c:pt idx="1312">
                  <c:v>1980.3749999999006</c:v>
                </c:pt>
                <c:pt idx="1313">
                  <c:v>1980.4583333332339</c:v>
                </c:pt>
                <c:pt idx="1314">
                  <c:v>1980.5416666665672</c:v>
                </c:pt>
                <c:pt idx="1315">
                  <c:v>1980.6249999999004</c:v>
                </c:pt>
                <c:pt idx="1316">
                  <c:v>1980.7083333332337</c:v>
                </c:pt>
                <c:pt idx="1317">
                  <c:v>1980.7916666665669</c:v>
                </c:pt>
                <c:pt idx="1318">
                  <c:v>1980.8749999999002</c:v>
                </c:pt>
                <c:pt idx="1319">
                  <c:v>1980.9583333332334</c:v>
                </c:pt>
                <c:pt idx="1320">
                  <c:v>1981.0416666665667</c:v>
                </c:pt>
                <c:pt idx="1321">
                  <c:v>1981.1249999999</c:v>
                </c:pt>
                <c:pt idx="1322">
                  <c:v>1981.2083333332332</c:v>
                </c:pt>
                <c:pt idx="1323">
                  <c:v>1981.2916666665665</c:v>
                </c:pt>
                <c:pt idx="1324">
                  <c:v>1981.3749999998997</c:v>
                </c:pt>
                <c:pt idx="1325">
                  <c:v>1981.458333333233</c:v>
                </c:pt>
                <c:pt idx="1326">
                  <c:v>1981.5416666665662</c:v>
                </c:pt>
                <c:pt idx="1327">
                  <c:v>1981.6249999998995</c:v>
                </c:pt>
                <c:pt idx="1328">
                  <c:v>1981.7083333332328</c:v>
                </c:pt>
                <c:pt idx="1329">
                  <c:v>1981.791666666566</c:v>
                </c:pt>
                <c:pt idx="1330">
                  <c:v>1981.8749999998993</c:v>
                </c:pt>
                <c:pt idx="1331">
                  <c:v>1981.9583333332325</c:v>
                </c:pt>
                <c:pt idx="1332">
                  <c:v>1982.0416666665658</c:v>
                </c:pt>
                <c:pt idx="1333">
                  <c:v>1982.124999999899</c:v>
                </c:pt>
                <c:pt idx="1334">
                  <c:v>1982.2083333332323</c:v>
                </c:pt>
                <c:pt idx="1335">
                  <c:v>1982.2916666665656</c:v>
                </c:pt>
                <c:pt idx="1336">
                  <c:v>1982.3749999998988</c:v>
                </c:pt>
                <c:pt idx="1337">
                  <c:v>1982.4583333332321</c:v>
                </c:pt>
                <c:pt idx="1338">
                  <c:v>1982.5416666665653</c:v>
                </c:pt>
                <c:pt idx="1339">
                  <c:v>1982.6249999998986</c:v>
                </c:pt>
                <c:pt idx="1340">
                  <c:v>1982.7083333332318</c:v>
                </c:pt>
                <c:pt idx="1341">
                  <c:v>1982.7916666665651</c:v>
                </c:pt>
                <c:pt idx="1342">
                  <c:v>1982.8749999998984</c:v>
                </c:pt>
                <c:pt idx="1343">
                  <c:v>1982.9583333332316</c:v>
                </c:pt>
                <c:pt idx="1344">
                  <c:v>1983.0416666665649</c:v>
                </c:pt>
                <c:pt idx="1345">
                  <c:v>1983.1249999998981</c:v>
                </c:pt>
                <c:pt idx="1346">
                  <c:v>1983.2083333332314</c:v>
                </c:pt>
                <c:pt idx="1347">
                  <c:v>1983.2916666665647</c:v>
                </c:pt>
                <c:pt idx="1348">
                  <c:v>1983.3749999998979</c:v>
                </c:pt>
                <c:pt idx="1349">
                  <c:v>1983.4583333332312</c:v>
                </c:pt>
                <c:pt idx="1350">
                  <c:v>1983.5416666665644</c:v>
                </c:pt>
                <c:pt idx="1351">
                  <c:v>1983.6249999998977</c:v>
                </c:pt>
                <c:pt idx="1352">
                  <c:v>1983.7083333332309</c:v>
                </c:pt>
                <c:pt idx="1353">
                  <c:v>1983.7916666665642</c:v>
                </c:pt>
                <c:pt idx="1354">
                  <c:v>1983.8749999998975</c:v>
                </c:pt>
                <c:pt idx="1355">
                  <c:v>1983.9583333332307</c:v>
                </c:pt>
                <c:pt idx="1356">
                  <c:v>1984.041666666564</c:v>
                </c:pt>
                <c:pt idx="1357">
                  <c:v>1984.1249999998972</c:v>
                </c:pt>
                <c:pt idx="1358">
                  <c:v>1984.2083333332305</c:v>
                </c:pt>
                <c:pt idx="1359">
                  <c:v>1984.2916666665637</c:v>
                </c:pt>
                <c:pt idx="1360">
                  <c:v>1984.374999999897</c:v>
                </c:pt>
                <c:pt idx="1361">
                  <c:v>1984.4583333332303</c:v>
                </c:pt>
                <c:pt idx="1362">
                  <c:v>1984.5416666665635</c:v>
                </c:pt>
                <c:pt idx="1363">
                  <c:v>1984.6249999998968</c:v>
                </c:pt>
                <c:pt idx="1364">
                  <c:v>1984.70833333323</c:v>
                </c:pt>
                <c:pt idx="1365">
                  <c:v>1984.7916666665633</c:v>
                </c:pt>
                <c:pt idx="1366">
                  <c:v>1984.8749999998965</c:v>
                </c:pt>
                <c:pt idx="1367">
                  <c:v>1984.9583333332298</c:v>
                </c:pt>
                <c:pt idx="1368">
                  <c:v>1985.0416666665631</c:v>
                </c:pt>
                <c:pt idx="1369">
                  <c:v>1985.1249999998963</c:v>
                </c:pt>
                <c:pt idx="1370">
                  <c:v>1985.2083333332296</c:v>
                </c:pt>
                <c:pt idx="1371">
                  <c:v>1985.2916666665628</c:v>
                </c:pt>
                <c:pt idx="1372">
                  <c:v>1985.3749999998961</c:v>
                </c:pt>
                <c:pt idx="1373">
                  <c:v>1985.4583333332293</c:v>
                </c:pt>
                <c:pt idx="1374">
                  <c:v>1985.5416666665626</c:v>
                </c:pt>
                <c:pt idx="1375">
                  <c:v>1985.6249999998959</c:v>
                </c:pt>
                <c:pt idx="1376">
                  <c:v>1985.7083333332291</c:v>
                </c:pt>
                <c:pt idx="1377">
                  <c:v>1985.7916666665624</c:v>
                </c:pt>
                <c:pt idx="1378">
                  <c:v>1985.8749999998956</c:v>
                </c:pt>
                <c:pt idx="1379">
                  <c:v>1985.9583333332289</c:v>
                </c:pt>
                <c:pt idx="1380">
                  <c:v>1986.0416666665622</c:v>
                </c:pt>
                <c:pt idx="1381">
                  <c:v>1986.1249999998954</c:v>
                </c:pt>
                <c:pt idx="1382">
                  <c:v>1986.2083333332287</c:v>
                </c:pt>
                <c:pt idx="1383">
                  <c:v>1986.2916666665619</c:v>
                </c:pt>
                <c:pt idx="1384">
                  <c:v>1986.3749999998952</c:v>
                </c:pt>
                <c:pt idx="1385">
                  <c:v>1986.4583333332284</c:v>
                </c:pt>
                <c:pt idx="1386">
                  <c:v>1986.5416666665617</c:v>
                </c:pt>
                <c:pt idx="1387">
                  <c:v>1986.624999999895</c:v>
                </c:pt>
                <c:pt idx="1388">
                  <c:v>1986.7083333332282</c:v>
                </c:pt>
                <c:pt idx="1389">
                  <c:v>1986.7916666665615</c:v>
                </c:pt>
                <c:pt idx="1390">
                  <c:v>1986.8749999998947</c:v>
                </c:pt>
                <c:pt idx="1391">
                  <c:v>1986.958333333228</c:v>
                </c:pt>
                <c:pt idx="1392">
                  <c:v>1987.0416666665612</c:v>
                </c:pt>
                <c:pt idx="1393">
                  <c:v>1987.1249999998945</c:v>
                </c:pt>
                <c:pt idx="1394">
                  <c:v>1987.2083333332278</c:v>
                </c:pt>
                <c:pt idx="1395">
                  <c:v>1987.291666666561</c:v>
                </c:pt>
                <c:pt idx="1396">
                  <c:v>1987.3749999998943</c:v>
                </c:pt>
                <c:pt idx="1397">
                  <c:v>1987.4583333332275</c:v>
                </c:pt>
                <c:pt idx="1398">
                  <c:v>1987.5416666665608</c:v>
                </c:pt>
                <c:pt idx="1399">
                  <c:v>1987.624999999894</c:v>
                </c:pt>
                <c:pt idx="1400">
                  <c:v>1987.7083333332273</c:v>
                </c:pt>
                <c:pt idx="1401">
                  <c:v>1987.7916666665606</c:v>
                </c:pt>
                <c:pt idx="1402">
                  <c:v>1987.8749999998938</c:v>
                </c:pt>
                <c:pt idx="1403">
                  <c:v>1987.9583333332271</c:v>
                </c:pt>
                <c:pt idx="1404">
                  <c:v>1988.0416666665603</c:v>
                </c:pt>
                <c:pt idx="1405">
                  <c:v>1988.1249999998936</c:v>
                </c:pt>
                <c:pt idx="1406">
                  <c:v>1988.2083333332268</c:v>
                </c:pt>
                <c:pt idx="1407">
                  <c:v>1988.2916666665601</c:v>
                </c:pt>
                <c:pt idx="1408">
                  <c:v>1988.3749999998934</c:v>
                </c:pt>
                <c:pt idx="1409">
                  <c:v>1988.4583333332266</c:v>
                </c:pt>
                <c:pt idx="1410">
                  <c:v>1988.5416666665599</c:v>
                </c:pt>
                <c:pt idx="1411">
                  <c:v>1988.6249999998931</c:v>
                </c:pt>
                <c:pt idx="1412">
                  <c:v>1988.7083333332264</c:v>
                </c:pt>
                <c:pt idx="1413">
                  <c:v>1988.7916666665596</c:v>
                </c:pt>
                <c:pt idx="1414">
                  <c:v>1988.8749999998929</c:v>
                </c:pt>
                <c:pt idx="1415">
                  <c:v>1988.9583333332262</c:v>
                </c:pt>
                <c:pt idx="1416">
                  <c:v>1989.0416666665594</c:v>
                </c:pt>
                <c:pt idx="1417">
                  <c:v>1989.1249999998927</c:v>
                </c:pt>
                <c:pt idx="1418">
                  <c:v>1989.2083333332259</c:v>
                </c:pt>
                <c:pt idx="1419">
                  <c:v>1989.2916666665592</c:v>
                </c:pt>
                <c:pt idx="1420">
                  <c:v>1989.3749999998925</c:v>
                </c:pt>
                <c:pt idx="1421">
                  <c:v>1989.4583333332257</c:v>
                </c:pt>
                <c:pt idx="1422">
                  <c:v>1989.541666666559</c:v>
                </c:pt>
                <c:pt idx="1423">
                  <c:v>1989.6249999998922</c:v>
                </c:pt>
                <c:pt idx="1424">
                  <c:v>1989.7083333332255</c:v>
                </c:pt>
                <c:pt idx="1425">
                  <c:v>1989.7916666665587</c:v>
                </c:pt>
                <c:pt idx="1426">
                  <c:v>1989.874999999892</c:v>
                </c:pt>
                <c:pt idx="1427">
                  <c:v>1989.9583333332253</c:v>
                </c:pt>
                <c:pt idx="1428">
                  <c:v>1990.0416666665585</c:v>
                </c:pt>
                <c:pt idx="1429">
                  <c:v>1990.1249999998918</c:v>
                </c:pt>
                <c:pt idx="1430">
                  <c:v>1990.208333333225</c:v>
                </c:pt>
                <c:pt idx="1431">
                  <c:v>1990.2916666665583</c:v>
                </c:pt>
                <c:pt idx="1432">
                  <c:v>1990.3749999998915</c:v>
                </c:pt>
                <c:pt idx="1433">
                  <c:v>1990.4583333332248</c:v>
                </c:pt>
                <c:pt idx="1434">
                  <c:v>1990.5416666665581</c:v>
                </c:pt>
                <c:pt idx="1435">
                  <c:v>1990.6249999998913</c:v>
                </c:pt>
                <c:pt idx="1436">
                  <c:v>1990.7083333332246</c:v>
                </c:pt>
                <c:pt idx="1437">
                  <c:v>1990.7916666665578</c:v>
                </c:pt>
                <c:pt idx="1438">
                  <c:v>1990.8749999998911</c:v>
                </c:pt>
                <c:pt idx="1439">
                  <c:v>1990.9583333332243</c:v>
                </c:pt>
                <c:pt idx="1440">
                  <c:v>1991.0416666665576</c:v>
                </c:pt>
                <c:pt idx="1441">
                  <c:v>1991.1249999998909</c:v>
                </c:pt>
                <c:pt idx="1442">
                  <c:v>1991.2083333332241</c:v>
                </c:pt>
                <c:pt idx="1443">
                  <c:v>1991.2916666665574</c:v>
                </c:pt>
                <c:pt idx="1444">
                  <c:v>1991.3749999998906</c:v>
                </c:pt>
                <c:pt idx="1445">
                  <c:v>1991.4583333332239</c:v>
                </c:pt>
                <c:pt idx="1446">
                  <c:v>1991.5416666665571</c:v>
                </c:pt>
                <c:pt idx="1447">
                  <c:v>1991.6249999998904</c:v>
                </c:pt>
                <c:pt idx="1448">
                  <c:v>1991.7083333332237</c:v>
                </c:pt>
                <c:pt idx="1449">
                  <c:v>1991.7916666665569</c:v>
                </c:pt>
                <c:pt idx="1450">
                  <c:v>1991.8749999998902</c:v>
                </c:pt>
                <c:pt idx="1451">
                  <c:v>1991.9583333332234</c:v>
                </c:pt>
                <c:pt idx="1452">
                  <c:v>1992.0416666665567</c:v>
                </c:pt>
                <c:pt idx="1453">
                  <c:v>1992.12499999989</c:v>
                </c:pt>
                <c:pt idx="1454">
                  <c:v>1992.2083333332232</c:v>
                </c:pt>
                <c:pt idx="1455">
                  <c:v>1992.2916666665565</c:v>
                </c:pt>
                <c:pt idx="1456">
                  <c:v>1992.3749999998897</c:v>
                </c:pt>
                <c:pt idx="1457">
                  <c:v>1992.458333333223</c:v>
                </c:pt>
                <c:pt idx="1458">
                  <c:v>1992.5416666665562</c:v>
                </c:pt>
                <c:pt idx="1459">
                  <c:v>1992.6249999998895</c:v>
                </c:pt>
                <c:pt idx="1460">
                  <c:v>1992.7083333332228</c:v>
                </c:pt>
                <c:pt idx="1461">
                  <c:v>1992.791666666556</c:v>
                </c:pt>
                <c:pt idx="1462">
                  <c:v>1992.8749999998893</c:v>
                </c:pt>
                <c:pt idx="1463">
                  <c:v>1992.9583333332225</c:v>
                </c:pt>
                <c:pt idx="1464">
                  <c:v>1993.0416666665558</c:v>
                </c:pt>
                <c:pt idx="1465">
                  <c:v>1993.124999999889</c:v>
                </c:pt>
                <c:pt idx="1466">
                  <c:v>1993.2083333332223</c:v>
                </c:pt>
                <c:pt idx="1467">
                  <c:v>1993.2916666665556</c:v>
                </c:pt>
                <c:pt idx="1468">
                  <c:v>1993.3749999998888</c:v>
                </c:pt>
                <c:pt idx="1469">
                  <c:v>1993.4583333332221</c:v>
                </c:pt>
                <c:pt idx="1470">
                  <c:v>1993.5416666665553</c:v>
                </c:pt>
                <c:pt idx="1471">
                  <c:v>1993.6249999998886</c:v>
                </c:pt>
                <c:pt idx="1472">
                  <c:v>1993.7083333332218</c:v>
                </c:pt>
                <c:pt idx="1473">
                  <c:v>1993.7916666665551</c:v>
                </c:pt>
                <c:pt idx="1474">
                  <c:v>1993.8749999998884</c:v>
                </c:pt>
                <c:pt idx="1475">
                  <c:v>1993.9583333332216</c:v>
                </c:pt>
                <c:pt idx="1476">
                  <c:v>1994.0416666665549</c:v>
                </c:pt>
                <c:pt idx="1477">
                  <c:v>1994.1249999998881</c:v>
                </c:pt>
                <c:pt idx="1478">
                  <c:v>1994.2083333332214</c:v>
                </c:pt>
                <c:pt idx="1479">
                  <c:v>1994.2916666665546</c:v>
                </c:pt>
                <c:pt idx="1480">
                  <c:v>1994.3749999998879</c:v>
                </c:pt>
                <c:pt idx="1481">
                  <c:v>1994.4583333332212</c:v>
                </c:pt>
                <c:pt idx="1482">
                  <c:v>1994.5416666665544</c:v>
                </c:pt>
                <c:pt idx="1483">
                  <c:v>1994.6249999998877</c:v>
                </c:pt>
                <c:pt idx="1484">
                  <c:v>1994.7083333332209</c:v>
                </c:pt>
                <c:pt idx="1485">
                  <c:v>1994.7916666665542</c:v>
                </c:pt>
                <c:pt idx="1486">
                  <c:v>1994.8749999998875</c:v>
                </c:pt>
                <c:pt idx="1487">
                  <c:v>1994.9583333332207</c:v>
                </c:pt>
                <c:pt idx="1488">
                  <c:v>1995.041666666554</c:v>
                </c:pt>
                <c:pt idx="1489">
                  <c:v>1995.1249999998872</c:v>
                </c:pt>
                <c:pt idx="1490">
                  <c:v>1995.2083333332205</c:v>
                </c:pt>
                <c:pt idx="1491">
                  <c:v>1995.2916666665537</c:v>
                </c:pt>
                <c:pt idx="1492">
                  <c:v>1995.374999999887</c:v>
                </c:pt>
                <c:pt idx="1493">
                  <c:v>1995.4583333332203</c:v>
                </c:pt>
                <c:pt idx="1494">
                  <c:v>1995.5416666665535</c:v>
                </c:pt>
                <c:pt idx="1495">
                  <c:v>1995.6249999998868</c:v>
                </c:pt>
                <c:pt idx="1496">
                  <c:v>1995.70833333322</c:v>
                </c:pt>
                <c:pt idx="1497">
                  <c:v>1995.7916666665533</c:v>
                </c:pt>
                <c:pt idx="1498">
                  <c:v>1995.8749999998865</c:v>
                </c:pt>
                <c:pt idx="1499">
                  <c:v>1995.9583333332198</c:v>
                </c:pt>
                <c:pt idx="1500">
                  <c:v>1996.0416666665531</c:v>
                </c:pt>
                <c:pt idx="1501">
                  <c:v>1996.1249999998863</c:v>
                </c:pt>
                <c:pt idx="1502">
                  <c:v>1996.2083333332196</c:v>
                </c:pt>
                <c:pt idx="1503">
                  <c:v>1996.2916666665528</c:v>
                </c:pt>
                <c:pt idx="1504">
                  <c:v>1996.3749999998861</c:v>
                </c:pt>
                <c:pt idx="1505">
                  <c:v>1996.4583333332193</c:v>
                </c:pt>
                <c:pt idx="1506">
                  <c:v>1996.5416666665526</c:v>
                </c:pt>
                <c:pt idx="1507">
                  <c:v>1996.6249999998859</c:v>
                </c:pt>
                <c:pt idx="1508">
                  <c:v>1996.7083333332191</c:v>
                </c:pt>
                <c:pt idx="1509">
                  <c:v>1996.7916666665524</c:v>
                </c:pt>
                <c:pt idx="1510">
                  <c:v>1996.8749999998856</c:v>
                </c:pt>
                <c:pt idx="1511">
                  <c:v>1996.9583333332189</c:v>
                </c:pt>
                <c:pt idx="1512">
                  <c:v>1997.0416666665521</c:v>
                </c:pt>
                <c:pt idx="1513">
                  <c:v>1997.1249999998854</c:v>
                </c:pt>
                <c:pt idx="1514">
                  <c:v>1997.2083333332187</c:v>
                </c:pt>
                <c:pt idx="1515">
                  <c:v>1997.2916666665519</c:v>
                </c:pt>
                <c:pt idx="1516">
                  <c:v>1997.3749999998852</c:v>
                </c:pt>
                <c:pt idx="1517">
                  <c:v>1997.4583333332184</c:v>
                </c:pt>
                <c:pt idx="1518">
                  <c:v>1997.5416666665517</c:v>
                </c:pt>
                <c:pt idx="1519">
                  <c:v>1997.6249999998849</c:v>
                </c:pt>
                <c:pt idx="1520">
                  <c:v>1997.7083333332182</c:v>
                </c:pt>
                <c:pt idx="1521">
                  <c:v>1997.7916666665515</c:v>
                </c:pt>
                <c:pt idx="1522">
                  <c:v>1997.8749999998847</c:v>
                </c:pt>
                <c:pt idx="1523">
                  <c:v>1997.958333333218</c:v>
                </c:pt>
                <c:pt idx="1524">
                  <c:v>1998.0416666665512</c:v>
                </c:pt>
                <c:pt idx="1525">
                  <c:v>1998.1249999998845</c:v>
                </c:pt>
                <c:pt idx="1526">
                  <c:v>1998.2083333332178</c:v>
                </c:pt>
                <c:pt idx="1527">
                  <c:v>1998.291666666551</c:v>
                </c:pt>
                <c:pt idx="1528">
                  <c:v>1998.3749999998843</c:v>
                </c:pt>
                <c:pt idx="1529">
                  <c:v>1998.4583333332175</c:v>
                </c:pt>
                <c:pt idx="1530">
                  <c:v>1998.5416666665508</c:v>
                </c:pt>
                <c:pt idx="1531">
                  <c:v>1998.624999999884</c:v>
                </c:pt>
                <c:pt idx="1532">
                  <c:v>1998.7083333332173</c:v>
                </c:pt>
                <c:pt idx="1533">
                  <c:v>1998.7916666665506</c:v>
                </c:pt>
                <c:pt idx="1534">
                  <c:v>1998.8749999998838</c:v>
                </c:pt>
                <c:pt idx="1535">
                  <c:v>1998.9583333332171</c:v>
                </c:pt>
                <c:pt idx="1536">
                  <c:v>1999.0416666665503</c:v>
                </c:pt>
                <c:pt idx="1537">
                  <c:v>1999.1249999998836</c:v>
                </c:pt>
                <c:pt idx="1538">
                  <c:v>1999.2083333332168</c:v>
                </c:pt>
                <c:pt idx="1539">
                  <c:v>1999.2916666665501</c:v>
                </c:pt>
                <c:pt idx="1540">
                  <c:v>1999.3749999998834</c:v>
                </c:pt>
                <c:pt idx="1541">
                  <c:v>1999.4583333332166</c:v>
                </c:pt>
                <c:pt idx="1542">
                  <c:v>1999.5416666665499</c:v>
                </c:pt>
                <c:pt idx="1543">
                  <c:v>1999.6249999998831</c:v>
                </c:pt>
                <c:pt idx="1544">
                  <c:v>1999.7083333332164</c:v>
                </c:pt>
                <c:pt idx="1545">
                  <c:v>1999.7916666665496</c:v>
                </c:pt>
                <c:pt idx="1546">
                  <c:v>1999.8749999998829</c:v>
                </c:pt>
                <c:pt idx="1547">
                  <c:v>1999.9583333332162</c:v>
                </c:pt>
                <c:pt idx="1548">
                  <c:v>2000.0416666665494</c:v>
                </c:pt>
                <c:pt idx="1549">
                  <c:v>2000.1249999998827</c:v>
                </c:pt>
                <c:pt idx="1550">
                  <c:v>2000.2083333332159</c:v>
                </c:pt>
                <c:pt idx="1551">
                  <c:v>2000.2916666665492</c:v>
                </c:pt>
                <c:pt idx="1552">
                  <c:v>2000.3749999998824</c:v>
                </c:pt>
                <c:pt idx="1553">
                  <c:v>2000.4583333332157</c:v>
                </c:pt>
                <c:pt idx="1554">
                  <c:v>2000.541666666549</c:v>
                </c:pt>
                <c:pt idx="1555">
                  <c:v>2000.6249999998822</c:v>
                </c:pt>
                <c:pt idx="1556">
                  <c:v>2000.7083333332155</c:v>
                </c:pt>
                <c:pt idx="1557">
                  <c:v>2000.7916666665487</c:v>
                </c:pt>
                <c:pt idx="1558">
                  <c:v>2000.874999999882</c:v>
                </c:pt>
                <c:pt idx="1559">
                  <c:v>2000.9583333332153</c:v>
                </c:pt>
                <c:pt idx="1560">
                  <c:v>2001.0416666665485</c:v>
                </c:pt>
                <c:pt idx="1561">
                  <c:v>2001.1249999998818</c:v>
                </c:pt>
                <c:pt idx="1562">
                  <c:v>2001.208333333215</c:v>
                </c:pt>
                <c:pt idx="1563">
                  <c:v>2001.2916666665483</c:v>
                </c:pt>
                <c:pt idx="1564">
                  <c:v>2001.3749999998815</c:v>
                </c:pt>
                <c:pt idx="1565">
                  <c:v>2001.4583333332148</c:v>
                </c:pt>
                <c:pt idx="1566">
                  <c:v>2001.5416666665481</c:v>
                </c:pt>
                <c:pt idx="1567">
                  <c:v>2001.6249999998813</c:v>
                </c:pt>
                <c:pt idx="1568">
                  <c:v>2001.7083333332146</c:v>
                </c:pt>
                <c:pt idx="1569">
                  <c:v>2001.7916666665478</c:v>
                </c:pt>
                <c:pt idx="1570">
                  <c:v>2001.8749999998811</c:v>
                </c:pt>
                <c:pt idx="1571">
                  <c:v>2001.9583333332143</c:v>
                </c:pt>
                <c:pt idx="1572">
                  <c:v>2002.0416666665476</c:v>
                </c:pt>
                <c:pt idx="1573">
                  <c:v>2002.1249999998809</c:v>
                </c:pt>
                <c:pt idx="1574">
                  <c:v>2002.2083333332141</c:v>
                </c:pt>
                <c:pt idx="1575">
                  <c:v>2002.2916666665474</c:v>
                </c:pt>
                <c:pt idx="1576">
                  <c:v>2002.3749999998806</c:v>
                </c:pt>
                <c:pt idx="1577">
                  <c:v>2002.4583333332139</c:v>
                </c:pt>
                <c:pt idx="1578">
                  <c:v>2002.5416666665471</c:v>
                </c:pt>
                <c:pt idx="1579">
                  <c:v>2002.6249999998804</c:v>
                </c:pt>
                <c:pt idx="1580">
                  <c:v>2002.7083333332137</c:v>
                </c:pt>
                <c:pt idx="1581">
                  <c:v>2002.7916666665469</c:v>
                </c:pt>
                <c:pt idx="1582">
                  <c:v>2002.8749999998802</c:v>
                </c:pt>
                <c:pt idx="1583">
                  <c:v>2002.9583333332134</c:v>
                </c:pt>
                <c:pt idx="1584">
                  <c:v>2003.0416666665467</c:v>
                </c:pt>
                <c:pt idx="1585">
                  <c:v>2003.1249999998799</c:v>
                </c:pt>
                <c:pt idx="1586">
                  <c:v>2003.2083333332132</c:v>
                </c:pt>
                <c:pt idx="1587">
                  <c:v>2003.2916666665465</c:v>
                </c:pt>
                <c:pt idx="1588">
                  <c:v>2003.3749999998797</c:v>
                </c:pt>
                <c:pt idx="1589">
                  <c:v>2003.458333333213</c:v>
                </c:pt>
                <c:pt idx="1590">
                  <c:v>2003.5416666665462</c:v>
                </c:pt>
                <c:pt idx="1591">
                  <c:v>2003.6249999998795</c:v>
                </c:pt>
                <c:pt idx="1592">
                  <c:v>2003.7083333332127</c:v>
                </c:pt>
                <c:pt idx="1593">
                  <c:v>2003.791666666546</c:v>
                </c:pt>
                <c:pt idx="1594">
                  <c:v>2003.8749999998793</c:v>
                </c:pt>
                <c:pt idx="1595">
                  <c:v>2003.9583333332125</c:v>
                </c:pt>
                <c:pt idx="1596">
                  <c:v>2004.0416666665458</c:v>
                </c:pt>
                <c:pt idx="1597">
                  <c:v>2004.124999999879</c:v>
                </c:pt>
                <c:pt idx="1598">
                  <c:v>2004.2083333332123</c:v>
                </c:pt>
                <c:pt idx="1599">
                  <c:v>2004.2916666665456</c:v>
                </c:pt>
                <c:pt idx="1600">
                  <c:v>2004.3749999998788</c:v>
                </c:pt>
                <c:pt idx="1601">
                  <c:v>2004.4583333332121</c:v>
                </c:pt>
                <c:pt idx="1602">
                  <c:v>2004.5416666665453</c:v>
                </c:pt>
                <c:pt idx="1603">
                  <c:v>2004.6249999998786</c:v>
                </c:pt>
                <c:pt idx="1604">
                  <c:v>2004.7083333332118</c:v>
                </c:pt>
                <c:pt idx="1605">
                  <c:v>2004.7916666665451</c:v>
                </c:pt>
                <c:pt idx="1606">
                  <c:v>2004.8749999998784</c:v>
                </c:pt>
                <c:pt idx="1607">
                  <c:v>2004.9583333332116</c:v>
                </c:pt>
                <c:pt idx="1608">
                  <c:v>2005.0416666665449</c:v>
                </c:pt>
                <c:pt idx="1609">
                  <c:v>2005.1249999998781</c:v>
                </c:pt>
                <c:pt idx="1610">
                  <c:v>2005.2083333332114</c:v>
                </c:pt>
                <c:pt idx="1611">
                  <c:v>2005.2916666665446</c:v>
                </c:pt>
                <c:pt idx="1612">
                  <c:v>2005.3749999998779</c:v>
                </c:pt>
                <c:pt idx="1613">
                  <c:v>2005.4583333332112</c:v>
                </c:pt>
                <c:pt idx="1614">
                  <c:v>2005.5416666665444</c:v>
                </c:pt>
                <c:pt idx="1615">
                  <c:v>2005.6249999998777</c:v>
                </c:pt>
                <c:pt idx="1616">
                  <c:v>2005.7083333332109</c:v>
                </c:pt>
                <c:pt idx="1617">
                  <c:v>2005.7916666665442</c:v>
                </c:pt>
                <c:pt idx="1618">
                  <c:v>2005.8749999998774</c:v>
                </c:pt>
                <c:pt idx="1619">
                  <c:v>2005.9583333332107</c:v>
                </c:pt>
                <c:pt idx="1620">
                  <c:v>2006.041666666544</c:v>
                </c:pt>
                <c:pt idx="1621">
                  <c:v>2006.1249999998772</c:v>
                </c:pt>
                <c:pt idx="1622">
                  <c:v>2006.2083333332105</c:v>
                </c:pt>
                <c:pt idx="1623">
                  <c:v>2006.2916666665437</c:v>
                </c:pt>
                <c:pt idx="1624">
                  <c:v>2006.374999999877</c:v>
                </c:pt>
                <c:pt idx="1625">
                  <c:v>2006.4583333332102</c:v>
                </c:pt>
                <c:pt idx="1626">
                  <c:v>2006.5416666665435</c:v>
                </c:pt>
                <c:pt idx="1627">
                  <c:v>2006.6249999998768</c:v>
                </c:pt>
                <c:pt idx="1628">
                  <c:v>2006.70833333321</c:v>
                </c:pt>
                <c:pt idx="1629">
                  <c:v>2006.7916666665433</c:v>
                </c:pt>
                <c:pt idx="1630">
                  <c:v>2006.8749999998765</c:v>
                </c:pt>
                <c:pt idx="1631">
                  <c:v>2006.9583333332098</c:v>
                </c:pt>
                <c:pt idx="1632">
                  <c:v>2007.0416666665431</c:v>
                </c:pt>
                <c:pt idx="1633">
                  <c:v>2007.1249999998763</c:v>
                </c:pt>
                <c:pt idx="1634">
                  <c:v>2007.2083333332096</c:v>
                </c:pt>
                <c:pt idx="1635">
                  <c:v>2007.2916666665428</c:v>
                </c:pt>
                <c:pt idx="1636">
                  <c:v>2007.3749999998761</c:v>
                </c:pt>
                <c:pt idx="1637">
                  <c:v>2007.4583333332093</c:v>
                </c:pt>
                <c:pt idx="1638">
                  <c:v>2007.5416666665426</c:v>
                </c:pt>
                <c:pt idx="1639">
                  <c:v>2007.6249999998759</c:v>
                </c:pt>
                <c:pt idx="1640">
                  <c:v>2007.7083333332091</c:v>
                </c:pt>
                <c:pt idx="1641">
                  <c:v>2007.7916666665424</c:v>
                </c:pt>
                <c:pt idx="1642">
                  <c:v>2007.8749999998756</c:v>
                </c:pt>
                <c:pt idx="1643">
                  <c:v>2007.9583333332089</c:v>
                </c:pt>
                <c:pt idx="1644">
                  <c:v>2008.0416666665421</c:v>
                </c:pt>
                <c:pt idx="1645">
                  <c:v>2008.1249999998754</c:v>
                </c:pt>
                <c:pt idx="1646">
                  <c:v>2008.2083333332087</c:v>
                </c:pt>
                <c:pt idx="1647">
                  <c:v>2008.2916666665419</c:v>
                </c:pt>
                <c:pt idx="1648">
                  <c:v>2008.3749999998752</c:v>
                </c:pt>
                <c:pt idx="1649">
                  <c:v>2008.4583333332084</c:v>
                </c:pt>
                <c:pt idx="1650">
                  <c:v>2008.5416666665417</c:v>
                </c:pt>
                <c:pt idx="1651">
                  <c:v>2008.6249999998749</c:v>
                </c:pt>
                <c:pt idx="1652">
                  <c:v>2008.7083333332082</c:v>
                </c:pt>
                <c:pt idx="1653">
                  <c:v>2008.7916666665415</c:v>
                </c:pt>
                <c:pt idx="1654">
                  <c:v>2008.8749999998747</c:v>
                </c:pt>
                <c:pt idx="1655">
                  <c:v>2008.958333333208</c:v>
                </c:pt>
                <c:pt idx="1656">
                  <c:v>2009.0416666665412</c:v>
                </c:pt>
                <c:pt idx="1657">
                  <c:v>2009.1249999998745</c:v>
                </c:pt>
                <c:pt idx="1658">
                  <c:v>2009.2083333332077</c:v>
                </c:pt>
                <c:pt idx="1659">
                  <c:v>2009.291666666541</c:v>
                </c:pt>
                <c:pt idx="1660">
                  <c:v>2009.3749999998743</c:v>
                </c:pt>
                <c:pt idx="1661">
                  <c:v>2009.4583333332075</c:v>
                </c:pt>
                <c:pt idx="1662">
                  <c:v>2009.5416666665408</c:v>
                </c:pt>
                <c:pt idx="1663">
                  <c:v>2009.624999999874</c:v>
                </c:pt>
                <c:pt idx="1664">
                  <c:v>2009.7083333332073</c:v>
                </c:pt>
                <c:pt idx="1665">
                  <c:v>2009.7916666665406</c:v>
                </c:pt>
                <c:pt idx="1666">
                  <c:v>2009.8749999998738</c:v>
                </c:pt>
                <c:pt idx="1667">
                  <c:v>2009.9583333332071</c:v>
                </c:pt>
                <c:pt idx="1668">
                  <c:v>2010.0416666665403</c:v>
                </c:pt>
                <c:pt idx="1669">
                  <c:v>2010.1249999998736</c:v>
                </c:pt>
                <c:pt idx="1670">
                  <c:v>2010.2083333332068</c:v>
                </c:pt>
                <c:pt idx="1671">
                  <c:v>2010.2916666665401</c:v>
                </c:pt>
                <c:pt idx="1672">
                  <c:v>2010.3749999998734</c:v>
                </c:pt>
                <c:pt idx="1673">
                  <c:v>2010.4583333332066</c:v>
                </c:pt>
                <c:pt idx="1674">
                  <c:v>2010.5416666665399</c:v>
                </c:pt>
                <c:pt idx="1675">
                  <c:v>2010.6249999998731</c:v>
                </c:pt>
                <c:pt idx="1676">
                  <c:v>2010.7083333332064</c:v>
                </c:pt>
                <c:pt idx="1677">
                  <c:v>2010.7916666665396</c:v>
                </c:pt>
                <c:pt idx="1678">
                  <c:v>2010.8749999998729</c:v>
                </c:pt>
                <c:pt idx="1679">
                  <c:v>2010.9583333332062</c:v>
                </c:pt>
                <c:pt idx="1680">
                  <c:v>2011.0416666665394</c:v>
                </c:pt>
                <c:pt idx="1681">
                  <c:v>2011.1249999998727</c:v>
                </c:pt>
                <c:pt idx="1682">
                  <c:v>2011.2083333332059</c:v>
                </c:pt>
                <c:pt idx="1683">
                  <c:v>2011.2916666665392</c:v>
                </c:pt>
                <c:pt idx="1684">
                  <c:v>2011.3749999998724</c:v>
                </c:pt>
                <c:pt idx="1685">
                  <c:v>2011.4583333332057</c:v>
                </c:pt>
                <c:pt idx="1686">
                  <c:v>2011.541666666539</c:v>
                </c:pt>
                <c:pt idx="1687">
                  <c:v>2011.6249999998722</c:v>
                </c:pt>
                <c:pt idx="1688">
                  <c:v>2011.7083333332055</c:v>
                </c:pt>
                <c:pt idx="1689">
                  <c:v>2011.7916666665387</c:v>
                </c:pt>
                <c:pt idx="1690">
                  <c:v>2011.874999999872</c:v>
                </c:pt>
                <c:pt idx="1691">
                  <c:v>2011.9583333332052</c:v>
                </c:pt>
                <c:pt idx="1692">
                  <c:v>2012.0416666665385</c:v>
                </c:pt>
                <c:pt idx="1693">
                  <c:v>2012.1249999998718</c:v>
                </c:pt>
                <c:pt idx="1694">
                  <c:v>2012.208333333205</c:v>
                </c:pt>
                <c:pt idx="1695">
                  <c:v>2012.2916666665383</c:v>
                </c:pt>
                <c:pt idx="1696">
                  <c:v>2012.3749999998715</c:v>
                </c:pt>
                <c:pt idx="1697">
                  <c:v>2012.4583333332048</c:v>
                </c:pt>
                <c:pt idx="1698">
                  <c:v>2012.541666666538</c:v>
                </c:pt>
                <c:pt idx="1699">
                  <c:v>2012.6249999998713</c:v>
                </c:pt>
                <c:pt idx="1700">
                  <c:v>2012.7083333332046</c:v>
                </c:pt>
                <c:pt idx="1701">
                  <c:v>2012.7916666665378</c:v>
                </c:pt>
                <c:pt idx="1702">
                  <c:v>2012.8749999998711</c:v>
                </c:pt>
                <c:pt idx="1703">
                  <c:v>2012.9583333332043</c:v>
                </c:pt>
                <c:pt idx="1704">
                  <c:v>2013.0416666665376</c:v>
                </c:pt>
                <c:pt idx="1705">
                  <c:v>2013.1249999998709</c:v>
                </c:pt>
                <c:pt idx="1706">
                  <c:v>2013.2083333332041</c:v>
                </c:pt>
                <c:pt idx="1707">
                  <c:v>2013.2916666665374</c:v>
                </c:pt>
                <c:pt idx="1708">
                  <c:v>2013.3749999998706</c:v>
                </c:pt>
                <c:pt idx="1709">
                  <c:v>2013.4583333332039</c:v>
                </c:pt>
                <c:pt idx="1710">
                  <c:v>2013.5416666665371</c:v>
                </c:pt>
                <c:pt idx="1711">
                  <c:v>2013.6249999998704</c:v>
                </c:pt>
                <c:pt idx="1712">
                  <c:v>2013.7083333332037</c:v>
                </c:pt>
                <c:pt idx="1713">
                  <c:v>2013.7916666665369</c:v>
                </c:pt>
                <c:pt idx="1714">
                  <c:v>2013.8749999998702</c:v>
                </c:pt>
                <c:pt idx="1715">
                  <c:v>2013.9583333332034</c:v>
                </c:pt>
                <c:pt idx="1716">
                  <c:v>2014.0416666665367</c:v>
                </c:pt>
                <c:pt idx="1717">
                  <c:v>2014.1249999998699</c:v>
                </c:pt>
                <c:pt idx="1718">
                  <c:v>2014.2083333332032</c:v>
                </c:pt>
                <c:pt idx="1719">
                  <c:v>2014.2916666665365</c:v>
                </c:pt>
                <c:pt idx="1720">
                  <c:v>2014.3749999998697</c:v>
                </c:pt>
                <c:pt idx="1721">
                  <c:v>2014.458333333203</c:v>
                </c:pt>
                <c:pt idx="1722">
                  <c:v>2014.5416666665362</c:v>
                </c:pt>
                <c:pt idx="1723">
                  <c:v>2014.6249999998695</c:v>
                </c:pt>
                <c:pt idx="1724">
                  <c:v>2014.7083333332027</c:v>
                </c:pt>
                <c:pt idx="1725">
                  <c:v>2014.791666666536</c:v>
                </c:pt>
                <c:pt idx="1726">
                  <c:v>2014.8749999998693</c:v>
                </c:pt>
                <c:pt idx="1727">
                  <c:v>2014.9583333332025</c:v>
                </c:pt>
                <c:pt idx="1728">
                  <c:v>2015.0416666665358</c:v>
                </c:pt>
                <c:pt idx="1729">
                  <c:v>2015.124999999869</c:v>
                </c:pt>
                <c:pt idx="1730">
                  <c:v>2015.2083333332023</c:v>
                </c:pt>
                <c:pt idx="1731">
                  <c:v>2015.2916666665355</c:v>
                </c:pt>
                <c:pt idx="1732">
                  <c:v>2015.3749999998688</c:v>
                </c:pt>
                <c:pt idx="1733">
                  <c:v>2015.4583333332021</c:v>
                </c:pt>
                <c:pt idx="1734">
                  <c:v>2015.5416666665353</c:v>
                </c:pt>
                <c:pt idx="1735">
                  <c:v>2015.6249999998686</c:v>
                </c:pt>
                <c:pt idx="1736">
                  <c:v>2015.7083333332018</c:v>
                </c:pt>
                <c:pt idx="1737">
                  <c:v>2015.7916666665351</c:v>
                </c:pt>
                <c:pt idx="1738">
                  <c:v>2015.8749999998684</c:v>
                </c:pt>
                <c:pt idx="1739">
                  <c:v>2015.9583333332016</c:v>
                </c:pt>
                <c:pt idx="1740">
                  <c:v>2016.0416666665349</c:v>
                </c:pt>
                <c:pt idx="1741">
                  <c:v>2016.1249999998681</c:v>
                </c:pt>
                <c:pt idx="1742">
                  <c:v>2016.2083333332014</c:v>
                </c:pt>
                <c:pt idx="1743">
                  <c:v>2016.2916666665346</c:v>
                </c:pt>
                <c:pt idx="1744">
                  <c:v>2016.3749999998679</c:v>
                </c:pt>
                <c:pt idx="1745">
                  <c:v>2016.4583333332012</c:v>
                </c:pt>
                <c:pt idx="1746">
                  <c:v>2016.5416666665344</c:v>
                </c:pt>
                <c:pt idx="1747">
                  <c:v>2016.6249999998677</c:v>
                </c:pt>
                <c:pt idx="1748">
                  <c:v>2016.7083333332009</c:v>
                </c:pt>
                <c:pt idx="1749">
                  <c:v>2016.7916666665342</c:v>
                </c:pt>
                <c:pt idx="1750">
                  <c:v>2016.8749999998674</c:v>
                </c:pt>
                <c:pt idx="1751">
                  <c:v>2016.9583333332007</c:v>
                </c:pt>
              </c:numCache>
            </c:numRef>
          </c:xVal>
          <c:yVal>
            <c:numRef>
              <c:f>Data!$J$9:$J$1760</c:f>
              <c:numCache>
                <c:formatCode>0.00</c:formatCode>
                <c:ptCount val="1752"/>
                <c:pt idx="0">
                  <c:v>7.7365153108732008</c:v>
                </c:pt>
                <c:pt idx="1">
                  <c:v>7.5072863147882734</c:v>
                </c:pt>
                <c:pt idx="2">
                  <c:v>7.397668421517654</c:v>
                </c:pt>
                <c:pt idx="3">
                  <c:v>7.6778932511404774</c:v>
                </c:pt>
                <c:pt idx="4">
                  <c:v>7.8564347717128911</c:v>
                </c:pt>
                <c:pt idx="5">
                  <c:v>7.9801838625642576</c:v>
                </c:pt>
                <c:pt idx="6">
                  <c:v>7.9801838625642576</c:v>
                </c:pt>
                <c:pt idx="7">
                  <c:v>8.107838547562439</c:v>
                </c:pt>
                <c:pt idx="8">
                  <c:v>7.9178258225921621</c:v>
                </c:pt>
                <c:pt idx="9">
                  <c:v>7.7960394374312072</c:v>
                </c:pt>
                <c:pt idx="10">
                  <c:v>7.7960394374312072</c:v>
                </c:pt>
                <c:pt idx="11">
                  <c:v>7.6201529066935612</c:v>
                </c:pt>
                <c:pt idx="12">
                  <c:v>7.6677788623603957</c:v>
                </c:pt>
                <c:pt idx="13">
                  <c:v>7.7154048180272303</c:v>
                </c:pt>
                <c:pt idx="14">
                  <c:v>7.6480479331905524</c:v>
                </c:pt>
                <c:pt idx="15">
                  <c:v>7.527652496675854</c:v>
                </c:pt>
                <c:pt idx="16">
                  <c:v>7.5735528167775357</c:v>
                </c:pt>
                <c:pt idx="17">
                  <c:v>7.6750809873245656</c:v>
                </c:pt>
                <c:pt idx="18">
                  <c:v>7.8357300910602605</c:v>
                </c:pt>
                <c:pt idx="19">
                  <c:v>7.8246779918451947</c:v>
                </c:pt>
                <c:pt idx="20">
                  <c:v>7.8137872702280218</c:v>
                </c:pt>
                <c:pt idx="21">
                  <c:v>8.0360302461778872</c:v>
                </c:pt>
                <c:pt idx="22">
                  <c:v>7.8489547373876274</c:v>
                </c:pt>
                <c:pt idx="23">
                  <c:v>8.010979848793891</c:v>
                </c:pt>
                <c:pt idx="24">
                  <c:v>8.0575553130310631</c:v>
                </c:pt>
                <c:pt idx="25">
                  <c:v>7.9292346883787417</c:v>
                </c:pt>
                <c:pt idx="26">
                  <c:v>7.9748050026797683</c:v>
                </c:pt>
                <c:pt idx="27">
                  <c:v>8.020375316980795</c:v>
                </c:pt>
                <c:pt idx="28">
                  <c:v>8.2438571699797585</c:v>
                </c:pt>
                <c:pt idx="29">
                  <c:v>8.5416562418937811</c:v>
                </c:pt>
                <c:pt idx="30">
                  <c:v>8.5896430747134076</c:v>
                </c:pt>
                <c:pt idx="31">
                  <c:v>8.6376299075330358</c:v>
                </c:pt>
                <c:pt idx="32">
                  <c:v>8.6856167403526658</c:v>
                </c:pt>
                <c:pt idx="33">
                  <c:v>8.936694552823413</c:v>
                </c:pt>
                <c:pt idx="34">
                  <c:v>9.2733403387745383</c:v>
                </c:pt>
                <c:pt idx="35">
                  <c:v>9.1054996959809866</c:v>
                </c:pt>
                <c:pt idx="36">
                  <c:v>8.9654453530458884</c:v>
                </c:pt>
                <c:pt idx="37">
                  <c:v>8.9654453530458884</c:v>
                </c:pt>
                <c:pt idx="38">
                  <c:v>8.9654453530458884</c:v>
                </c:pt>
                <c:pt idx="39">
                  <c:v>9.1054996959809866</c:v>
                </c:pt>
                <c:pt idx="40">
                  <c:v>9.1772114419488968</c:v>
                </c:pt>
                <c:pt idx="41">
                  <c:v>9.3992234720583152</c:v>
                </c:pt>
                <c:pt idx="42">
                  <c:v>9.324014329696805</c:v>
                </c:pt>
                <c:pt idx="43">
                  <c:v>9.3992234720583152</c:v>
                </c:pt>
                <c:pt idx="44">
                  <c:v>9.3992234720583152</c:v>
                </c:pt>
                <c:pt idx="45">
                  <c:v>9.5533413573962225</c:v>
                </c:pt>
                <c:pt idx="46">
                  <c:v>9.6322434935499679</c:v>
                </c:pt>
                <c:pt idx="47">
                  <c:v>9.6322434935499679</c:v>
                </c:pt>
                <c:pt idx="48">
                  <c:v>9.4584443174706969</c:v>
                </c:pt>
                <c:pt idx="49">
                  <c:v>9.2825511754145662</c:v>
                </c:pt>
                <c:pt idx="50">
                  <c:v>9.1087519993352952</c:v>
                </c:pt>
                <c:pt idx="51">
                  <c:v>8.861762515654279</c:v>
                </c:pt>
                <c:pt idx="52">
                  <c:v>8.9063013076684907</c:v>
                </c:pt>
                <c:pt idx="53">
                  <c:v>8.8787710192008298</c:v>
                </c:pt>
                <c:pt idx="54">
                  <c:v>8.6990300449096907</c:v>
                </c:pt>
                <c:pt idx="55">
                  <c:v>8.4449908436601575</c:v>
                </c:pt>
                <c:pt idx="56">
                  <c:v>8.3373825424202916</c:v>
                </c:pt>
                <c:pt idx="57">
                  <c:v>8.1576415681291525</c:v>
                </c:pt>
                <c:pt idx="58">
                  <c:v>8.0445054972241437</c:v>
                </c:pt>
                <c:pt idx="59">
                  <c:v>7.9316046656379742</c:v>
                </c:pt>
                <c:pt idx="60">
                  <c:v>7.8522835688703978</c:v>
                </c:pt>
                <c:pt idx="61">
                  <c:v>7.7055949995113702</c:v>
                </c:pt>
                <c:pt idx="62">
                  <c:v>7.556683876071145</c:v>
                </c:pt>
                <c:pt idx="63">
                  <c:v>7.4732857956720329</c:v>
                </c:pt>
                <c:pt idx="64">
                  <c:v>7.5941156639440885</c:v>
                </c:pt>
                <c:pt idx="65">
                  <c:v>7.6489386820346636</c:v>
                </c:pt>
                <c:pt idx="66">
                  <c:v>7.4887890283795633</c:v>
                </c:pt>
                <c:pt idx="67">
                  <c:v>7.2625011998702202</c:v>
                </c:pt>
                <c:pt idx="68">
                  <c:v>7.0380587327608408</c:v>
                </c:pt>
                <c:pt idx="69">
                  <c:v>6.755795701198803</c:v>
                </c:pt>
                <c:pt idx="70">
                  <c:v>6.5442672528767476</c:v>
                </c:pt>
                <c:pt idx="71">
                  <c:v>6.2781878871532237</c:v>
                </c:pt>
                <c:pt idx="72">
                  <c:v>6.2064806508617147</c:v>
                </c:pt>
                <c:pt idx="73">
                  <c:v>6.408908355035793</c:v>
                </c:pt>
                <c:pt idx="74">
                  <c:v>6.7486561524715114</c:v>
                </c:pt>
                <c:pt idx="75">
                  <c:v>6.6037730226174451</c:v>
                </c:pt>
                <c:pt idx="76">
                  <c:v>6.5220200450293655</c:v>
                </c:pt>
                <c:pt idx="77">
                  <c:v>6.9318506805939135</c:v>
                </c:pt>
                <c:pt idx="78">
                  <c:v>6.9073087707927732</c:v>
                </c:pt>
                <c:pt idx="79">
                  <c:v>7.2149106428571406</c:v>
                </c:pt>
                <c:pt idx="80">
                  <c:v>7.3278883275975026</c:v>
                </c:pt>
                <c:pt idx="81">
                  <c:v>7.370116836603998</c:v>
                </c:pt>
                <c:pt idx="82">
                  <c:v>7.5580257428784119</c:v>
                </c:pt>
                <c:pt idx="83">
                  <c:v>7.6010986351442282</c:v>
                </c:pt>
                <c:pt idx="84">
                  <c:v>7.8571302962377567</c:v>
                </c:pt>
                <c:pt idx="85">
                  <c:v>7.9626758499113697</c:v>
                </c:pt>
                <c:pt idx="86">
                  <c:v>8.153693258676082</c:v>
                </c:pt>
                <c:pt idx="87">
                  <c:v>8.26318123743226</c:v>
                </c:pt>
                <c:pt idx="88">
                  <c:v>8.5639368619278926</c:v>
                </c:pt>
                <c:pt idx="89">
                  <c:v>8.781562093498815</c:v>
                </c:pt>
                <c:pt idx="90">
                  <c:v>8.7057310523298064</c:v>
                </c:pt>
                <c:pt idx="91">
                  <c:v>8.6343176711153333</c:v>
                </c:pt>
                <c:pt idx="92">
                  <c:v>8.6568395300553149</c:v>
                </c:pt>
                <c:pt idx="93">
                  <c:v>8.776902823522823</c:v>
                </c:pt>
                <c:pt idx="94">
                  <c:v>8.9024885223273227</c:v>
                </c:pt>
                <c:pt idx="95">
                  <c:v>9.1331355550804076</c:v>
                </c:pt>
                <c:pt idx="96">
                  <c:v>9.1970489169971916</c:v>
                </c:pt>
                <c:pt idx="97">
                  <c:v>9.2623886081264555</c:v>
                </c:pt>
                <c:pt idx="98">
                  <c:v>9.5377882213951235</c:v>
                </c:pt>
                <c:pt idx="99">
                  <c:v>9.8195938080912892</c:v>
                </c:pt>
                <c:pt idx="100">
                  <c:v>9.9934180009137883</c:v>
                </c:pt>
                <c:pt idx="101">
                  <c:v>10.283859927637138</c:v>
                </c:pt>
                <c:pt idx="102">
                  <c:v>10.335174041039377</c:v>
                </c:pt>
                <c:pt idx="103">
                  <c:v>10.508998233861876</c:v>
                </c:pt>
                <c:pt idx="104">
                  <c:v>10.319906822987424</c:v>
                </c:pt>
                <c:pt idx="105">
                  <c:v>9.9272900071748804</c:v>
                </c:pt>
                <c:pt idx="106">
                  <c:v>9.5768921844643486</c:v>
                </c:pt>
                <c:pt idx="107">
                  <c:v>9.4393137779222069</c:v>
                </c:pt>
                <c:pt idx="108">
                  <c:v>9.391564419021611</c:v>
                </c:pt>
                <c:pt idx="109">
                  <c:v>9.6111513568764337</c:v>
                </c:pt>
                <c:pt idx="110">
                  <c:v>9.7404453529035155</c:v>
                </c:pt>
                <c:pt idx="111">
                  <c:v>10.350952766474169</c:v>
                </c:pt>
                <c:pt idx="112">
                  <c:v>10.897489824011013</c:v>
                </c:pt>
                <c:pt idx="113">
                  <c:v>11.362538826008725</c:v>
                </c:pt>
                <c:pt idx="114">
                  <c:v>11.602849991984082</c:v>
                </c:pt>
                <c:pt idx="115">
                  <c:v>11.840549080068401</c:v>
                </c:pt>
                <c:pt idx="116">
                  <c:v>11.957560463617735</c:v>
                </c:pt>
                <c:pt idx="117">
                  <c:v>12.195418963650779</c:v>
                </c:pt>
                <c:pt idx="118">
                  <c:v>12.305103587093692</c:v>
                </c:pt>
                <c:pt idx="119">
                  <c:v>12.415127770735575</c:v>
                </c:pt>
                <c:pt idx="120">
                  <c:v>12.433068474646666</c:v>
                </c:pt>
                <c:pt idx="121">
                  <c:v>12.204830708496583</c:v>
                </c:pt>
                <c:pt idx="122">
                  <c:v>12.098415327604563</c:v>
                </c:pt>
                <c:pt idx="123">
                  <c:v>11.873343327571682</c:v>
                </c:pt>
                <c:pt idx="124">
                  <c:v>11.888118265365573</c:v>
                </c:pt>
                <c:pt idx="125">
                  <c:v>11.781702884473555</c:v>
                </c:pt>
                <c:pt idx="126">
                  <c:v>11.559764642605177</c:v>
                </c:pt>
                <c:pt idx="127">
                  <c:v>11.23440058163265</c:v>
                </c:pt>
                <c:pt idx="128">
                  <c:v>10.714971610503017</c:v>
                </c:pt>
                <c:pt idx="129">
                  <c:v>10.517205766322283</c:v>
                </c:pt>
                <c:pt idx="130">
                  <c:v>10.518431799746828</c:v>
                </c:pt>
                <c:pt idx="131">
                  <c:v>10.418977919605142</c:v>
                </c:pt>
                <c:pt idx="132">
                  <c:v>10.400034323387679</c:v>
                </c:pt>
                <c:pt idx="133">
                  <c:v>10.282603808563589</c:v>
                </c:pt>
                <c:pt idx="134">
                  <c:v>10.263835651942893</c:v>
                </c:pt>
                <c:pt idx="135">
                  <c:v>10.151056964935366</c:v>
                </c:pt>
                <c:pt idx="136">
                  <c:v>10.038103534205382</c:v>
                </c:pt>
                <c:pt idx="137">
                  <c:v>9.9293904952960776</c:v>
                </c:pt>
                <c:pt idx="138">
                  <c:v>10.00124955151899</c:v>
                </c:pt>
                <c:pt idx="139">
                  <c:v>9.8905859807167591</c:v>
                </c:pt>
                <c:pt idx="140">
                  <c:v>10.146534673063547</c:v>
                </c:pt>
                <c:pt idx="141">
                  <c:v>10.222438108848953</c:v>
                </c:pt>
                <c:pt idx="142">
                  <c:v>10.297383700689165</c:v>
                </c:pt>
                <c:pt idx="143">
                  <c:v>10.376086074458616</c:v>
                </c:pt>
                <c:pt idx="144">
                  <c:v>10.315759992630367</c:v>
                </c:pt>
                <c:pt idx="145">
                  <c:v>10.158746687077286</c:v>
                </c:pt>
                <c:pt idx="146">
                  <c:v>10.195107828973871</c:v>
                </c:pt>
                <c:pt idx="147">
                  <c:v>10.232251513024723</c:v>
                </c:pt>
                <c:pt idx="148">
                  <c:v>10.270116581632649</c:v>
                </c:pt>
                <c:pt idx="149">
                  <c:v>10.514853111949517</c:v>
                </c:pt>
                <c:pt idx="150">
                  <c:v>10.664851224307709</c:v>
                </c:pt>
                <c:pt idx="151">
                  <c:v>10.600215762342208</c:v>
                </c:pt>
                <c:pt idx="152">
                  <c:v>10.64421740597369</c:v>
                </c:pt>
                <c:pt idx="153">
                  <c:v>10.578915458697779</c:v>
                </c:pt>
                <c:pt idx="154">
                  <c:v>10.623059428536049</c:v>
                </c:pt>
                <c:pt idx="155">
                  <c:v>10.448311564145955</c:v>
                </c:pt>
                <c:pt idx="156">
                  <c:v>10.252405722318219</c:v>
                </c:pt>
                <c:pt idx="157">
                  <c:v>10.056499880490481</c:v>
                </c:pt>
                <c:pt idx="158">
                  <c:v>9.8605940386627449</c:v>
                </c:pt>
                <c:pt idx="159">
                  <c:v>9.8681106498560229</c:v>
                </c:pt>
                <c:pt idx="160">
                  <c:v>9.8760408788961218</c:v>
                </c:pt>
                <c:pt idx="161">
                  <c:v>9.6717089986430995</c:v>
                </c:pt>
                <c:pt idx="162">
                  <c:v>9.5702167415651385</c:v>
                </c:pt>
                <c:pt idx="163">
                  <c:v>9.3636653010997062</c:v>
                </c:pt>
                <c:pt idx="164">
                  <c:v>9.2577621937721943</c:v>
                </c:pt>
                <c:pt idx="165">
                  <c:v>9.1495051943674053</c:v>
                </c:pt>
                <c:pt idx="166">
                  <c:v>9.1414621792979478</c:v>
                </c:pt>
                <c:pt idx="167">
                  <c:v>9.0281354156717217</c:v>
                </c:pt>
                <c:pt idx="168">
                  <c:v>8.9320294580210202</c:v>
                </c:pt>
                <c:pt idx="169">
                  <c:v>8.7326156818301328</c:v>
                </c:pt>
                <c:pt idx="170">
                  <c:v>8.8385182791100707</c:v>
                </c:pt>
                <c:pt idx="171">
                  <c:v>8.6407992833219343</c:v>
                </c:pt>
                <c:pt idx="172">
                  <c:v>8.7427713529738345</c:v>
                </c:pt>
                <c:pt idx="173">
                  <c:v>8.8527015004512517</c:v>
                </c:pt>
                <c:pt idx="174">
                  <c:v>8.6477788844526255</c:v>
                </c:pt>
                <c:pt idx="175">
                  <c:v>8.5452241296317712</c:v>
                </c:pt>
                <c:pt idx="176">
                  <c:v>8.547435931470174</c:v>
                </c:pt>
                <c:pt idx="177">
                  <c:v>8.4466982937064188</c:v>
                </c:pt>
                <c:pt idx="178">
                  <c:v>8.2435924978057287</c:v>
                </c:pt>
                <c:pt idx="179">
                  <c:v>7.9546664511990643</c:v>
                </c:pt>
                <c:pt idx="180">
                  <c:v>8.2948698752161576</c:v>
                </c:pt>
                <c:pt idx="181">
                  <c:v>8.445685691129178</c:v>
                </c:pt>
                <c:pt idx="182">
                  <c:v>8.7000687159607111</c:v>
                </c:pt>
                <c:pt idx="183">
                  <c:v>8.9606651975022746</c:v>
                </c:pt>
                <c:pt idx="184">
                  <c:v>9.3430369550474239</c:v>
                </c:pt>
                <c:pt idx="185">
                  <c:v>9.6216687238888934</c:v>
                </c:pt>
                <c:pt idx="186">
                  <c:v>9.6597500721676752</c:v>
                </c:pt>
                <c:pt idx="187">
                  <c:v>9.6969012970204886</c:v>
                </c:pt>
                <c:pt idx="188">
                  <c:v>9.8533029308433999</c:v>
                </c:pt>
                <c:pt idx="189">
                  <c:v>10.009704564666311</c:v>
                </c:pt>
                <c:pt idx="190">
                  <c:v>10.166106198489221</c:v>
                </c:pt>
                <c:pt idx="191">
                  <c:v>10.196619017847416</c:v>
                </c:pt>
                <c:pt idx="192">
                  <c:v>10.029251758215899</c:v>
                </c:pt>
                <c:pt idx="193">
                  <c:v>9.9857770311838898</c:v>
                </c:pt>
                <c:pt idx="194">
                  <c:v>10.060297755297203</c:v>
                </c:pt>
                <c:pt idx="195">
                  <c:v>10.134818479410516</c:v>
                </c:pt>
                <c:pt idx="196">
                  <c:v>10.209339203523827</c:v>
                </c:pt>
                <c:pt idx="197">
                  <c:v>10.40629129799845</c:v>
                </c:pt>
                <c:pt idx="198">
                  <c:v>10.607978522092445</c:v>
                </c:pt>
                <c:pt idx="199">
                  <c:v>10.557107113911472</c:v>
                </c:pt>
                <c:pt idx="200">
                  <c:v>10.760611306582986</c:v>
                </c:pt>
                <c:pt idx="201">
                  <c:v>10.707922929824493</c:v>
                </c:pt>
                <c:pt idx="202">
                  <c:v>10.656463548203702</c:v>
                </c:pt>
                <c:pt idx="203">
                  <c:v>10.484286289167159</c:v>
                </c:pt>
                <c:pt idx="204">
                  <c:v>10.126148814044372</c:v>
                </c:pt>
                <c:pt idx="205">
                  <c:v>9.9979318974196811</c:v>
                </c:pt>
                <c:pt idx="206">
                  <c:v>9.7562108524194411</c:v>
                </c:pt>
                <c:pt idx="207">
                  <c:v>9.6251464059508685</c:v>
                </c:pt>
                <c:pt idx="208">
                  <c:v>9.487978594106961</c:v>
                </c:pt>
                <c:pt idx="209">
                  <c:v>9.350580586607304</c:v>
                </c:pt>
                <c:pt idx="210">
                  <c:v>8.9931609859945656</c:v>
                </c:pt>
                <c:pt idx="211">
                  <c:v>8.7427713529738345</c:v>
                </c:pt>
                <c:pt idx="212">
                  <c:v>8.495362548917635</c:v>
                </c:pt>
                <c:pt idx="213">
                  <c:v>8.1520600260991909</c:v>
                </c:pt>
                <c:pt idx="214">
                  <c:v>7.8137055871765249</c:v>
                </c:pt>
                <c:pt idx="215">
                  <c:v>7.5719845421762821</c:v>
                </c:pt>
                <c:pt idx="216">
                  <c:v>7.941960865979687</c:v>
                </c:pt>
                <c:pt idx="217">
                  <c:v>8.1414327247253393</c:v>
                </c:pt>
                <c:pt idx="218">
                  <c:v>8.3426882873297039</c:v>
                </c:pt>
                <c:pt idx="219">
                  <c:v>8.4446544775081787</c:v>
                </c:pt>
                <c:pt idx="220">
                  <c:v>8.7634519507173643</c:v>
                </c:pt>
                <c:pt idx="221">
                  <c:v>8.8679672793670488</c:v>
                </c:pt>
                <c:pt idx="222">
                  <c:v>8.9724826080167297</c:v>
                </c:pt>
                <c:pt idx="223">
                  <c:v>9.0801650678376156</c:v>
                </c:pt>
                <c:pt idx="224">
                  <c:v>9.0712947617288435</c:v>
                </c:pt>
                <c:pt idx="225">
                  <c:v>9.1745198400519659</c:v>
                </c:pt>
                <c:pt idx="226">
                  <c:v>9.2808729510515455</c:v>
                </c:pt>
                <c:pt idx="227">
                  <c:v>9.2696536525885591</c:v>
                </c:pt>
                <c:pt idx="228">
                  <c:v>9.4760564642379315</c:v>
                </c:pt>
                <c:pt idx="229">
                  <c:v>9.4475522836971084</c:v>
                </c:pt>
                <c:pt idx="230">
                  <c:v>9.4222152343274868</c:v>
                </c:pt>
                <c:pt idx="231">
                  <c:v>9.3968781849578686</c:v>
                </c:pt>
                <c:pt idx="232">
                  <c:v>9.2527206569634206</c:v>
                </c:pt>
                <c:pt idx="233">
                  <c:v>9.2276963955517548</c:v>
                </c:pt>
                <c:pt idx="234">
                  <c:v>9.202672134140089</c:v>
                </c:pt>
                <c:pt idx="235">
                  <c:v>8.8468557614578138</c:v>
                </c:pt>
                <c:pt idx="236">
                  <c:v>8.7189247212575758</c:v>
                </c:pt>
                <c:pt idx="237">
                  <c:v>8.6950780895413153</c:v>
                </c:pt>
                <c:pt idx="238">
                  <c:v>8.8771227459697375</c:v>
                </c:pt>
                <c:pt idx="239">
                  <c:v>8.8527015004512517</c:v>
                </c:pt>
                <c:pt idx="240">
                  <c:v>9.0904403486385146</c:v>
                </c:pt>
                <c:pt idx="241">
                  <c:v>9.1060719227055458</c:v>
                </c:pt>
                <c:pt idx="242">
                  <c:v>9.1243568627377716</c:v>
                </c:pt>
                <c:pt idx="243">
                  <c:v>9.1422024342211898</c:v>
                </c:pt>
                <c:pt idx="244">
                  <c:v>9.3747111171533888</c:v>
                </c:pt>
                <c:pt idx="245">
                  <c:v>9.7331363352179885</c:v>
                </c:pt>
                <c:pt idx="246">
                  <c:v>9.9846803032546436</c:v>
                </c:pt>
                <c:pt idx="247">
                  <c:v>10.11292964298943</c:v>
                </c:pt>
                <c:pt idx="248">
                  <c:v>10.372354585688242</c:v>
                </c:pt>
                <c:pt idx="249">
                  <c:v>10.505374094878748</c:v>
                </c:pt>
                <c:pt idx="250">
                  <c:v>10.769854524939634</c:v>
                </c:pt>
                <c:pt idx="251">
                  <c:v>10.904557887074079</c:v>
                </c:pt>
                <c:pt idx="252">
                  <c:v>11.270054607574869</c:v>
                </c:pt>
                <c:pt idx="253">
                  <c:v>11.35231777989293</c:v>
                </c:pt>
                <c:pt idx="254">
                  <c:v>11.739501206434388</c:v>
                </c:pt>
                <c:pt idx="255">
                  <c:v>11.983747148360564</c:v>
                </c:pt>
                <c:pt idx="256">
                  <c:v>12.069345342277426</c:v>
                </c:pt>
                <c:pt idx="257">
                  <c:v>12.154943536194287</c:v>
                </c:pt>
                <c:pt idx="258">
                  <c:v>11.918410665314962</c:v>
                </c:pt>
                <c:pt idx="259">
                  <c:v>11.845896813801319</c:v>
                </c:pt>
                <c:pt idx="260">
                  <c:v>11.928159986119384</c:v>
                </c:pt>
                <c:pt idx="261">
                  <c:v>12.010423158437449</c:v>
                </c:pt>
                <c:pt idx="262">
                  <c:v>11.786544186763892</c:v>
                </c:pt>
                <c:pt idx="263">
                  <c:v>11.718385333449312</c:v>
                </c:pt>
                <c:pt idx="264">
                  <c:v>11.01398172883728</c:v>
                </c:pt>
                <c:pt idx="265">
                  <c:v>10.6083844913219</c:v>
                </c:pt>
                <c:pt idx="266">
                  <c:v>10.582854586705274</c:v>
                </c:pt>
                <c:pt idx="267">
                  <c:v>10.425732910635253</c:v>
                </c:pt>
                <c:pt idx="268">
                  <c:v>10.26783925703856</c:v>
                </c:pt>
                <c:pt idx="269">
                  <c:v>10.232268263193847</c:v>
                </c:pt>
                <c:pt idx="270">
                  <c:v>10.194825122946339</c:v>
                </c:pt>
                <c:pt idx="271">
                  <c:v>10.297948395848353</c:v>
                </c:pt>
                <c:pt idx="272">
                  <c:v>9.5847358497288155</c:v>
                </c:pt>
                <c:pt idx="273">
                  <c:v>9.1575363424469653</c:v>
                </c:pt>
                <c:pt idx="274">
                  <c:v>9.0943128770421229</c:v>
                </c:pt>
                <c:pt idx="275">
                  <c:v>8.9022121673535626</c:v>
                </c:pt>
                <c:pt idx="276">
                  <c:v>8.8574143645284309</c:v>
                </c:pt>
                <c:pt idx="277">
                  <c:v>8.6823983361806381</c:v>
                </c:pt>
                <c:pt idx="278">
                  <c:v>8.629281470150616</c:v>
                </c:pt>
                <c:pt idx="279">
                  <c:v>8.324502592694234</c:v>
                </c:pt>
                <c:pt idx="280">
                  <c:v>8.0160516805696993</c:v>
                </c:pt>
                <c:pt idx="281">
                  <c:v>7.7112728031133164</c:v>
                </c:pt>
                <c:pt idx="282">
                  <c:v>7.4064939256569335</c:v>
                </c:pt>
                <c:pt idx="283">
                  <c:v>6.8980994590370619</c:v>
                </c:pt>
                <c:pt idx="284">
                  <c:v>6.5102171531098918</c:v>
                </c:pt>
                <c:pt idx="285">
                  <c:v>6.3957971215594966</c:v>
                </c:pt>
                <c:pt idx="286">
                  <c:v>6.0917524366636293</c:v>
                </c:pt>
                <c:pt idx="287">
                  <c:v>5.8752554690387182</c:v>
                </c:pt>
                <c:pt idx="288">
                  <c:v>6.150658069149908</c:v>
                </c:pt>
                <c:pt idx="289">
                  <c:v>6.4260606692610978</c:v>
                </c:pt>
                <c:pt idx="290">
                  <c:v>6.7014632693722866</c:v>
                </c:pt>
                <c:pt idx="291">
                  <c:v>6.6861689680588077</c:v>
                </c:pt>
                <c:pt idx="292">
                  <c:v>6.854886444826592</c:v>
                </c:pt>
                <c:pt idx="293">
                  <c:v>7.0190519011826167</c:v>
                </c:pt>
                <c:pt idx="294">
                  <c:v>7.3755107317754458</c:v>
                </c:pt>
                <c:pt idx="295">
                  <c:v>7.7418798577523029</c:v>
                </c:pt>
                <c:pt idx="296">
                  <c:v>8.0058075801756772</c:v>
                </c:pt>
                <c:pt idx="297">
                  <c:v>8.2697353025990505</c:v>
                </c:pt>
                <c:pt idx="298">
                  <c:v>8.5336630250224239</c:v>
                </c:pt>
                <c:pt idx="299">
                  <c:v>8.9214943857178763</c:v>
                </c:pt>
                <c:pt idx="300">
                  <c:v>8.9295028290250578</c:v>
                </c:pt>
                <c:pt idx="301">
                  <c:v>8.9340603476069997</c:v>
                </c:pt>
                <c:pt idx="302">
                  <c:v>8.8128832035580764</c:v>
                </c:pt>
                <c:pt idx="303">
                  <c:v>8.8195299065880643</c:v>
                </c:pt>
                <c:pt idx="304">
                  <c:v>8.8225933742921541</c:v>
                </c:pt>
                <c:pt idx="305">
                  <c:v>8.8295772416236904</c:v>
                </c:pt>
                <c:pt idx="306">
                  <c:v>8.7028920029395245</c:v>
                </c:pt>
                <c:pt idx="307">
                  <c:v>8.5723678176285638</c:v>
                </c:pt>
                <c:pt idx="308">
                  <c:v>8.4456825789443979</c:v>
                </c:pt>
                <c:pt idx="309">
                  <c:v>8.0743224789084636</c:v>
                </c:pt>
                <c:pt idx="310">
                  <c:v>7.7205632486057754</c:v>
                </c:pt>
                <c:pt idx="311">
                  <c:v>7.6011171223966851</c:v>
                </c:pt>
                <c:pt idx="312">
                  <c:v>8.133939073122832</c:v>
                </c:pt>
                <c:pt idx="313">
                  <c:v>8.4469261927482648</c:v>
                </c:pt>
                <c:pt idx="314">
                  <c:v>8.7561872752352983</c:v>
                </c:pt>
                <c:pt idx="315">
                  <c:v>9.2007585425001324</c:v>
                </c:pt>
                <c:pt idx="316">
                  <c:v>9.6626286596377504</c:v>
                </c:pt>
                <c:pt idx="317">
                  <c:v>9.9812612296615626</c:v>
                </c:pt>
                <c:pt idx="318">
                  <c:v>10.299893799685373</c:v>
                </c:pt>
                <c:pt idx="319">
                  <c:v>10.160519926768833</c:v>
                </c:pt>
                <c:pt idx="320">
                  <c:v>10.170503599718378</c:v>
                </c:pt>
                <c:pt idx="321">
                  <c:v>10.616226914280704</c:v>
                </c:pt>
                <c:pt idx="322">
                  <c:v>10.920271599176573</c:v>
                </c:pt>
                <c:pt idx="323">
                  <c:v>11.220696704490345</c:v>
                </c:pt>
                <c:pt idx="324">
                  <c:v>11.340142830699437</c:v>
                </c:pt>
                <c:pt idx="325">
                  <c:v>11.301749087827407</c:v>
                </c:pt>
                <c:pt idx="326">
                  <c:v>11.419512813718882</c:v>
                </c:pt>
                <c:pt idx="327">
                  <c:v>11.537276539610357</c:v>
                </c:pt>
                <c:pt idx="328">
                  <c:v>10.891593746457058</c:v>
                </c:pt>
                <c:pt idx="329">
                  <c:v>11.776372589147597</c:v>
                </c:pt>
                <c:pt idx="330">
                  <c:v>12.064058747118168</c:v>
                </c:pt>
                <c:pt idx="331">
                  <c:v>12.187124452909353</c:v>
                </c:pt>
                <c:pt idx="332">
                  <c:v>12.306570579118445</c:v>
                </c:pt>
                <c:pt idx="333">
                  <c:v>12.426016705327532</c:v>
                </c:pt>
                <c:pt idx="334">
                  <c:v>12.549082411118718</c:v>
                </c:pt>
                <c:pt idx="335">
                  <c:v>12.490092140005027</c:v>
                </c:pt>
                <c:pt idx="336">
                  <c:v>12.875500697468039</c:v>
                </c:pt>
                <c:pt idx="337">
                  <c:v>12.901069830592625</c:v>
                </c:pt>
                <c:pt idx="338">
                  <c:v>13.275919317195804</c:v>
                </c:pt>
                <c:pt idx="339">
                  <c:v>13.4663078670006</c:v>
                </c:pt>
                <c:pt idx="340">
                  <c:v>13.839515992478114</c:v>
                </c:pt>
                <c:pt idx="341">
                  <c:v>14.01983597315186</c:v>
                </c:pt>
                <c:pt idx="342">
                  <c:v>14.195410521094018</c:v>
                </c:pt>
                <c:pt idx="343">
                  <c:v>14.369730940519545</c:v>
                </c:pt>
                <c:pt idx="344">
                  <c:v>14.172911991131263</c:v>
                </c:pt>
                <c:pt idx="345">
                  <c:v>14.335773756208031</c:v>
                </c:pt>
                <c:pt idx="346">
                  <c:v>14.497738312648508</c:v>
                </c:pt>
                <c:pt idx="347">
                  <c:v>14.652747311091725</c:v>
                </c:pt>
                <c:pt idx="348">
                  <c:v>14.652747311091725</c:v>
                </c:pt>
                <c:pt idx="349">
                  <c:v>14.478318327650019</c:v>
                </c:pt>
                <c:pt idx="350">
                  <c:v>14.478318327650019</c:v>
                </c:pt>
                <c:pt idx="351">
                  <c:v>14.478318327650019</c:v>
                </c:pt>
                <c:pt idx="352">
                  <c:v>14.831445844141696</c:v>
                </c:pt>
                <c:pt idx="353">
                  <c:v>15.014556846999465</c:v>
                </c:pt>
                <c:pt idx="354">
                  <c:v>14.831445844141696</c:v>
                </c:pt>
                <c:pt idx="355">
                  <c:v>15.014556846999465</c:v>
                </c:pt>
                <c:pt idx="356">
                  <c:v>14.831445844141696</c:v>
                </c:pt>
                <c:pt idx="357">
                  <c:v>15.014556846999465</c:v>
                </c:pt>
                <c:pt idx="358">
                  <c:v>15.014556846999465</c:v>
                </c:pt>
                <c:pt idx="359">
                  <c:v>15.20222962177208</c:v>
                </c:pt>
                <c:pt idx="360">
                  <c:v>15.067733402499256</c:v>
                </c:pt>
                <c:pt idx="361">
                  <c:v>15.306744950421763</c:v>
                </c:pt>
                <c:pt idx="362">
                  <c:v>15.360586180332206</c:v>
                </c:pt>
                <c:pt idx="363">
                  <c:v>15.609553893055748</c:v>
                </c:pt>
                <c:pt idx="364">
                  <c:v>15.660869459583155</c:v>
                </c:pt>
                <c:pt idx="365">
                  <c:v>15.715392249018526</c:v>
                </c:pt>
                <c:pt idx="366">
                  <c:v>15.572783968802776</c:v>
                </c:pt>
                <c:pt idx="367">
                  <c:v>15.43058519296841</c:v>
                </c:pt>
                <c:pt idx="368">
                  <c:v>15.294928526771125</c:v>
                </c:pt>
                <c:pt idx="369">
                  <c:v>15.347456564135793</c:v>
                </c:pt>
                <c:pt idx="370">
                  <c:v>15.211383302327098</c:v>
                </c:pt>
                <c:pt idx="371">
                  <c:v>15.081581591302102</c:v>
                </c:pt>
                <c:pt idx="372">
                  <c:v>15.592965263553445</c:v>
                </c:pt>
                <c:pt idx="373">
                  <c:v>15.925704733742821</c:v>
                </c:pt>
                <c:pt idx="374">
                  <c:v>16.255391548242383</c:v>
                </c:pt>
                <c:pt idx="375">
                  <c:v>16.387646557108866</c:v>
                </c:pt>
                <c:pt idx="376">
                  <c:v>16.519754121439139</c:v>
                </c:pt>
                <c:pt idx="377">
                  <c:v>16.645876092323967</c:v>
                </c:pt>
                <c:pt idx="378">
                  <c:v>16.96406275037193</c:v>
                </c:pt>
                <c:pt idx="379">
                  <c:v>17.488523534912204</c:v>
                </c:pt>
                <c:pt idx="380">
                  <c:v>17.60338223922756</c:v>
                </c:pt>
                <c:pt idx="381">
                  <c:v>16.752698831349853</c:v>
                </c:pt>
                <c:pt idx="382">
                  <c:v>17.62782428908638</c:v>
                </c:pt>
                <c:pt idx="383">
                  <c:v>17.735963915235281</c:v>
                </c:pt>
                <c:pt idx="384">
                  <c:v>17.30992708531781</c:v>
                </c:pt>
                <c:pt idx="385">
                  <c:v>17.076046777264615</c:v>
                </c:pt>
                <c:pt idx="386">
                  <c:v>17.419164152677975</c:v>
                </c:pt>
                <c:pt idx="387">
                  <c:v>17.180190495707354</c:v>
                </c:pt>
                <c:pt idx="388">
                  <c:v>17.332334345334854</c:v>
                </c:pt>
                <c:pt idx="389">
                  <c:v>17.087802006279471</c:v>
                </c:pt>
                <c:pt idx="390">
                  <c:v>16.843269667224092</c:v>
                </c:pt>
                <c:pt idx="391">
                  <c:v>16.59579115540901</c:v>
                </c:pt>
                <c:pt idx="392">
                  <c:v>16.163274695799373</c:v>
                </c:pt>
                <c:pt idx="393">
                  <c:v>16.106726477298253</c:v>
                </c:pt>
                <c:pt idx="394">
                  <c:v>16.045802316078472</c:v>
                </c:pt>
                <c:pt idx="395">
                  <c:v>15.798393512022272</c:v>
                </c:pt>
                <c:pt idx="396">
                  <c:v>15.339093301400951</c:v>
                </c:pt>
                <c:pt idx="397">
                  <c:v>14.897675146122259</c:v>
                </c:pt>
                <c:pt idx="398">
                  <c:v>14.971843569243882</c:v>
                </c:pt>
                <c:pt idx="399">
                  <c:v>15.047863126701866</c:v>
                </c:pt>
                <c:pt idx="400">
                  <c:v>15.300595074945344</c:v>
                </c:pt>
                <c:pt idx="401">
                  <c:v>15.20222771911577</c:v>
                </c:pt>
                <c:pt idx="402">
                  <c:v>15.1038603632862</c:v>
                </c:pt>
                <c:pt idx="403">
                  <c:v>14.828087499586996</c:v>
                </c:pt>
                <c:pt idx="404">
                  <c:v>14.561508734954387</c:v>
                </c:pt>
                <c:pt idx="405">
                  <c:v>14.465402777303689</c:v>
                </c:pt>
                <c:pt idx="406">
                  <c:v>14.043613891806059</c:v>
                </c:pt>
                <c:pt idx="407">
                  <c:v>13.949667153831276</c:v>
                </c:pt>
                <c:pt idx="408">
                  <c:v>14.376697780989376</c:v>
                </c:pt>
                <c:pt idx="409">
                  <c:v>14.803728408147478</c:v>
                </c:pt>
                <c:pt idx="410">
                  <c:v>15.403723672202839</c:v>
                </c:pt>
                <c:pt idx="411">
                  <c:v>15.8356037751618</c:v>
                </c:pt>
                <c:pt idx="412">
                  <c:v>16.454504870498457</c:v>
                </c:pt>
                <c:pt idx="413">
                  <c:v>16.891350132547089</c:v>
                </c:pt>
                <c:pt idx="414">
                  <c:v>17.328195394595721</c:v>
                </c:pt>
                <c:pt idx="415">
                  <c:v>17.56312418699763</c:v>
                </c:pt>
                <c:pt idx="416">
                  <c:v>18.201885918692987</c:v>
                </c:pt>
                <c:pt idx="417">
                  <c:v>18.638731180741615</c:v>
                </c:pt>
                <c:pt idx="418">
                  <c:v>18.858764495874503</c:v>
                </c:pt>
                <c:pt idx="419">
                  <c:v>19.074034679728481</c:v>
                </c:pt>
                <c:pt idx="420">
                  <c:v>19.287549993307529</c:v>
                </c:pt>
                <c:pt idx="421">
                  <c:v>19.501065306886581</c:v>
                </c:pt>
                <c:pt idx="422">
                  <c:v>19.714580620465632</c:v>
                </c:pt>
                <c:pt idx="423">
                  <c:v>19.928095934044681</c:v>
                </c:pt>
                <c:pt idx="424">
                  <c:v>19.917769000045968</c:v>
                </c:pt>
                <c:pt idx="425">
                  <c:v>20.128911427608294</c:v>
                </c:pt>
                <c:pt idx="426">
                  <c:v>21.041380122009095</c:v>
                </c:pt>
                <c:pt idx="427">
                  <c:v>20.78215718836088</c:v>
                </c:pt>
                <c:pt idx="428">
                  <c:v>20.762338710295268</c:v>
                </c:pt>
                <c:pt idx="429">
                  <c:v>20.517443086233179</c:v>
                </c:pt>
                <c:pt idx="430">
                  <c:v>20.501298652053329</c:v>
                </c:pt>
                <c:pt idx="431">
                  <c:v>20.485311988739909</c:v>
                </c:pt>
                <c:pt idx="432">
                  <c:v>20.479503251493011</c:v>
                </c:pt>
                <c:pt idx="433">
                  <c:v>19.824234178481031</c:v>
                </c:pt>
                <c:pt idx="434">
                  <c:v>19.811453041741885</c:v>
                </c:pt>
                <c:pt idx="435">
                  <c:v>19.587731871338541</c:v>
                </c:pt>
                <c:pt idx="436">
                  <c:v>18.957872267124085</c:v>
                </c:pt>
                <c:pt idx="437">
                  <c:v>18.545753026359069</c:v>
                </c:pt>
                <c:pt idx="438">
                  <c:v>18.328950561403037</c:v>
                </c:pt>
                <c:pt idx="439">
                  <c:v>18.109536018555975</c:v>
                </c:pt>
                <c:pt idx="440">
                  <c:v>17.892733553599946</c:v>
                </c:pt>
                <c:pt idx="441">
                  <c:v>17.495526844821882</c:v>
                </c:pt>
                <c:pt idx="442">
                  <c:v>18.01359737115116</c:v>
                </c:pt>
                <c:pt idx="443">
                  <c:v>18.17652676095825</c:v>
                </c:pt>
                <c:pt idx="444">
                  <c:v>18.189762529898868</c:v>
                </c:pt>
                <c:pt idx="445">
                  <c:v>18.206107720607392</c:v>
                </c:pt>
                <c:pt idx="446">
                  <c:v>18.017487151985048</c:v>
                </c:pt>
                <c:pt idx="447">
                  <c:v>17.632904653581743</c:v>
                </c:pt>
                <c:pt idx="448">
                  <c:v>17.449141554397094</c:v>
                </c:pt>
                <c:pt idx="449">
                  <c:v>17.262594165830858</c:v>
                </c:pt>
                <c:pt idx="450">
                  <c:v>16.890399791660144</c:v>
                </c:pt>
                <c:pt idx="451">
                  <c:v>16.708634524050563</c:v>
                </c:pt>
                <c:pt idx="452">
                  <c:v>16.524115237234774</c:v>
                </c:pt>
                <c:pt idx="453">
                  <c:v>16.164013940549161</c:v>
                </c:pt>
                <c:pt idx="454">
                  <c:v>15.814121768149613</c:v>
                </c:pt>
                <c:pt idx="455">
                  <c:v>15.468930207882414</c:v>
                </c:pt>
                <c:pt idx="456">
                  <c:v>16.037842938552956</c:v>
                </c:pt>
                <c:pt idx="457">
                  <c:v>16.269047287600468</c:v>
                </c:pt>
                <c:pt idx="458">
                  <c:v>16.669105827459497</c:v>
                </c:pt>
                <c:pt idx="459">
                  <c:v>16.717298502633525</c:v>
                </c:pt>
                <c:pt idx="460">
                  <c:v>16.934491034961333</c:v>
                </c:pt>
                <c:pt idx="461">
                  <c:v>17.147294932098117</c:v>
                </c:pt>
                <c:pt idx="462">
                  <c:v>17.531189594757031</c:v>
                </c:pt>
                <c:pt idx="463">
                  <c:v>17.735896815336535</c:v>
                </c:pt>
                <c:pt idx="464">
                  <c:v>17.936700780083989</c:v>
                </c:pt>
                <c:pt idx="465">
                  <c:v>17.957329591836729</c:v>
                </c:pt>
                <c:pt idx="466">
                  <c:v>18.150065183817667</c:v>
                </c:pt>
                <c:pt idx="467">
                  <c:v>18.339128875787321</c:v>
                </c:pt>
                <c:pt idx="468">
                  <c:v>18.45459647884816</c:v>
                </c:pt>
                <c:pt idx="469">
                  <c:v>18.393690219842064</c:v>
                </c:pt>
                <c:pt idx="470">
                  <c:v>17.986957369472137</c:v>
                </c:pt>
                <c:pt idx="471">
                  <c:v>17.759621453872402</c:v>
                </c:pt>
                <c:pt idx="472">
                  <c:v>18.037498466646081</c:v>
                </c:pt>
                <c:pt idx="473">
                  <c:v>18.150065183817667</c:v>
                </c:pt>
                <c:pt idx="474">
                  <c:v>18.089158924811567</c:v>
                </c:pt>
                <c:pt idx="475">
                  <c:v>18.203320408163261</c:v>
                </c:pt>
                <c:pt idx="476">
                  <c:v>18.319720818993758</c:v>
                </c:pt>
                <c:pt idx="477">
                  <c:v>18.810838470286736</c:v>
                </c:pt>
                <c:pt idx="478">
                  <c:v>19.133470551842279</c:v>
                </c:pt>
                <c:pt idx="479">
                  <c:v>19.068168604566363</c:v>
                </c:pt>
                <c:pt idx="480">
                  <c:v>18.762555491315098</c:v>
                </c:pt>
                <c:pt idx="481">
                  <c:v>19.048644713740124</c:v>
                </c:pt>
                <c:pt idx="482">
                  <c:v>18.536045680134958</c:v>
                </c:pt>
                <c:pt idx="483">
                  <c:v>18.818213236004201</c:v>
                </c:pt>
                <c:pt idx="484">
                  <c:v>18.498747008084329</c:v>
                </c:pt>
                <c:pt idx="485">
                  <c:v>18.17652676095825</c:v>
                </c:pt>
                <c:pt idx="486">
                  <c:v>17.662447729071328</c:v>
                </c:pt>
                <c:pt idx="487">
                  <c:v>16.804228417761248</c:v>
                </c:pt>
                <c:pt idx="488">
                  <c:v>16.325486818978053</c:v>
                </c:pt>
                <c:pt idx="489">
                  <c:v>16.019873705726781</c:v>
                </c:pt>
                <c:pt idx="490">
                  <c:v>15.880484119627679</c:v>
                </c:pt>
                <c:pt idx="491">
                  <c:v>15.735635901121764</c:v>
                </c:pt>
                <c:pt idx="492">
                  <c:v>15.814502384046706</c:v>
                </c:pt>
                <c:pt idx="493">
                  <c:v>15.889269811174957</c:v>
                </c:pt>
                <c:pt idx="494">
                  <c:v>15.803663612791922</c:v>
                </c:pt>
                <c:pt idx="495">
                  <c:v>15.567415643746967</c:v>
                </c:pt>
                <c:pt idx="496">
                  <c:v>15.79346236842879</c:v>
                </c:pt>
                <c:pt idx="497">
                  <c:v>16.18066014427157</c:v>
                </c:pt>
                <c:pt idx="498">
                  <c:v>16.411454056406917</c:v>
                </c:pt>
                <c:pt idx="499">
                  <c:v>16.47657060235737</c:v>
                </c:pt>
                <c:pt idx="500">
                  <c:v>16.542882397959175</c:v>
                </c:pt>
                <c:pt idx="501">
                  <c:v>16.769193948979588</c:v>
                </c:pt>
                <c:pt idx="502">
                  <c:v>16.993045591836729</c:v>
                </c:pt>
                <c:pt idx="503">
                  <c:v>17.388209590909327</c:v>
                </c:pt>
                <c:pt idx="504">
                  <c:v>17.076682469387752</c:v>
                </c:pt>
                <c:pt idx="505">
                  <c:v>16.931547887755098</c:v>
                </c:pt>
                <c:pt idx="506">
                  <c:v>16.788873214285712</c:v>
                </c:pt>
                <c:pt idx="507">
                  <c:v>16.646198540816322</c:v>
                </c:pt>
                <c:pt idx="508">
                  <c:v>16.671178020618552</c:v>
                </c:pt>
                <c:pt idx="509">
                  <c:v>16.358389285714281</c:v>
                </c:pt>
                <c:pt idx="510">
                  <c:v>16.051919515151511</c:v>
                </c:pt>
                <c:pt idx="511">
                  <c:v>15.908250939393934</c:v>
                </c:pt>
                <c:pt idx="512">
                  <c:v>15.609347249999995</c:v>
                </c:pt>
                <c:pt idx="513">
                  <c:v>15.469526069999997</c:v>
                </c:pt>
                <c:pt idx="514">
                  <c:v>15.175538792079207</c:v>
                </c:pt>
                <c:pt idx="515">
                  <c:v>15.187472999999997</c:v>
                </c:pt>
                <c:pt idx="516">
                  <c:v>14.965687679999997</c:v>
                </c:pt>
                <c:pt idx="517">
                  <c:v>14.895265727272724</c:v>
                </c:pt>
                <c:pt idx="518">
                  <c:v>14.67124015151515</c:v>
                </c:pt>
                <c:pt idx="519">
                  <c:v>14.594635132653059</c:v>
                </c:pt>
                <c:pt idx="520">
                  <c:v>14.225624060606059</c:v>
                </c:pt>
                <c:pt idx="521">
                  <c:v>14.001598484848479</c:v>
                </c:pt>
                <c:pt idx="522">
                  <c:v>13.639797179999997</c:v>
                </c:pt>
                <c:pt idx="523">
                  <c:v>13.157277029411762</c:v>
                </c:pt>
                <c:pt idx="524">
                  <c:v>12.939840441176468</c:v>
                </c:pt>
                <c:pt idx="525">
                  <c:v>12.848368247524752</c:v>
                </c:pt>
                <c:pt idx="526">
                  <c:v>12.507330705882351</c:v>
                </c:pt>
                <c:pt idx="527">
                  <c:v>12.411576237623761</c:v>
                </c:pt>
                <c:pt idx="528">
                  <c:v>13.127628712871287</c:v>
                </c:pt>
                <c:pt idx="529">
                  <c:v>13.982117999999996</c:v>
                </c:pt>
                <c:pt idx="530">
                  <c:v>14.853869696969692</c:v>
                </c:pt>
                <c:pt idx="531">
                  <c:v>15.428543999999997</c:v>
                </c:pt>
                <c:pt idx="532">
                  <c:v>15.991838613861384</c:v>
                </c:pt>
                <c:pt idx="533">
                  <c:v>16.707891089108909</c:v>
                </c:pt>
                <c:pt idx="534">
                  <c:v>17.423943564356431</c:v>
                </c:pt>
                <c:pt idx="535">
                  <c:v>18.139996039603957</c:v>
                </c:pt>
                <c:pt idx="536">
                  <c:v>18.856048514851484</c:v>
                </c:pt>
                <c:pt idx="537">
                  <c:v>19.380217647058821</c:v>
                </c:pt>
                <c:pt idx="538">
                  <c:v>19.894208737864069</c:v>
                </c:pt>
                <c:pt idx="539">
                  <c:v>20.596357281553392</c:v>
                </c:pt>
                <c:pt idx="540">
                  <c:v>21.654666173076919</c:v>
                </c:pt>
                <c:pt idx="541">
                  <c:v>22.908698971153839</c:v>
                </c:pt>
                <c:pt idx="542">
                  <c:v>23.923426857142854</c:v>
                </c:pt>
                <c:pt idx="543">
                  <c:v>24.948574245283012</c:v>
                </c:pt>
                <c:pt idx="544">
                  <c:v>25.932029999999994</c:v>
                </c:pt>
                <c:pt idx="545">
                  <c:v>26.897273611111107</c:v>
                </c:pt>
                <c:pt idx="546">
                  <c:v>28.102628611111101</c:v>
                </c:pt>
                <c:pt idx="547">
                  <c:v>29.039103027522927</c:v>
                </c:pt>
                <c:pt idx="548">
                  <c:v>29.710371891891885</c:v>
                </c:pt>
                <c:pt idx="549">
                  <c:v>30.336545309734504</c:v>
                </c:pt>
                <c:pt idx="550">
                  <c:v>30.94093878260869</c:v>
                </c:pt>
                <c:pt idx="551">
                  <c:v>31.796433620689648</c:v>
                </c:pt>
                <c:pt idx="552">
                  <c:v>31.091977692307683</c:v>
                </c:pt>
                <c:pt idx="553">
                  <c:v>29.892803999999995</c:v>
                </c:pt>
                <c:pt idx="554">
                  <c:v>29.491018999999994</c:v>
                </c:pt>
                <c:pt idx="555">
                  <c:v>27.684899761904756</c:v>
                </c:pt>
                <c:pt idx="556">
                  <c:v>26.856816093749991</c:v>
                </c:pt>
                <c:pt idx="557">
                  <c:v>26.054211923076917</c:v>
                </c:pt>
                <c:pt idx="558">
                  <c:v>26.065801874999991</c:v>
                </c:pt>
                <c:pt idx="559">
                  <c:v>25.275367153846148</c:v>
                </c:pt>
                <c:pt idx="560">
                  <c:v>24.342733308270667</c:v>
                </c:pt>
                <c:pt idx="561">
                  <c:v>23.607100888888883</c:v>
                </c:pt>
                <c:pt idx="562">
                  <c:v>23.232101555555548</c:v>
                </c:pt>
                <c:pt idx="563">
                  <c:v>22.523421897810216</c:v>
                </c:pt>
                <c:pt idx="564">
                  <c:v>21.627512571428564</c:v>
                </c:pt>
                <c:pt idx="565">
                  <c:v>21.063792340425525</c:v>
                </c:pt>
                <c:pt idx="566">
                  <c:v>20.800983428571421</c:v>
                </c:pt>
                <c:pt idx="567">
                  <c:v>20.083591056338022</c:v>
                </c:pt>
                <c:pt idx="568">
                  <c:v>19.2690544137931</c:v>
                </c:pt>
                <c:pt idx="569">
                  <c:v>18.613305102040815</c:v>
                </c:pt>
                <c:pt idx="570">
                  <c:v>17.737078211920526</c:v>
                </c:pt>
                <c:pt idx="571">
                  <c:v>17.015855649350645</c:v>
                </c:pt>
                <c:pt idx="572">
                  <c:v>16.322195732484072</c:v>
                </c:pt>
                <c:pt idx="573">
                  <c:v>15.639481124999996</c:v>
                </c:pt>
                <c:pt idx="574">
                  <c:v>14.996686748466255</c:v>
                </c:pt>
                <c:pt idx="575">
                  <c:v>14.464259999999996</c:v>
                </c:pt>
                <c:pt idx="576">
                  <c:v>14.391208181818179</c:v>
                </c:pt>
                <c:pt idx="577">
                  <c:v>14.583307407407405</c:v>
                </c:pt>
                <c:pt idx="578">
                  <c:v>14.331964939024386</c:v>
                </c:pt>
                <c:pt idx="579">
                  <c:v>14.002327544910177</c:v>
                </c:pt>
                <c:pt idx="580">
                  <c:v>13.765296745562127</c:v>
                </c:pt>
                <c:pt idx="581">
                  <c:v>13.693973964497038</c:v>
                </c:pt>
                <c:pt idx="582">
                  <c:v>13.23119568965517</c:v>
                </c:pt>
                <c:pt idx="583">
                  <c:v>12.938838983050845</c:v>
                </c:pt>
                <c:pt idx="584">
                  <c:v>12.798432303370783</c:v>
                </c:pt>
                <c:pt idx="585">
                  <c:v>12.51970939226519</c:v>
                </c:pt>
                <c:pt idx="586">
                  <c:v>12.183858648648647</c:v>
                </c:pt>
                <c:pt idx="587">
                  <c:v>11.862223809523808</c:v>
                </c:pt>
                <c:pt idx="588">
                  <c:v>11.481474777202068</c:v>
                </c:pt>
                <c:pt idx="589">
                  <c:v>11.228963553846151</c:v>
                </c:pt>
                <c:pt idx="590">
                  <c:v>10.982803172588829</c:v>
                </c:pt>
                <c:pt idx="591">
                  <c:v>10.529933778325121</c:v>
                </c:pt>
                <c:pt idx="592">
                  <c:v>10.249028242718444</c:v>
                </c:pt>
                <c:pt idx="593">
                  <c:v>9.977340430622009</c:v>
                </c:pt>
                <c:pt idx="594">
                  <c:v>9.9001369326923054</c:v>
                </c:pt>
                <c:pt idx="595">
                  <c:v>10.014540605911328</c:v>
                </c:pt>
                <c:pt idx="596">
                  <c:v>10.034580374999997</c:v>
                </c:pt>
                <c:pt idx="597">
                  <c:v>9.9541728994974843</c:v>
                </c:pt>
                <c:pt idx="598">
                  <c:v>9.8717356969696937</c:v>
                </c:pt>
                <c:pt idx="599">
                  <c:v>9.9410721649484532</c:v>
                </c:pt>
                <c:pt idx="600">
                  <c:v>9.611120131578943</c:v>
                </c:pt>
                <c:pt idx="601">
                  <c:v>9.3677046195652149</c:v>
                </c:pt>
                <c:pt idx="602">
                  <c:v>8.8590299180327836</c:v>
                </c:pt>
                <c:pt idx="603">
                  <c:v>8.390869060773479</c:v>
                </c:pt>
                <c:pt idx="604">
                  <c:v>8.0016504237288117</c:v>
                </c:pt>
                <c:pt idx="605">
                  <c:v>7.4649826704545443</c:v>
                </c:pt>
                <c:pt idx="606">
                  <c:v>6.8439648305084724</c:v>
                </c:pt>
                <c:pt idx="607">
                  <c:v>6.2651220338983045</c:v>
                </c:pt>
                <c:pt idx="608">
                  <c:v>5.7512652857142843</c:v>
                </c:pt>
                <c:pt idx="609">
                  <c:v>5.1658071428571422</c:v>
                </c:pt>
                <c:pt idx="610">
                  <c:v>4.6066728448275862</c:v>
                </c:pt>
                <c:pt idx="611">
                  <c:v>4.0410745664739878</c:v>
                </c:pt>
                <c:pt idx="612">
                  <c:v>4.6117310236686375</c:v>
                </c:pt>
                <c:pt idx="613">
                  <c:v>5.088167201183432</c:v>
                </c:pt>
                <c:pt idx="614">
                  <c:v>5.6298017964071843</c:v>
                </c:pt>
                <c:pt idx="615">
                  <c:v>6.1105002574850289</c:v>
                </c:pt>
                <c:pt idx="616">
                  <c:v>6.5926422574850285</c:v>
                </c:pt>
                <c:pt idx="617">
                  <c:v>7.0733407185628732</c:v>
                </c:pt>
                <c:pt idx="618">
                  <c:v>7.5090746607142833</c:v>
                </c:pt>
                <c:pt idx="619">
                  <c:v>8.0845919096385508</c:v>
                </c:pt>
                <c:pt idx="620">
                  <c:v>8.568186144578311</c:v>
                </c:pt>
                <c:pt idx="621">
                  <c:v>8.9975781017964049</c:v>
                </c:pt>
                <c:pt idx="622">
                  <c:v>9.4232931964285669</c:v>
                </c:pt>
                <c:pt idx="623">
                  <c:v>9.8425437869822456</c:v>
                </c:pt>
                <c:pt idx="624">
                  <c:v>10.248387392857138</c:v>
                </c:pt>
                <c:pt idx="625">
                  <c:v>10.594209482142855</c:v>
                </c:pt>
                <c:pt idx="626">
                  <c:v>10.94146651785714</c:v>
                </c:pt>
                <c:pt idx="627">
                  <c:v>11.221926372781063</c:v>
                </c:pt>
                <c:pt idx="628">
                  <c:v>11.56570217751479</c:v>
                </c:pt>
                <c:pt idx="629">
                  <c:v>11.840840294117644</c:v>
                </c:pt>
                <c:pt idx="630">
                  <c:v>12.042337395348834</c:v>
                </c:pt>
                <c:pt idx="631">
                  <c:v>12.452515456140347</c:v>
                </c:pt>
                <c:pt idx="632">
                  <c:v>12.719298401162787</c:v>
                </c:pt>
                <c:pt idx="633">
                  <c:v>12.982997150289012</c:v>
                </c:pt>
                <c:pt idx="634">
                  <c:v>13.318824381502887</c:v>
                </c:pt>
                <c:pt idx="635">
                  <c:v>13.656045086705198</c:v>
                </c:pt>
                <c:pt idx="636">
                  <c:v>13.597519179190748</c:v>
                </c:pt>
                <c:pt idx="637">
                  <c:v>13.619109924418602</c:v>
                </c:pt>
                <c:pt idx="638">
                  <c:v>13.639543421052627</c:v>
                </c:pt>
                <c:pt idx="639">
                  <c:v>13.660217311764702</c:v>
                </c:pt>
                <c:pt idx="640">
                  <c:v>13.602076658823526</c:v>
                </c:pt>
                <c:pt idx="641">
                  <c:v>13.542517941176467</c:v>
                </c:pt>
                <c:pt idx="642">
                  <c:v>13.404111508771924</c:v>
                </c:pt>
                <c:pt idx="643">
                  <c:v>13.424818570588233</c:v>
                </c:pt>
                <c:pt idx="644">
                  <c:v>13.287100438596488</c:v>
                </c:pt>
                <c:pt idx="645">
                  <c:v>13.150983680232557</c:v>
                </c:pt>
                <c:pt idx="646">
                  <c:v>13.093519081395348</c:v>
                </c:pt>
                <c:pt idx="647">
                  <c:v>12.959308092485546</c:v>
                </c:pt>
                <c:pt idx="648">
                  <c:v>13.33136564739884</c:v>
                </c:pt>
                <c:pt idx="649">
                  <c:v>13.781692691860462</c:v>
                </c:pt>
                <c:pt idx="650">
                  <c:v>14.07408728323699</c:v>
                </c:pt>
                <c:pt idx="651">
                  <c:v>14.534338779069763</c:v>
                </c:pt>
                <c:pt idx="652">
                  <c:v>14.812628497109822</c:v>
                </c:pt>
                <c:pt idx="653">
                  <c:v>15.015279428571427</c:v>
                </c:pt>
                <c:pt idx="654">
                  <c:v>15.213350677966098</c:v>
                </c:pt>
                <c:pt idx="655">
                  <c:v>15.567466271186438</c:v>
                </c:pt>
                <c:pt idx="656">
                  <c:v>15.935201694915252</c:v>
                </c:pt>
                <c:pt idx="657">
                  <c:v>16.302937118644063</c:v>
                </c:pt>
                <c:pt idx="658">
                  <c:v>16.379435166666664</c:v>
                </c:pt>
                <c:pt idx="659">
                  <c:v>16.834567039106144</c:v>
                </c:pt>
                <c:pt idx="660">
                  <c:v>16.821099385474859</c:v>
                </c:pt>
                <c:pt idx="661">
                  <c:v>16.807631731843575</c:v>
                </c:pt>
                <c:pt idx="662">
                  <c:v>16.90205662921348</c:v>
                </c:pt>
                <c:pt idx="663">
                  <c:v>16.79416407821229</c:v>
                </c:pt>
                <c:pt idx="664">
                  <c:v>16.874969999999994</c:v>
                </c:pt>
                <c:pt idx="665">
                  <c:v>16.956688983050846</c:v>
                </c:pt>
                <c:pt idx="666">
                  <c:v>17.136704228571425</c:v>
                </c:pt>
                <c:pt idx="667">
                  <c:v>17.221336379310344</c:v>
                </c:pt>
                <c:pt idx="668">
                  <c:v>17.10915325714285</c:v>
                </c:pt>
                <c:pt idx="669">
                  <c:v>17.011942159090903</c:v>
                </c:pt>
                <c:pt idx="670">
                  <c:v>16.902209661016947</c:v>
                </c:pt>
                <c:pt idx="671">
                  <c:v>16.888589830508472</c:v>
                </c:pt>
                <c:pt idx="672">
                  <c:v>16.93007194285714</c:v>
                </c:pt>
                <c:pt idx="673">
                  <c:v>16.874969999999994</c:v>
                </c:pt>
                <c:pt idx="674">
                  <c:v>16.833165780346814</c:v>
                </c:pt>
                <c:pt idx="675">
                  <c:v>16.679883641618492</c:v>
                </c:pt>
                <c:pt idx="676">
                  <c:v>16.431621034482756</c:v>
                </c:pt>
                <c:pt idx="677">
                  <c:v>16.094228693181812</c:v>
                </c:pt>
                <c:pt idx="678">
                  <c:v>16.220037225433519</c:v>
                </c:pt>
                <c:pt idx="679">
                  <c:v>16.160166453488369</c:v>
                </c:pt>
                <c:pt idx="680">
                  <c:v>15.927407687861267</c:v>
                </c:pt>
                <c:pt idx="681">
                  <c:v>15.683469655172409</c:v>
                </c:pt>
                <c:pt idx="682">
                  <c:v>15.620843410404619</c:v>
                </c:pt>
                <c:pt idx="683">
                  <c:v>15.467561271676297</c:v>
                </c:pt>
                <c:pt idx="684">
                  <c:v>15.788060289017338</c:v>
                </c:pt>
                <c:pt idx="685">
                  <c:v>16.282865789473679</c:v>
                </c:pt>
                <c:pt idx="686">
                  <c:v>16.593015614035082</c:v>
                </c:pt>
                <c:pt idx="687">
                  <c:v>16.91726315789473</c:v>
                </c:pt>
                <c:pt idx="688">
                  <c:v>17.127253604651159</c:v>
                </c:pt>
                <c:pt idx="689">
                  <c:v>17.551660526315786</c:v>
                </c:pt>
                <c:pt idx="690">
                  <c:v>17.875908070175434</c:v>
                </c:pt>
                <c:pt idx="691">
                  <c:v>18.186057894736837</c:v>
                </c:pt>
                <c:pt idx="692">
                  <c:v>18.282378728323696</c:v>
                </c:pt>
                <c:pt idx="693">
                  <c:v>18.711034011627902</c:v>
                </c:pt>
                <c:pt idx="694">
                  <c:v>19.01938063953488</c:v>
                </c:pt>
                <c:pt idx="695">
                  <c:v>19.454852631578937</c:v>
                </c:pt>
                <c:pt idx="696">
                  <c:v>19.722709298245608</c:v>
                </c:pt>
                <c:pt idx="697">
                  <c:v>19.990565964912275</c:v>
                </c:pt>
                <c:pt idx="698">
                  <c:v>20.391770470588227</c:v>
                </c:pt>
                <c:pt idx="699">
                  <c:v>20.783458402366861</c:v>
                </c:pt>
                <c:pt idx="700">
                  <c:v>20.930635058823526</c:v>
                </c:pt>
                <c:pt idx="701">
                  <c:v>21.076090350877188</c:v>
                </c:pt>
                <c:pt idx="702">
                  <c:v>21.097196184971093</c:v>
                </c:pt>
                <c:pt idx="703">
                  <c:v>21.361956242774561</c:v>
                </c:pt>
                <c:pt idx="704">
                  <c:v>21.626716300578028</c:v>
                </c:pt>
                <c:pt idx="705">
                  <c:v>21.905411098265891</c:v>
                </c:pt>
                <c:pt idx="706">
                  <c:v>22.170171156069358</c:v>
                </c:pt>
                <c:pt idx="707">
                  <c:v>22.565366860465112</c:v>
                </c:pt>
                <c:pt idx="708">
                  <c:v>21.950148947368415</c:v>
                </c:pt>
                <c:pt idx="709">
                  <c:v>21.31351252941176</c:v>
                </c:pt>
                <c:pt idx="710">
                  <c:v>20.683606508875734</c:v>
                </c:pt>
                <c:pt idx="711">
                  <c:v>19.810363941176465</c:v>
                </c:pt>
                <c:pt idx="712">
                  <c:v>19.157298994082836</c:v>
                </c:pt>
                <c:pt idx="713">
                  <c:v>18.510808928571425</c:v>
                </c:pt>
                <c:pt idx="714">
                  <c:v>17.964146204819272</c:v>
                </c:pt>
                <c:pt idx="715">
                  <c:v>17.284060181818177</c:v>
                </c:pt>
                <c:pt idx="716">
                  <c:v>16.4102548192771</c:v>
                </c:pt>
                <c:pt idx="717">
                  <c:v>15.735361636363633</c:v>
                </c:pt>
                <c:pt idx="718">
                  <c:v>15.037538597560971</c:v>
                </c:pt>
                <c:pt idx="719">
                  <c:v>14.524153416149062</c:v>
                </c:pt>
                <c:pt idx="720">
                  <c:v>14.251996226415091</c:v>
                </c:pt>
                <c:pt idx="721">
                  <c:v>13.9729050955414</c:v>
                </c:pt>
                <c:pt idx="722">
                  <c:v>13.59887692307692</c:v>
                </c:pt>
                <c:pt idx="723">
                  <c:v>13.220022580645157</c:v>
                </c:pt>
                <c:pt idx="724">
                  <c:v>12.920145098039212</c:v>
                </c:pt>
                <c:pt idx="725">
                  <c:v>12.612323841059601</c:v>
                </c:pt>
                <c:pt idx="726">
                  <c:v>12.133374834437083</c:v>
                </c:pt>
                <c:pt idx="727">
                  <c:v>11.654425827814567</c:v>
                </c:pt>
                <c:pt idx="728">
                  <c:v>11.249979999999997</c:v>
                </c:pt>
                <c:pt idx="729">
                  <c:v>10.840105369127516</c:v>
                </c:pt>
                <c:pt idx="730">
                  <c:v>10.495608163265304</c:v>
                </c:pt>
                <c:pt idx="731">
                  <c:v>10.072144520547942</c:v>
                </c:pt>
                <c:pt idx="732">
                  <c:v>10.001917783216781</c:v>
                </c:pt>
                <c:pt idx="733">
                  <c:v>9.8599748723404232</c:v>
                </c:pt>
                <c:pt idx="734">
                  <c:v>9.6428399999999979</c:v>
                </c:pt>
                <c:pt idx="735">
                  <c:v>9.4225808848920849</c:v>
                </c:pt>
                <c:pt idx="736">
                  <c:v>9.2680361824817492</c:v>
                </c:pt>
                <c:pt idx="737">
                  <c:v>9.0401624999999974</c:v>
                </c:pt>
                <c:pt idx="738">
                  <c:v>8.7441414926470564</c:v>
                </c:pt>
                <c:pt idx="739">
                  <c:v>8.5124848666666662</c:v>
                </c:pt>
                <c:pt idx="740">
                  <c:v>8.2755716417910428</c:v>
                </c:pt>
                <c:pt idx="741">
                  <c:v>8.0350958120300735</c:v>
                </c:pt>
                <c:pt idx="742">
                  <c:v>7.7928027045454531</c:v>
                </c:pt>
                <c:pt idx="743">
                  <c:v>7.5449702290076317</c:v>
                </c:pt>
                <c:pt idx="744">
                  <c:v>7.7086656976744168</c:v>
                </c:pt>
                <c:pt idx="745">
                  <c:v>7.8775169291338569</c:v>
                </c:pt>
                <c:pt idx="746">
                  <c:v>7.9878684523809502</c:v>
                </c:pt>
                <c:pt idx="747">
                  <c:v>8.0356999999999985</c:v>
                </c:pt>
                <c:pt idx="748">
                  <c:v>8.0835315476190459</c:v>
                </c:pt>
                <c:pt idx="749">
                  <c:v>8.067336614173227</c:v>
                </c:pt>
                <c:pt idx="750">
                  <c:v>7.8670116412213718</c:v>
                </c:pt>
                <c:pt idx="751">
                  <c:v>7.8530704545454535</c:v>
                </c:pt>
                <c:pt idx="752">
                  <c:v>7.89872784090909</c:v>
                </c:pt>
                <c:pt idx="753">
                  <c:v>7.9443852272727256</c:v>
                </c:pt>
                <c:pt idx="754">
                  <c:v>7.990042613636362</c:v>
                </c:pt>
                <c:pt idx="755">
                  <c:v>8.0356999999999985</c:v>
                </c:pt>
                <c:pt idx="756">
                  <c:v>8.1124044090909067</c:v>
                </c:pt>
                <c:pt idx="757">
                  <c:v>8.1257240075187944</c:v>
                </c:pt>
                <c:pt idx="758">
                  <c:v>8.2018516917293223</c:v>
                </c:pt>
                <c:pt idx="759">
                  <c:v>8.2779793759398483</c:v>
                </c:pt>
                <c:pt idx="760">
                  <c:v>8.3522944962405976</c:v>
                </c:pt>
                <c:pt idx="761">
                  <c:v>8.3655235074626848</c:v>
                </c:pt>
                <c:pt idx="762">
                  <c:v>8.4410830746268637</c:v>
                </c:pt>
                <c:pt idx="763">
                  <c:v>8.5148436044776101</c:v>
                </c:pt>
                <c:pt idx="764">
                  <c:v>8.4640737132352921</c:v>
                </c:pt>
                <c:pt idx="765">
                  <c:v>8.60177042222222</c:v>
                </c:pt>
                <c:pt idx="766">
                  <c:v>8.6749845777777761</c:v>
                </c:pt>
                <c:pt idx="767">
                  <c:v>8.8152828358208932</c:v>
                </c:pt>
                <c:pt idx="768">
                  <c:v>10.103711029411761</c:v>
                </c:pt>
                <c:pt idx="769">
                  <c:v>11.437675182481749</c:v>
                </c:pt>
                <c:pt idx="770">
                  <c:v>12.845389051094887</c:v>
                </c:pt>
                <c:pt idx="771">
                  <c:v>13.21815002586956</c:v>
                </c:pt>
                <c:pt idx="772">
                  <c:v>13.683976061086952</c:v>
                </c:pt>
                <c:pt idx="773">
                  <c:v>14.253102919708027</c:v>
                </c:pt>
                <c:pt idx="774">
                  <c:v>13.959823331605836</c:v>
                </c:pt>
                <c:pt idx="775">
                  <c:v>13.666561339927004</c:v>
                </c:pt>
                <c:pt idx="776">
                  <c:v>13.373281751824814</c:v>
                </c:pt>
                <c:pt idx="777">
                  <c:v>13.373281751824814</c:v>
                </c:pt>
                <c:pt idx="778">
                  <c:v>13.276373913043475</c:v>
                </c:pt>
                <c:pt idx="779">
                  <c:v>13.276373913043475</c:v>
                </c:pt>
                <c:pt idx="780">
                  <c:v>13.451063043478257</c:v>
                </c:pt>
                <c:pt idx="781">
                  <c:v>13.625752173913039</c:v>
                </c:pt>
                <c:pt idx="782">
                  <c:v>13.901174452554743</c:v>
                </c:pt>
                <c:pt idx="783">
                  <c:v>14.429067153284668</c:v>
                </c:pt>
                <c:pt idx="784">
                  <c:v>14.956959854014595</c:v>
                </c:pt>
                <c:pt idx="785">
                  <c:v>15.372643478260866</c:v>
                </c:pt>
                <c:pt idx="786">
                  <c:v>15.608913669064743</c:v>
                </c:pt>
                <c:pt idx="787">
                  <c:v>15.841808571428569</c:v>
                </c:pt>
                <c:pt idx="788">
                  <c:v>16.186195714285709</c:v>
                </c:pt>
                <c:pt idx="789">
                  <c:v>16.645384311214283</c:v>
                </c:pt>
                <c:pt idx="790">
                  <c:v>17.104555688785712</c:v>
                </c:pt>
                <c:pt idx="791">
                  <c:v>17.563744285714282</c:v>
                </c:pt>
                <c:pt idx="792">
                  <c:v>17.952095744680847</c:v>
                </c:pt>
                <c:pt idx="793">
                  <c:v>18.465012765957443</c:v>
                </c:pt>
                <c:pt idx="794">
                  <c:v>18.844282394366196</c:v>
                </c:pt>
                <c:pt idx="795">
                  <c:v>19.049666433566426</c:v>
                </c:pt>
                <c:pt idx="796">
                  <c:v>19.25219791666666</c:v>
                </c:pt>
                <c:pt idx="797">
                  <c:v>19.587018749999995</c:v>
                </c:pt>
                <c:pt idx="798">
                  <c:v>19.729084384137924</c:v>
                </c:pt>
                <c:pt idx="799">
                  <c:v>20.006066650344824</c:v>
                </c:pt>
                <c:pt idx="800">
                  <c:v>20.144289041095885</c:v>
                </c:pt>
                <c:pt idx="801">
                  <c:v>19.648937671232872</c:v>
                </c:pt>
                <c:pt idx="802">
                  <c:v>19.285679999999996</c:v>
                </c:pt>
                <c:pt idx="803">
                  <c:v>18.917377083333324</c:v>
                </c:pt>
                <c:pt idx="804">
                  <c:v>18.278444617605633</c:v>
                </c:pt>
                <c:pt idx="805">
                  <c:v>17.496112512765954</c:v>
                </c:pt>
                <c:pt idx="806">
                  <c:v>16.58431702127659</c:v>
                </c:pt>
                <c:pt idx="807">
                  <c:v>15.335731664999999</c:v>
                </c:pt>
                <c:pt idx="808">
                  <c:v>14.304691514680849</c:v>
                </c:pt>
                <c:pt idx="809">
                  <c:v>13.164870212765955</c:v>
                </c:pt>
                <c:pt idx="810">
                  <c:v>12.310008510638294</c:v>
                </c:pt>
                <c:pt idx="811">
                  <c:v>11.455146808510637</c:v>
                </c:pt>
                <c:pt idx="812">
                  <c:v>10.600285106382977</c:v>
                </c:pt>
                <c:pt idx="813">
                  <c:v>10.790802882642854</c:v>
                </c:pt>
                <c:pt idx="814">
                  <c:v>10.905587117357141</c:v>
                </c:pt>
                <c:pt idx="815">
                  <c:v>11.020388571428569</c:v>
                </c:pt>
                <c:pt idx="816">
                  <c:v>11.422167831642854</c:v>
                </c:pt>
                <c:pt idx="817">
                  <c:v>11.909028802661867</c:v>
                </c:pt>
                <c:pt idx="818">
                  <c:v>12.313698561151076</c:v>
                </c:pt>
                <c:pt idx="819">
                  <c:v>12.694082634565213</c:v>
                </c:pt>
                <c:pt idx="820">
                  <c:v>12.985219539347824</c:v>
                </c:pt>
                <c:pt idx="821">
                  <c:v>13.276373913043475</c:v>
                </c:pt>
                <c:pt idx="822">
                  <c:v>13.567528286739126</c:v>
                </c:pt>
                <c:pt idx="823">
                  <c:v>13.858665191521734</c:v>
                </c:pt>
                <c:pt idx="824">
                  <c:v>13.848759574468083</c:v>
                </c:pt>
                <c:pt idx="825">
                  <c:v>14.464259999999996</c:v>
                </c:pt>
                <c:pt idx="826">
                  <c:v>14.98084071428571</c:v>
                </c:pt>
                <c:pt idx="827">
                  <c:v>15.497421428571425</c:v>
                </c:pt>
                <c:pt idx="828">
                  <c:v>16.129210791366901</c:v>
                </c:pt>
                <c:pt idx="829">
                  <c:v>16.530582857142853</c:v>
                </c:pt>
                <c:pt idx="830">
                  <c:v>17.047163571428566</c:v>
                </c:pt>
                <c:pt idx="831">
                  <c:v>17.334210254999995</c:v>
                </c:pt>
                <c:pt idx="832">
                  <c:v>17.621084744999997</c:v>
                </c:pt>
                <c:pt idx="833">
                  <c:v>17.781123404255315</c:v>
                </c:pt>
                <c:pt idx="834">
                  <c:v>18.13766545928571</c:v>
                </c:pt>
                <c:pt idx="835">
                  <c:v>18.367371683571424</c:v>
                </c:pt>
                <c:pt idx="836">
                  <c:v>18.596905714285707</c:v>
                </c:pt>
                <c:pt idx="837">
                  <c:v>18.424712142857139</c:v>
                </c:pt>
                <c:pt idx="838">
                  <c:v>18.252518571428567</c:v>
                </c:pt>
                <c:pt idx="839">
                  <c:v>17.952095744680847</c:v>
                </c:pt>
                <c:pt idx="840">
                  <c:v>18.009029534042551</c:v>
                </c:pt>
                <c:pt idx="841">
                  <c:v>18.066134295744678</c:v>
                </c:pt>
                <c:pt idx="842">
                  <c:v>17.995440845070419</c:v>
                </c:pt>
                <c:pt idx="843">
                  <c:v>18.038179720279715</c:v>
                </c:pt>
                <c:pt idx="844">
                  <c:v>18.080324999999995</c:v>
                </c:pt>
                <c:pt idx="845">
                  <c:v>17.875332653061225</c:v>
                </c:pt>
                <c:pt idx="846">
                  <c:v>18.421924246938772</c:v>
                </c:pt>
                <c:pt idx="847">
                  <c:v>18.714066682550335</c:v>
                </c:pt>
                <c:pt idx="848">
                  <c:v>18.998310596026485</c:v>
                </c:pt>
                <c:pt idx="849">
                  <c:v>18.592403921568621</c:v>
                </c:pt>
                <c:pt idx="850">
                  <c:v>18.31513441558441</c:v>
                </c:pt>
                <c:pt idx="851">
                  <c:v>18.041442580645157</c:v>
                </c:pt>
                <c:pt idx="852">
                  <c:v>17.197421656050953</c:v>
                </c:pt>
                <c:pt idx="853">
                  <c:v>16.478270886075943</c:v>
                </c:pt>
                <c:pt idx="854">
                  <c:v>15.669614999999997</c:v>
                </c:pt>
                <c:pt idx="855">
                  <c:v>15.272821118012416</c:v>
                </c:pt>
                <c:pt idx="856">
                  <c:v>14.789631901840487</c:v>
                </c:pt>
                <c:pt idx="857">
                  <c:v>14.493839263803677</c:v>
                </c:pt>
                <c:pt idx="858">
                  <c:v>14.209474412012193</c:v>
                </c:pt>
                <c:pt idx="859">
                  <c:v>13.928541796545451</c:v>
                </c:pt>
                <c:pt idx="860">
                  <c:v>13.733741818181814</c:v>
                </c:pt>
                <c:pt idx="861">
                  <c:v>14.002327544910177</c:v>
                </c:pt>
                <c:pt idx="862">
                  <c:v>14.349464285714282</c:v>
                </c:pt>
                <c:pt idx="863">
                  <c:v>14.692492899408283</c:v>
                </c:pt>
                <c:pt idx="864">
                  <c:v>14.88263943372781</c:v>
                </c:pt>
                <c:pt idx="865">
                  <c:v>15.072928613609465</c:v>
                </c:pt>
                <c:pt idx="866">
                  <c:v>14.996858720930229</c:v>
                </c:pt>
                <c:pt idx="867">
                  <c:v>14.963027586206893</c:v>
                </c:pt>
                <c:pt idx="868">
                  <c:v>15.015279428571427</c:v>
                </c:pt>
                <c:pt idx="869">
                  <c:v>15.153034285714284</c:v>
                </c:pt>
                <c:pt idx="870">
                  <c:v>15.147710139655171</c:v>
                </c:pt>
                <c:pt idx="871">
                  <c:v>15.142463790173407</c:v>
                </c:pt>
                <c:pt idx="872">
                  <c:v>14.963027586206893</c:v>
                </c:pt>
                <c:pt idx="873">
                  <c:v>14.316430829310345</c:v>
                </c:pt>
                <c:pt idx="874">
                  <c:v>13.669931054999997</c:v>
                </c:pt>
                <c:pt idx="875">
                  <c:v>13.023375862068963</c:v>
                </c:pt>
                <c:pt idx="876">
                  <c:v>12.977198296379308</c:v>
                </c:pt>
                <c:pt idx="877">
                  <c:v>12.931006876034481</c:v>
                </c:pt>
                <c:pt idx="878">
                  <c:v>12.884829310344825</c:v>
                </c:pt>
                <c:pt idx="879">
                  <c:v>12.765288020399996</c:v>
                </c:pt>
                <c:pt idx="880">
                  <c:v>12.719360551028567</c:v>
                </c:pt>
                <c:pt idx="881">
                  <c:v>12.601438636363634</c:v>
                </c:pt>
                <c:pt idx="882">
                  <c:v>12.439440657796608</c:v>
                </c:pt>
                <c:pt idx="883">
                  <c:v>12.348650867627116</c:v>
                </c:pt>
                <c:pt idx="884">
                  <c:v>12.257847457627115</c:v>
                </c:pt>
                <c:pt idx="885">
                  <c:v>12.394045762711862</c:v>
                </c:pt>
                <c:pt idx="886">
                  <c:v>12.530244067796609</c:v>
                </c:pt>
                <c:pt idx="887">
                  <c:v>12.595282584269659</c:v>
                </c:pt>
                <c:pt idx="888">
                  <c:v>12.730715730337074</c:v>
                </c:pt>
                <c:pt idx="889">
                  <c:v>12.866148876404491</c:v>
                </c:pt>
                <c:pt idx="890">
                  <c:v>13.001582022471906</c:v>
                </c:pt>
                <c:pt idx="891">
                  <c:v>13.182155036123591</c:v>
                </c:pt>
                <c:pt idx="892">
                  <c:v>13.288089405418992</c:v>
                </c:pt>
                <c:pt idx="893">
                  <c:v>13.31883977900552</c:v>
                </c:pt>
                <c:pt idx="894">
                  <c:v>13.274448086022096</c:v>
                </c:pt>
                <c:pt idx="895">
                  <c:v>13.230043074198891</c:v>
                </c:pt>
                <c:pt idx="896">
                  <c:v>13.185651381215466</c:v>
                </c:pt>
                <c:pt idx="897">
                  <c:v>13.052462983425411</c:v>
                </c:pt>
                <c:pt idx="898">
                  <c:v>12.919274585635355</c:v>
                </c:pt>
                <c:pt idx="899">
                  <c:v>12.715832967032965</c:v>
                </c:pt>
                <c:pt idx="900">
                  <c:v>12.450919780219778</c:v>
                </c:pt>
                <c:pt idx="901">
                  <c:v>12.25333259668508</c:v>
                </c:pt>
                <c:pt idx="902">
                  <c:v>11.855950819672127</c:v>
                </c:pt>
                <c:pt idx="903">
                  <c:v>11.52948260869565</c:v>
                </c:pt>
                <c:pt idx="904">
                  <c:v>11.206543783783781</c:v>
                </c:pt>
                <c:pt idx="905">
                  <c:v>10.828857754010693</c:v>
                </c:pt>
                <c:pt idx="906">
                  <c:v>10.430180321060602</c:v>
                </c:pt>
                <c:pt idx="907">
                  <c:v>10.422537606089108</c:v>
                </c:pt>
                <c:pt idx="908">
                  <c:v>10.517313235294116</c:v>
                </c:pt>
                <c:pt idx="909">
                  <c:v>10.971825017163459</c:v>
                </c:pt>
                <c:pt idx="910">
                  <c:v>11.355575888732393</c:v>
                </c:pt>
                <c:pt idx="911">
                  <c:v>11.885360930232554</c:v>
                </c:pt>
                <c:pt idx="912">
                  <c:v>12.670243255813949</c:v>
                </c:pt>
                <c:pt idx="913">
                  <c:v>13.455125581395345</c:v>
                </c:pt>
                <c:pt idx="914">
                  <c:v>13.979916438356163</c:v>
                </c:pt>
                <c:pt idx="915">
                  <c:v>14.603728930136985</c:v>
                </c:pt>
                <c:pt idx="916">
                  <c:v>15.227431343835613</c:v>
                </c:pt>
                <c:pt idx="917">
                  <c:v>15.779192727272722</c:v>
                </c:pt>
                <c:pt idx="918">
                  <c:v>16.035239349999998</c:v>
                </c:pt>
                <c:pt idx="919">
                  <c:v>16.214221174666665</c:v>
                </c:pt>
                <c:pt idx="920">
                  <c:v>16.246089130434779</c:v>
                </c:pt>
                <c:pt idx="921">
                  <c:v>16.455716086956521</c:v>
                </c:pt>
                <c:pt idx="922">
                  <c:v>16.593198701298697</c:v>
                </c:pt>
                <c:pt idx="923">
                  <c:v>16.586508974358971</c:v>
                </c:pt>
                <c:pt idx="924">
                  <c:v>16.715578330379742</c:v>
                </c:pt>
                <c:pt idx="925">
                  <c:v>17.199851641276592</c:v>
                </c:pt>
                <c:pt idx="926">
                  <c:v>17.616726923076918</c:v>
                </c:pt>
                <c:pt idx="927">
                  <c:v>17.827099159663859</c:v>
                </c:pt>
                <c:pt idx="928">
                  <c:v>18.256841422594139</c:v>
                </c:pt>
                <c:pt idx="929">
                  <c:v>18.605479668049789</c:v>
                </c:pt>
                <c:pt idx="930">
                  <c:v>19.068320901639339</c:v>
                </c:pt>
                <c:pt idx="931">
                  <c:v>19.679265306122446</c:v>
                </c:pt>
                <c:pt idx="932">
                  <c:v>20.368039591836727</c:v>
                </c:pt>
                <c:pt idx="933">
                  <c:v>21.176012558606555</c:v>
                </c:pt>
                <c:pt idx="934">
                  <c:v>22.081605519421483</c:v>
                </c:pt>
                <c:pt idx="935">
                  <c:v>22.906746473029038</c:v>
                </c:pt>
                <c:pt idx="936">
                  <c:v>23.303529999999995</c:v>
                </c:pt>
                <c:pt idx="937">
                  <c:v>23.803228991596633</c:v>
                </c:pt>
                <c:pt idx="938">
                  <c:v>24.107099999999992</c:v>
                </c:pt>
                <c:pt idx="939">
                  <c:v>24.073511446443508</c:v>
                </c:pt>
                <c:pt idx="940">
                  <c:v>24.242120018067219</c:v>
                </c:pt>
                <c:pt idx="941">
                  <c:v>24.207966527196646</c:v>
                </c:pt>
                <c:pt idx="942">
                  <c:v>24.378381163291131</c:v>
                </c:pt>
                <c:pt idx="943">
                  <c:v>24.242120018067219</c:v>
                </c:pt>
                <c:pt idx="944">
                  <c:v>24.107099999999996</c:v>
                </c:pt>
                <c:pt idx="945">
                  <c:v>24.073227998734172</c:v>
                </c:pt>
                <c:pt idx="946">
                  <c:v>23.735668337394952</c:v>
                </c:pt>
                <c:pt idx="947">
                  <c:v>23.698505084745758</c:v>
                </c:pt>
                <c:pt idx="948">
                  <c:v>23.970356322127653</c:v>
                </c:pt>
                <c:pt idx="949">
                  <c:v>24.141260273617018</c:v>
                </c:pt>
                <c:pt idx="950">
                  <c:v>24.209248728813552</c:v>
                </c:pt>
                <c:pt idx="951">
                  <c:v>24.788125574999995</c:v>
                </c:pt>
                <c:pt idx="952">
                  <c:v>25.259866937974678</c:v>
                </c:pt>
                <c:pt idx="953">
                  <c:v>25.727745378151255</c:v>
                </c:pt>
                <c:pt idx="954">
                  <c:v>26.007659751037338</c:v>
                </c:pt>
                <c:pt idx="955">
                  <c:v>26.388841975308637</c:v>
                </c:pt>
                <c:pt idx="956">
                  <c:v>26.873488524590162</c:v>
                </c:pt>
                <c:pt idx="957">
                  <c:v>27.046990243902428</c:v>
                </c:pt>
                <c:pt idx="958">
                  <c:v>27.327886639676109</c:v>
                </c:pt>
                <c:pt idx="959">
                  <c:v>27.385665599999992</c:v>
                </c:pt>
                <c:pt idx="960">
                  <c:v>26.92279029803149</c:v>
                </c:pt>
                <c:pt idx="961">
                  <c:v>26.577186631517506</c:v>
                </c:pt>
                <c:pt idx="962">
                  <c:v>26.443059302325572</c:v>
                </c:pt>
                <c:pt idx="963">
                  <c:v>26.100420791860458</c:v>
                </c:pt>
                <c:pt idx="964">
                  <c:v>25.658424462162159</c:v>
                </c:pt>
                <c:pt idx="965">
                  <c:v>25.317108880308876</c:v>
                </c:pt>
                <c:pt idx="966">
                  <c:v>24.66556563706563</c:v>
                </c:pt>
                <c:pt idx="967">
                  <c:v>24.01402239382239</c:v>
                </c:pt>
                <c:pt idx="968">
                  <c:v>23.183456321839071</c:v>
                </c:pt>
                <c:pt idx="969">
                  <c:v>22.880306243129766</c:v>
                </c:pt>
                <c:pt idx="970">
                  <c:v>22.493841910227268</c:v>
                </c:pt>
                <c:pt idx="971">
                  <c:v>22.196726037735843</c:v>
                </c:pt>
                <c:pt idx="972">
                  <c:v>22.075462776226413</c:v>
                </c:pt>
                <c:pt idx="973">
                  <c:v>22.121059940304175</c:v>
                </c:pt>
                <c:pt idx="974">
                  <c:v>21.998874524714822</c:v>
                </c:pt>
                <c:pt idx="975">
                  <c:v>21.732915909090906</c:v>
                </c:pt>
                <c:pt idx="976">
                  <c:v>21.55028636363636</c:v>
                </c:pt>
                <c:pt idx="977">
                  <c:v>21.287024150943392</c:v>
                </c:pt>
                <c:pt idx="978">
                  <c:v>21.187793392134825</c:v>
                </c:pt>
                <c:pt idx="979">
                  <c:v>21.24792570898876</c:v>
                </c:pt>
                <c:pt idx="980">
                  <c:v>21.308148314606736</c:v>
                </c:pt>
                <c:pt idx="981">
                  <c:v>21.428503237078647</c:v>
                </c:pt>
                <c:pt idx="982">
                  <c:v>21.548948448314601</c:v>
                </c:pt>
                <c:pt idx="983">
                  <c:v>21.669303370786512</c:v>
                </c:pt>
                <c:pt idx="984">
                  <c:v>21.841395112781953</c:v>
                </c:pt>
                <c:pt idx="985">
                  <c:v>22.014785660377353</c:v>
                </c:pt>
                <c:pt idx="986">
                  <c:v>22.022651503759395</c:v>
                </c:pt>
                <c:pt idx="987">
                  <c:v>22.264356901127812</c:v>
                </c:pt>
                <c:pt idx="988">
                  <c:v>22.421679641573029</c:v>
                </c:pt>
                <c:pt idx="989">
                  <c:v>22.577918283582079</c:v>
                </c:pt>
                <c:pt idx="990">
                  <c:v>22.697824120522384</c:v>
                </c:pt>
                <c:pt idx="991">
                  <c:v>22.732995299999995</c:v>
                </c:pt>
                <c:pt idx="992">
                  <c:v>22.852455390334566</c:v>
                </c:pt>
                <c:pt idx="993">
                  <c:v>22.648799021111106</c:v>
                </c:pt>
                <c:pt idx="994">
                  <c:v>22.613445592193305</c:v>
                </c:pt>
                <c:pt idx="995">
                  <c:v>22.493985501858727</c:v>
                </c:pt>
                <c:pt idx="996">
                  <c:v>22.613445592193305</c:v>
                </c:pt>
                <c:pt idx="997">
                  <c:v>22.732995299999995</c:v>
                </c:pt>
                <c:pt idx="998">
                  <c:v>22.852455390334566</c:v>
                </c:pt>
                <c:pt idx="999">
                  <c:v>23.147583448880592</c:v>
                </c:pt>
                <c:pt idx="1000">
                  <c:v>23.270700132713749</c:v>
                </c:pt>
                <c:pt idx="1001">
                  <c:v>23.479777695167282</c:v>
                </c:pt>
                <c:pt idx="1002">
                  <c:v>23.509620313382896</c:v>
                </c:pt>
                <c:pt idx="1003">
                  <c:v>23.539552549070628</c:v>
                </c:pt>
                <c:pt idx="1004">
                  <c:v>23.657340671641784</c:v>
                </c:pt>
                <c:pt idx="1005">
                  <c:v>24.077146028731338</c:v>
                </c:pt>
                <c:pt idx="1006">
                  <c:v>24.496861433955214</c:v>
                </c:pt>
                <c:pt idx="1007">
                  <c:v>25.009987640449435</c:v>
                </c:pt>
                <c:pt idx="1008">
                  <c:v>25.581786383146063</c:v>
                </c:pt>
                <c:pt idx="1009">
                  <c:v>26.153675414606735</c:v>
                </c:pt>
                <c:pt idx="1010">
                  <c:v>26.725474157303367</c:v>
                </c:pt>
                <c:pt idx="1011">
                  <c:v>27.508006875280895</c:v>
                </c:pt>
                <c:pt idx="1012">
                  <c:v>28.290449304494377</c:v>
                </c:pt>
                <c:pt idx="1013">
                  <c:v>29.072982022471905</c:v>
                </c:pt>
                <c:pt idx="1014">
                  <c:v>29.624117777238798</c:v>
                </c:pt>
                <c:pt idx="1015">
                  <c:v>30.283824760074619</c:v>
                </c:pt>
                <c:pt idx="1016">
                  <c:v>30.828410408921929</c:v>
                </c:pt>
                <c:pt idx="1017">
                  <c:v>31.366115241635683</c:v>
                </c:pt>
                <c:pt idx="1018">
                  <c:v>31.903820074349436</c:v>
                </c:pt>
                <c:pt idx="1019">
                  <c:v>32.562575373134322</c:v>
                </c:pt>
                <c:pt idx="1020">
                  <c:v>32.772433075746264</c:v>
                </c:pt>
                <c:pt idx="1021">
                  <c:v>32.982380730223873</c:v>
                </c:pt>
                <c:pt idx="1022">
                  <c:v>33.192238432835815</c:v>
                </c:pt>
                <c:pt idx="1023">
                  <c:v>32.799994795539028</c:v>
                </c:pt>
                <c:pt idx="1024">
                  <c:v>32.410656666666654</c:v>
                </c:pt>
                <c:pt idx="1025">
                  <c:v>31.906455882352933</c:v>
                </c:pt>
                <c:pt idx="1026">
                  <c:v>31.262949504744519</c:v>
                </c:pt>
                <c:pt idx="1027">
                  <c:v>30.965437493406586</c:v>
                </c:pt>
                <c:pt idx="1028">
                  <c:v>30.44181240875912</c:v>
                </c:pt>
                <c:pt idx="1029">
                  <c:v>30.184982051999992</c:v>
                </c:pt>
                <c:pt idx="1030">
                  <c:v>30.038936857090903</c:v>
                </c:pt>
                <c:pt idx="1031">
                  <c:v>29.784496739130429</c:v>
                </c:pt>
                <c:pt idx="1032">
                  <c:v>29.755410998913035</c:v>
                </c:pt>
                <c:pt idx="1033">
                  <c:v>29.618922975812268</c:v>
                </c:pt>
                <c:pt idx="1034">
                  <c:v>29.483503597122294</c:v>
                </c:pt>
                <c:pt idx="1035">
                  <c:v>29.43546034301075</c:v>
                </c:pt>
                <c:pt idx="1036">
                  <c:v>29.387674158214281</c:v>
                </c:pt>
                <c:pt idx="1037">
                  <c:v>29.340313879003549</c:v>
                </c:pt>
                <c:pt idx="1038">
                  <c:v>29.274963730388684</c:v>
                </c:pt>
                <c:pt idx="1039">
                  <c:v>29.416880439222606</c:v>
                </c:pt>
                <c:pt idx="1040">
                  <c:v>29.55888233215547</c:v>
                </c:pt>
                <c:pt idx="1041">
                  <c:v>29.274963730388684</c:v>
                </c:pt>
                <c:pt idx="1042">
                  <c:v>28.88887909964788</c:v>
                </c:pt>
                <c:pt idx="1043">
                  <c:v>28.605960211267604</c:v>
                </c:pt>
                <c:pt idx="1044">
                  <c:v>27.759662812237753</c:v>
                </c:pt>
                <c:pt idx="1045">
                  <c:v>27.113491383566426</c:v>
                </c:pt>
                <c:pt idx="1046">
                  <c:v>26.283435416666663</c:v>
                </c:pt>
                <c:pt idx="1047">
                  <c:v>25.608580276816603</c:v>
                </c:pt>
                <c:pt idx="1048">
                  <c:v>25.024671280276813</c:v>
                </c:pt>
                <c:pt idx="1049">
                  <c:v>24.440762283737023</c:v>
                </c:pt>
                <c:pt idx="1050">
                  <c:v>24.217909532068962</c:v>
                </c:pt>
                <c:pt idx="1051">
                  <c:v>24.162738185813144</c:v>
                </c:pt>
                <c:pt idx="1052">
                  <c:v>24.023684429065739</c:v>
                </c:pt>
                <c:pt idx="1053">
                  <c:v>24.051461814186847</c:v>
                </c:pt>
                <c:pt idx="1054">
                  <c:v>23.996290467931029</c:v>
                </c:pt>
                <c:pt idx="1055">
                  <c:v>24.107099999999999</c:v>
                </c:pt>
                <c:pt idx="1056">
                  <c:v>24.633549187241371</c:v>
                </c:pt>
                <c:pt idx="1057">
                  <c:v>25.330556178892728</c:v>
                </c:pt>
                <c:pt idx="1058">
                  <c:v>25.942242560553627</c:v>
                </c:pt>
                <c:pt idx="1059">
                  <c:v>26.656384261034479</c:v>
                </c:pt>
                <c:pt idx="1060">
                  <c:v>27.459898842413786</c:v>
                </c:pt>
                <c:pt idx="1061">
                  <c:v>28.166371134020608</c:v>
                </c:pt>
                <c:pt idx="1062">
                  <c:v>28.152469520547942</c:v>
                </c:pt>
                <c:pt idx="1063">
                  <c:v>28.235028082191771</c:v>
                </c:pt>
                <c:pt idx="1064">
                  <c:v>28.220939590443681</c:v>
                </c:pt>
                <c:pt idx="1065">
                  <c:v>28.015648080612237</c:v>
                </c:pt>
                <c:pt idx="1066">
                  <c:v>27.906264164285709</c:v>
                </c:pt>
                <c:pt idx="1067">
                  <c:v>27.796962244897955</c:v>
                </c:pt>
                <c:pt idx="1068">
                  <c:v>27.891832423208186</c:v>
                </c:pt>
                <c:pt idx="1069">
                  <c:v>27.796962244897955</c:v>
                </c:pt>
                <c:pt idx="1070">
                  <c:v>27.796962244897955</c:v>
                </c:pt>
                <c:pt idx="1071">
                  <c:v>27.348646900677959</c:v>
                </c:pt>
                <c:pt idx="1072">
                  <c:v>26.994476828135586</c:v>
                </c:pt>
                <c:pt idx="1073">
                  <c:v>26.550387162162153</c:v>
                </c:pt>
                <c:pt idx="1074">
                  <c:v>26.577507649662152</c:v>
                </c:pt>
                <c:pt idx="1075">
                  <c:v>26.60470958006756</c:v>
                </c:pt>
                <c:pt idx="1076">
                  <c:v>26.631830067567559</c:v>
                </c:pt>
                <c:pt idx="1077">
                  <c:v>26.453092953020128</c:v>
                </c:pt>
                <c:pt idx="1078">
                  <c:v>26.453092953020128</c:v>
                </c:pt>
                <c:pt idx="1079">
                  <c:v>26.453092953020128</c:v>
                </c:pt>
                <c:pt idx="1080">
                  <c:v>25.967715100671136</c:v>
                </c:pt>
                <c:pt idx="1081">
                  <c:v>25.482337248322139</c:v>
                </c:pt>
                <c:pt idx="1082">
                  <c:v>24.996959395973146</c:v>
                </c:pt>
                <c:pt idx="1083">
                  <c:v>24.835166778523483</c:v>
                </c:pt>
                <c:pt idx="1084">
                  <c:v>24.67337416107382</c:v>
                </c:pt>
                <c:pt idx="1085">
                  <c:v>24.51158154362415</c:v>
                </c:pt>
                <c:pt idx="1086">
                  <c:v>24.401769118999994</c:v>
                </c:pt>
                <c:pt idx="1087">
                  <c:v>24.537077138127085</c:v>
                </c:pt>
                <c:pt idx="1088">
                  <c:v>24.508884999999996</c:v>
                </c:pt>
                <c:pt idx="1089">
                  <c:v>24.883911118999993</c:v>
                </c:pt>
                <c:pt idx="1090">
                  <c:v>25.258856880999996</c:v>
                </c:pt>
                <c:pt idx="1091">
                  <c:v>25.63388299999999</c:v>
                </c:pt>
                <c:pt idx="1092">
                  <c:v>26.116024999999993</c:v>
                </c:pt>
                <c:pt idx="1093">
                  <c:v>26.509800996677733</c:v>
                </c:pt>
                <c:pt idx="1094">
                  <c:v>26.990341196013283</c:v>
                </c:pt>
                <c:pt idx="1095">
                  <c:v>27.167025378476815</c:v>
                </c:pt>
                <c:pt idx="1096">
                  <c:v>27.433161376490062</c:v>
                </c:pt>
                <c:pt idx="1097">
                  <c:v>27.69921754966887</c:v>
                </c:pt>
                <c:pt idx="1098">
                  <c:v>27.76692376237623</c:v>
                </c:pt>
                <c:pt idx="1099">
                  <c:v>27.926046534653455</c:v>
                </c:pt>
                <c:pt idx="1100">
                  <c:v>27.992783881578941</c:v>
                </c:pt>
                <c:pt idx="1101">
                  <c:v>28.362875446381572</c:v>
                </c:pt>
                <c:pt idx="1102">
                  <c:v>28.732887711513154</c:v>
                </c:pt>
                <c:pt idx="1103">
                  <c:v>29.102979276315782</c:v>
                </c:pt>
                <c:pt idx="1104">
                  <c:v>29.208685737828944</c:v>
                </c:pt>
                <c:pt idx="1105">
                  <c:v>29.314471499013152</c:v>
                </c:pt>
                <c:pt idx="1106">
                  <c:v>29.323718360655732</c:v>
                </c:pt>
                <c:pt idx="1107">
                  <c:v>29.666197259999993</c:v>
                </c:pt>
                <c:pt idx="1108">
                  <c:v>30.008755199016388</c:v>
                </c:pt>
                <c:pt idx="1109">
                  <c:v>30.252047058823518</c:v>
                </c:pt>
                <c:pt idx="1110">
                  <c:v>30.467605211726376</c:v>
                </c:pt>
                <c:pt idx="1111">
                  <c:v>30.78170423452768</c:v>
                </c:pt>
                <c:pt idx="1112">
                  <c:v>31.095803257328985</c:v>
                </c:pt>
                <c:pt idx="1113">
                  <c:v>31.151382467532461</c:v>
                </c:pt>
                <c:pt idx="1114">
                  <c:v>31.307922077922068</c:v>
                </c:pt>
                <c:pt idx="1115">
                  <c:v>31.3626349514563</c:v>
                </c:pt>
                <c:pt idx="1116">
                  <c:v>31.778696971844656</c:v>
                </c:pt>
                <c:pt idx="1117">
                  <c:v>32.194837008737856</c:v>
                </c:pt>
                <c:pt idx="1118">
                  <c:v>32.610899029126202</c:v>
                </c:pt>
                <c:pt idx="1119">
                  <c:v>33.000981553398056</c:v>
                </c:pt>
                <c:pt idx="1120">
                  <c:v>33.391064077669895</c:v>
                </c:pt>
                <c:pt idx="1121">
                  <c:v>33.672175161290319</c:v>
                </c:pt>
                <c:pt idx="1122">
                  <c:v>33.925666031189699</c:v>
                </c:pt>
                <c:pt idx="1123">
                  <c:v>34.397954400967734</c:v>
                </c:pt>
                <c:pt idx="1124">
                  <c:v>34.649111575562692</c:v>
                </c:pt>
                <c:pt idx="1125">
                  <c:v>34.855843523151115</c:v>
                </c:pt>
                <c:pt idx="1126">
                  <c:v>34.950118154807683</c:v>
                </c:pt>
                <c:pt idx="1127">
                  <c:v>35.156187499999994</c:v>
                </c:pt>
                <c:pt idx="1128">
                  <c:v>35.490982577884608</c:v>
                </c:pt>
                <c:pt idx="1129">
                  <c:v>35.825854922115376</c:v>
                </c:pt>
                <c:pt idx="1130">
                  <c:v>36.045120766773152</c:v>
                </c:pt>
                <c:pt idx="1131">
                  <c:v>36.339764217515913</c:v>
                </c:pt>
                <c:pt idx="1132">
                  <c:v>36.749277820700634</c:v>
                </c:pt>
                <c:pt idx="1133">
                  <c:v>36.923532911392392</c:v>
                </c:pt>
                <c:pt idx="1134">
                  <c:v>37.279570366139232</c:v>
                </c:pt>
                <c:pt idx="1135">
                  <c:v>37.635531532594925</c:v>
                </c:pt>
                <c:pt idx="1136">
                  <c:v>37.991568987341765</c:v>
                </c:pt>
                <c:pt idx="1137">
                  <c:v>38.404055205047307</c:v>
                </c:pt>
                <c:pt idx="1138">
                  <c:v>38.936388643533114</c:v>
                </c:pt>
                <c:pt idx="1139">
                  <c:v>39.344606603773578</c:v>
                </c:pt>
                <c:pt idx="1140">
                  <c:v>39.723649056603762</c:v>
                </c:pt>
                <c:pt idx="1141">
                  <c:v>39.852049687499992</c:v>
                </c:pt>
                <c:pt idx="1142">
                  <c:v>40.103399999999986</c:v>
                </c:pt>
                <c:pt idx="1143">
                  <c:v>40.153621671826613</c:v>
                </c:pt>
                <c:pt idx="1144">
                  <c:v>40.452161609907108</c:v>
                </c:pt>
                <c:pt idx="1145">
                  <c:v>40.624927777777771</c:v>
                </c:pt>
                <c:pt idx="1146">
                  <c:v>40.623578879076916</c:v>
                </c:pt>
                <c:pt idx="1147">
                  <c:v>40.497937505504574</c:v>
                </c:pt>
                <c:pt idx="1148">
                  <c:v>40.620832110091726</c:v>
                </c:pt>
                <c:pt idx="1149">
                  <c:v>40.471571016109408</c:v>
                </c:pt>
                <c:pt idx="1150">
                  <c:v>40.569318345592698</c:v>
                </c:pt>
                <c:pt idx="1151">
                  <c:v>40.666992401215794</c:v>
                </c:pt>
                <c:pt idx="1152">
                  <c:v>40.422770625227955</c:v>
                </c:pt>
                <c:pt idx="1153">
                  <c:v>40.178475575379927</c:v>
                </c:pt>
                <c:pt idx="1154">
                  <c:v>39.813240909090901</c:v>
                </c:pt>
                <c:pt idx="1155">
                  <c:v>39.401634743202408</c:v>
                </c:pt>
                <c:pt idx="1156">
                  <c:v>38.992508132530105</c:v>
                </c:pt>
                <c:pt idx="1157">
                  <c:v>38.585838738738737</c:v>
                </c:pt>
                <c:pt idx="1158">
                  <c:v>38.398135329341315</c:v>
                </c:pt>
                <c:pt idx="1159">
                  <c:v>38.211552537313416</c:v>
                </c:pt>
                <c:pt idx="1160">
                  <c:v>38.026080357142845</c:v>
                </c:pt>
                <c:pt idx="1161">
                  <c:v>37.984777744807104</c:v>
                </c:pt>
                <c:pt idx="1162">
                  <c:v>37.94371952662722</c:v>
                </c:pt>
                <c:pt idx="1163">
                  <c:v>37.902903539823001</c:v>
                </c:pt>
                <c:pt idx="1164">
                  <c:v>37.939838814369487</c:v>
                </c:pt>
                <c:pt idx="1165">
                  <c:v>38.087314807894728</c:v>
                </c:pt>
                <c:pt idx="1166">
                  <c:v>38.234001166180754</c:v>
                </c:pt>
                <c:pt idx="1167">
                  <c:v>38.426507163662777</c:v>
                </c:pt>
                <c:pt idx="1168">
                  <c:v>38.617967059999998</c:v>
                </c:pt>
                <c:pt idx="1169">
                  <c:v>38.696411239193075</c:v>
                </c:pt>
                <c:pt idx="1170">
                  <c:v>38.681879656160454</c:v>
                </c:pt>
                <c:pt idx="1171">
                  <c:v>38.777992285714276</c:v>
                </c:pt>
                <c:pt idx="1172">
                  <c:v>38.873557264957256</c:v>
                </c:pt>
                <c:pt idx="1173">
                  <c:v>38.880927944192628</c:v>
                </c:pt>
                <c:pt idx="1174">
                  <c:v>38.998137388983046</c:v>
                </c:pt>
                <c:pt idx="1175">
                  <c:v>39.114618591549288</c:v>
                </c:pt>
                <c:pt idx="1176">
                  <c:v>39.140179213483137</c:v>
                </c:pt>
                <c:pt idx="1177">
                  <c:v>39.056195530726249</c:v>
                </c:pt>
                <c:pt idx="1178">
                  <c:v>38.865186149584481</c:v>
                </c:pt>
                <c:pt idx="1179">
                  <c:v>38.695348858677683</c:v>
                </c:pt>
                <c:pt idx="1180">
                  <c:v>38.633151000824171</c:v>
                </c:pt>
                <c:pt idx="1181">
                  <c:v>38.465973770491793</c:v>
                </c:pt>
                <c:pt idx="1182">
                  <c:v>38.366122107880429</c:v>
                </c:pt>
                <c:pt idx="1183">
                  <c:v>38.267284768378367</c:v>
                </c:pt>
                <c:pt idx="1184">
                  <c:v>38.272457951482465</c:v>
                </c:pt>
                <c:pt idx="1185">
                  <c:v>37.830244408310989</c:v>
                </c:pt>
                <c:pt idx="1186">
                  <c:v>37.392812095199993</c:v>
                </c:pt>
                <c:pt idx="1187">
                  <c:v>36.959957029177708</c:v>
                </c:pt>
                <c:pt idx="1188">
                  <c:v>36.543302380952376</c:v>
                </c:pt>
                <c:pt idx="1189">
                  <c:v>36.033770526315777</c:v>
                </c:pt>
                <c:pt idx="1190">
                  <c:v>35.529574083769617</c:v>
                </c:pt>
                <c:pt idx="1191">
                  <c:v>35.023107959220766</c:v>
                </c:pt>
                <c:pt idx="1192">
                  <c:v>34.703419522538852</c:v>
                </c:pt>
                <c:pt idx="1193">
                  <c:v>34.296698969072153</c:v>
                </c:pt>
                <c:pt idx="1194">
                  <c:v>33.791169322307681</c:v>
                </c:pt>
                <c:pt idx="1195">
                  <c:v>33.461458369999995</c:v>
                </c:pt>
                <c:pt idx="1196">
                  <c:v>32.962769387755095</c:v>
                </c:pt>
                <c:pt idx="1197">
                  <c:v>32.326336203807102</c:v>
                </c:pt>
                <c:pt idx="1198">
                  <c:v>31.696392514393931</c:v>
                </c:pt>
                <c:pt idx="1199">
                  <c:v>31.07271934673366</c:v>
                </c:pt>
                <c:pt idx="1200">
                  <c:v>31.254431155778889</c:v>
                </c:pt>
                <c:pt idx="1201">
                  <c:v>31.35735563909774</c:v>
                </c:pt>
                <c:pt idx="1202">
                  <c:v>31.459765499999992</c:v>
                </c:pt>
                <c:pt idx="1203">
                  <c:v>31.581683701496253</c:v>
                </c:pt>
                <c:pt idx="1204">
                  <c:v>31.624387681637714</c:v>
                </c:pt>
                <c:pt idx="1205">
                  <c:v>31.588613793103445</c:v>
                </c:pt>
                <c:pt idx="1206">
                  <c:v>31.728201316216211</c:v>
                </c:pt>
                <c:pt idx="1207">
                  <c:v>31.867045500735291</c:v>
                </c:pt>
                <c:pt idx="1208">
                  <c:v>32.083713970588228</c:v>
                </c:pt>
                <c:pt idx="1209">
                  <c:v>32.535743765281161</c:v>
                </c:pt>
                <c:pt idx="1210">
                  <c:v>33.066217848410751</c:v>
                </c:pt>
                <c:pt idx="1211">
                  <c:v>33.433204379562035</c:v>
                </c:pt>
                <c:pt idx="1212">
                  <c:v>33.648291327737212</c:v>
                </c:pt>
                <c:pt idx="1213">
                  <c:v>33.699332601210642</c:v>
                </c:pt>
                <c:pt idx="1214">
                  <c:v>33.831461594202885</c:v>
                </c:pt>
                <c:pt idx="1215">
                  <c:v>34.059730757349392</c:v>
                </c:pt>
                <c:pt idx="1216">
                  <c:v>34.286960422355762</c:v>
                </c:pt>
                <c:pt idx="1217">
                  <c:v>34.513042446043151</c:v>
                </c:pt>
                <c:pt idx="1218">
                  <c:v>34.674352352505963</c:v>
                </c:pt>
                <c:pt idx="1219">
                  <c:v>34.917010629285706</c:v>
                </c:pt>
                <c:pt idx="1220">
                  <c:v>35.158573396674576</c:v>
                </c:pt>
                <c:pt idx="1221">
                  <c:v>35.524233958156017</c:v>
                </c:pt>
                <c:pt idx="1222">
                  <c:v>35.971147725707539</c:v>
                </c:pt>
                <c:pt idx="1223">
                  <c:v>36.415901647058817</c:v>
                </c:pt>
                <c:pt idx="1224">
                  <c:v>37.047236703521115</c:v>
                </c:pt>
                <c:pt idx="1225">
                  <c:v>37.499914602097896</c:v>
                </c:pt>
                <c:pt idx="1226">
                  <c:v>37.858725173210154</c:v>
                </c:pt>
                <c:pt idx="1227">
                  <c:v>38.390722624541269</c:v>
                </c:pt>
                <c:pt idx="1228">
                  <c:v>38.915503953758531</c:v>
                </c:pt>
                <c:pt idx="1229">
                  <c:v>39.433107013574649</c:v>
                </c:pt>
                <c:pt idx="1230">
                  <c:v>40.178481860722343</c:v>
                </c:pt>
                <c:pt idx="1231">
                  <c:v>40.285422917294888</c:v>
                </c:pt>
                <c:pt idx="1232">
                  <c:v>41.014070575221226</c:v>
                </c:pt>
                <c:pt idx="1233">
                  <c:v>41.482556657236827</c:v>
                </c:pt>
                <c:pt idx="1234">
                  <c:v>42.034221490849667</c:v>
                </c:pt>
                <c:pt idx="1235">
                  <c:v>42.578774025974013</c:v>
                </c:pt>
                <c:pt idx="1236">
                  <c:v>42.558188059442045</c:v>
                </c:pt>
                <c:pt idx="1237">
                  <c:v>42.357655856567781</c:v>
                </c:pt>
                <c:pt idx="1238">
                  <c:v>42.162208368200822</c:v>
                </c:pt>
                <c:pt idx="1239">
                  <c:v>42.622708824374989</c:v>
                </c:pt>
                <c:pt idx="1240">
                  <c:v>42.72477523518517</c:v>
                </c:pt>
                <c:pt idx="1241">
                  <c:v>42.999194693877541</c:v>
                </c:pt>
                <c:pt idx="1242">
                  <c:v>43.252870980364357</c:v>
                </c:pt>
                <c:pt idx="1243">
                  <c:v>43.328510471399987</c:v>
                </c:pt>
                <c:pt idx="1244">
                  <c:v>43.402308498023707</c:v>
                </c:pt>
                <c:pt idx="1245">
                  <c:v>42.631684414285708</c:v>
                </c:pt>
                <c:pt idx="1246">
                  <c:v>41.95726070737863</c:v>
                </c:pt>
                <c:pt idx="1247">
                  <c:v>41.293279190751434</c:v>
                </c:pt>
                <c:pt idx="1248">
                  <c:v>40.456109528406898</c:v>
                </c:pt>
                <c:pt idx="1249">
                  <c:v>39.474434925142845</c:v>
                </c:pt>
                <c:pt idx="1250">
                  <c:v>38.653699240986704</c:v>
                </c:pt>
                <c:pt idx="1251">
                  <c:v>37.76324808260869</c:v>
                </c:pt>
                <c:pt idx="1252">
                  <c:v>36.810136962969906</c:v>
                </c:pt>
                <c:pt idx="1253">
                  <c:v>35.800842537313422</c:v>
                </c:pt>
                <c:pt idx="1254">
                  <c:v>35.107988126014746</c:v>
                </c:pt>
                <c:pt idx="1255">
                  <c:v>34.747387911049714</c:v>
                </c:pt>
                <c:pt idx="1256">
                  <c:v>34.262105494505484</c:v>
                </c:pt>
                <c:pt idx="1257">
                  <c:v>34.367635037704908</c:v>
                </c:pt>
                <c:pt idx="1258">
                  <c:v>34.409637548462925</c:v>
                </c:pt>
                <c:pt idx="1259">
                  <c:v>34.575228108108099</c:v>
                </c:pt>
                <c:pt idx="1260">
                  <c:v>35.524716842266173</c:v>
                </c:pt>
                <c:pt idx="1261">
                  <c:v>36.405479633870961</c:v>
                </c:pt>
                <c:pt idx="1262">
                  <c:v>37.346598568872984</c:v>
                </c:pt>
                <c:pt idx="1263">
                  <c:v>38.058579208021378</c:v>
                </c:pt>
                <c:pt idx="1264">
                  <c:v>38.628235689026539</c:v>
                </c:pt>
                <c:pt idx="1265">
                  <c:v>39.258921654929573</c:v>
                </c:pt>
                <c:pt idx="1266">
                  <c:v>39.474848511383527</c:v>
                </c:pt>
                <c:pt idx="1267">
                  <c:v>39.688518292682915</c:v>
                </c:pt>
                <c:pt idx="1268">
                  <c:v>39.969236979166659</c:v>
                </c:pt>
                <c:pt idx="1269">
                  <c:v>40.261771502590662</c:v>
                </c:pt>
                <c:pt idx="1270">
                  <c:v>40.691122241379297</c:v>
                </c:pt>
                <c:pt idx="1271">
                  <c:v>41.048343814432982</c:v>
                </c:pt>
                <c:pt idx="1272">
                  <c:v>41.071369291794859</c:v>
                </c:pt>
                <c:pt idx="1273">
                  <c:v>40.885396857868017</c:v>
                </c:pt>
                <c:pt idx="1274">
                  <c:v>40.840263529411757</c:v>
                </c:pt>
                <c:pt idx="1275">
                  <c:v>40.955150404999998</c:v>
                </c:pt>
                <c:pt idx="1276">
                  <c:v>41.204750840796009</c:v>
                </c:pt>
                <c:pt idx="1277">
                  <c:v>41.383193080724865</c:v>
                </c:pt>
                <c:pt idx="1278">
                  <c:v>41.561825995081961</c:v>
                </c:pt>
                <c:pt idx="1279">
                  <c:v>41.806517063725487</c:v>
                </c:pt>
                <c:pt idx="1280">
                  <c:v>42.050006677524422</c:v>
                </c:pt>
                <c:pt idx="1281">
                  <c:v>42.148290097402587</c:v>
                </c:pt>
                <c:pt idx="1282">
                  <c:v>42.177688691437794</c:v>
                </c:pt>
                <c:pt idx="1283">
                  <c:v>42.274769565217383</c:v>
                </c:pt>
                <c:pt idx="1284">
                  <c:v>42.042782399999986</c:v>
                </c:pt>
                <c:pt idx="1285">
                  <c:v>41.813745786963423</c:v>
                </c:pt>
                <c:pt idx="1286">
                  <c:v>41.522008201892739</c:v>
                </c:pt>
                <c:pt idx="1287">
                  <c:v>41.586822446009386</c:v>
                </c:pt>
                <c:pt idx="1288">
                  <c:v>41.58642939069766</c:v>
                </c:pt>
                <c:pt idx="1289">
                  <c:v>41.521891564417167</c:v>
                </c:pt>
                <c:pt idx="1290">
                  <c:v>41.621623657534229</c:v>
                </c:pt>
                <c:pt idx="1291">
                  <c:v>41.846638268181806</c:v>
                </c:pt>
                <c:pt idx="1292">
                  <c:v>41.942728872180439</c:v>
                </c:pt>
                <c:pt idx="1293">
                  <c:v>42.477716159463476</c:v>
                </c:pt>
                <c:pt idx="1294">
                  <c:v>43.194987324925805</c:v>
                </c:pt>
                <c:pt idx="1295">
                  <c:v>43.905545494830122</c:v>
                </c:pt>
                <c:pt idx="1296">
                  <c:v>44.660961702781833</c:v>
                </c:pt>
                <c:pt idx="1297">
                  <c:v>45.272156956584652</c:v>
                </c:pt>
                <c:pt idx="1298">
                  <c:v>45.934732091690535</c:v>
                </c:pt>
                <c:pt idx="1299">
                  <c:v>46.18831580311614</c:v>
                </c:pt>
                <c:pt idx="1300">
                  <c:v>46.370934046153835</c:v>
                </c:pt>
                <c:pt idx="1301">
                  <c:v>46.613728630705388</c:v>
                </c:pt>
                <c:pt idx="1302">
                  <c:v>46.818230720930224</c:v>
                </c:pt>
                <c:pt idx="1303">
                  <c:v>47.081688947154461</c:v>
                </c:pt>
                <c:pt idx="1304">
                  <c:v>47.277060723860586</c:v>
                </c:pt>
                <c:pt idx="1305">
                  <c:v>47.145729730053176</c:v>
                </c:pt>
                <c:pt idx="1306">
                  <c:v>46.954214944664017</c:v>
                </c:pt>
                <c:pt idx="1307">
                  <c:v>46.705541851368956</c:v>
                </c:pt>
                <c:pt idx="1308">
                  <c:v>46.489209952442145</c:v>
                </c:pt>
                <c:pt idx="1309">
                  <c:v>46.279215661596943</c:v>
                </c:pt>
                <c:pt idx="1310">
                  <c:v>46.017173408239692</c:v>
                </c:pt>
                <c:pt idx="1311">
                  <c:v>45.15855067037036</c:v>
                </c:pt>
                <c:pt idx="1312">
                  <c:v>44.373272930317839</c:v>
                </c:pt>
                <c:pt idx="1313">
                  <c:v>43.550190326481243</c:v>
                </c:pt>
                <c:pt idx="1314">
                  <c:v>43.258689721886327</c:v>
                </c:pt>
                <c:pt idx="1315">
                  <c:v>42.65770156062424</c:v>
                </c:pt>
                <c:pt idx="1316">
                  <c:v>42.015231428571418</c:v>
                </c:pt>
                <c:pt idx="1317">
                  <c:v>41.789430424528291</c:v>
                </c:pt>
                <c:pt idx="1318">
                  <c:v>41.616467368421041</c:v>
                </c:pt>
                <c:pt idx="1319">
                  <c:v>41.398287601390486</c:v>
                </c:pt>
                <c:pt idx="1320">
                  <c:v>40.843523448275853</c:v>
                </c:pt>
                <c:pt idx="1321">
                  <c:v>40.205925597269612</c:v>
                </c:pt>
                <c:pt idx="1322">
                  <c:v>39.715425762711853</c:v>
                </c:pt>
                <c:pt idx="1323">
                  <c:v>39.83569757912457</c:v>
                </c:pt>
                <c:pt idx="1324">
                  <c:v>39.910136255011132</c:v>
                </c:pt>
                <c:pt idx="1325">
                  <c:v>39.939025496688735</c:v>
                </c:pt>
                <c:pt idx="1326">
                  <c:v>39.731185215065494</c:v>
                </c:pt>
                <c:pt idx="1327">
                  <c:v>39.656048908992403</c:v>
                </c:pt>
                <c:pt idx="1328">
                  <c:v>39.497362339055783</c:v>
                </c:pt>
                <c:pt idx="1329">
                  <c:v>39.490217344753738</c:v>
                </c:pt>
                <c:pt idx="1330">
                  <c:v>39.440965101387398</c:v>
                </c:pt>
                <c:pt idx="1331">
                  <c:v>39.392027234042544</c:v>
                </c:pt>
                <c:pt idx="1332">
                  <c:v>38.79811501272534</c:v>
                </c:pt>
                <c:pt idx="1333">
                  <c:v>38.207714844608873</c:v>
                </c:pt>
                <c:pt idx="1334">
                  <c:v>37.780545079365069</c:v>
                </c:pt>
                <c:pt idx="1335">
                  <c:v>37.079463284509998</c:v>
                </c:pt>
                <c:pt idx="1336">
                  <c:v>36.194118103340287</c:v>
                </c:pt>
                <c:pt idx="1337">
                  <c:v>35.216248144329889</c:v>
                </c:pt>
                <c:pt idx="1338">
                  <c:v>34.532988058461527</c:v>
                </c:pt>
                <c:pt idx="1339">
                  <c:v>33.960414475946763</c:v>
                </c:pt>
                <c:pt idx="1340">
                  <c:v>33.39042655771194</c:v>
                </c:pt>
                <c:pt idx="1341">
                  <c:v>32.535501876782071</c:v>
                </c:pt>
                <c:pt idx="1342">
                  <c:v>31.847693017346931</c:v>
                </c:pt>
                <c:pt idx="1343">
                  <c:v>31.220670491803276</c:v>
                </c:pt>
                <c:pt idx="1344">
                  <c:v>30.976144536809809</c:v>
                </c:pt>
                <c:pt idx="1345">
                  <c:v>30.76376225025535</c:v>
                </c:pt>
                <c:pt idx="1346">
                  <c:v>30.583266802860052</c:v>
                </c:pt>
                <c:pt idx="1347">
                  <c:v>30.504772268762672</c:v>
                </c:pt>
                <c:pt idx="1348">
                  <c:v>30.457814156249995</c:v>
                </c:pt>
                <c:pt idx="1349">
                  <c:v>30.503355678391955</c:v>
                </c:pt>
                <c:pt idx="1350">
                  <c:v>30.952406363363355</c:v>
                </c:pt>
                <c:pt idx="1351">
                  <c:v>31.428970002994006</c:v>
                </c:pt>
                <c:pt idx="1352">
                  <c:v>31.839566037735842</c:v>
                </c:pt>
                <c:pt idx="1353">
                  <c:v>32.325711626732662</c:v>
                </c:pt>
                <c:pt idx="1354">
                  <c:v>32.841635925889314</c:v>
                </c:pt>
                <c:pt idx="1355">
                  <c:v>33.388214511352409</c:v>
                </c:pt>
                <c:pt idx="1356">
                  <c:v>34.161582335623152</c:v>
                </c:pt>
                <c:pt idx="1357">
                  <c:v>34.960003417968736</c:v>
                </c:pt>
                <c:pt idx="1358">
                  <c:v>35.855199415204673</c:v>
                </c:pt>
                <c:pt idx="1359">
                  <c:v>36.41387977012608</c:v>
                </c:pt>
                <c:pt idx="1360">
                  <c:v>37.038903826885864</c:v>
                </c:pt>
                <c:pt idx="1361">
                  <c:v>37.660079074252643</c:v>
                </c:pt>
                <c:pt idx="1362">
                  <c:v>37.793263400576357</c:v>
                </c:pt>
                <c:pt idx="1363">
                  <c:v>37.925428133971288</c:v>
                </c:pt>
                <c:pt idx="1364">
                  <c:v>38.020340571428562</c:v>
                </c:pt>
                <c:pt idx="1365">
                  <c:v>37.973146777777771</c:v>
                </c:pt>
                <c:pt idx="1366">
                  <c:v>38.034044105413095</c:v>
                </c:pt>
                <c:pt idx="1367">
                  <c:v>38.095170370370361</c:v>
                </c:pt>
                <c:pt idx="1368">
                  <c:v>37.832608774407575</c:v>
                </c:pt>
                <c:pt idx="1369">
                  <c:v>37.464480229245268</c:v>
                </c:pt>
                <c:pt idx="1370">
                  <c:v>37.134903101503753</c:v>
                </c:pt>
                <c:pt idx="1371">
                  <c:v>36.374885219831604</c:v>
                </c:pt>
                <c:pt idx="1372">
                  <c:v>35.655142311276784</c:v>
                </c:pt>
                <c:pt idx="1373">
                  <c:v>34.973218494423783</c:v>
                </c:pt>
                <c:pt idx="1374">
                  <c:v>34.624996422077913</c:v>
                </c:pt>
                <c:pt idx="1375">
                  <c:v>34.27828727499999</c:v>
                </c:pt>
                <c:pt idx="1376">
                  <c:v>33.901304986149583</c:v>
                </c:pt>
                <c:pt idx="1377">
                  <c:v>33.318141253909836</c:v>
                </c:pt>
                <c:pt idx="1378">
                  <c:v>32.769510877981645</c:v>
                </c:pt>
                <c:pt idx="1379">
                  <c:v>32.223671637694409</c:v>
                </c:pt>
                <c:pt idx="1380">
                  <c:v>32.069481569343061</c:v>
                </c:pt>
                <c:pt idx="1381">
                  <c:v>32.091336230558092</c:v>
                </c:pt>
                <c:pt idx="1382">
                  <c:v>32.172343014705874</c:v>
                </c:pt>
                <c:pt idx="1383">
                  <c:v>32.372106024861871</c:v>
                </c:pt>
                <c:pt idx="1384">
                  <c:v>32.423274707988973</c:v>
                </c:pt>
                <c:pt idx="1385">
                  <c:v>32.384971780821907</c:v>
                </c:pt>
                <c:pt idx="1386">
                  <c:v>32.487784709589036</c:v>
                </c:pt>
                <c:pt idx="1387">
                  <c:v>32.530960203281666</c:v>
                </c:pt>
                <c:pt idx="1388">
                  <c:v>32.485520417422855</c:v>
                </c:pt>
                <c:pt idx="1389">
                  <c:v>32.186584729827736</c:v>
                </c:pt>
                <c:pt idx="1390">
                  <c:v>31.887972230978253</c:v>
                </c:pt>
                <c:pt idx="1391">
                  <c:v>31.59011837104072</c:v>
                </c:pt>
                <c:pt idx="1392">
                  <c:v>31.83936560881294</c:v>
                </c:pt>
                <c:pt idx="1393">
                  <c:v>32.171529787634405</c:v>
                </c:pt>
                <c:pt idx="1394">
                  <c:v>32.472543264942004</c:v>
                </c:pt>
                <c:pt idx="1395">
                  <c:v>31.814740943212062</c:v>
                </c:pt>
                <c:pt idx="1396">
                  <c:v>31.21922737135278</c:v>
                </c:pt>
                <c:pt idx="1397">
                  <c:v>30.627698854625542</c:v>
                </c:pt>
                <c:pt idx="1398">
                  <c:v>31.563777680140593</c:v>
                </c:pt>
                <c:pt idx="1399">
                  <c:v>32.409720104895094</c:v>
                </c:pt>
                <c:pt idx="1400">
                  <c:v>33.246835304347819</c:v>
                </c:pt>
                <c:pt idx="1401">
                  <c:v>34.303378800520377</c:v>
                </c:pt>
                <c:pt idx="1402">
                  <c:v>35.415502463604838</c:v>
                </c:pt>
                <c:pt idx="1403">
                  <c:v>36.557560658578851</c:v>
                </c:pt>
                <c:pt idx="1404">
                  <c:v>37.219737202247181</c:v>
                </c:pt>
                <c:pt idx="1405">
                  <c:v>37.878696514655161</c:v>
                </c:pt>
                <c:pt idx="1406">
                  <c:v>38.46789605150213</c:v>
                </c:pt>
                <c:pt idx="1407">
                  <c:v>40.384436257045259</c:v>
                </c:pt>
                <c:pt idx="1408">
                  <c:v>42.353199781276587</c:v>
                </c:pt>
                <c:pt idx="1409">
                  <c:v>44.271259067796599</c:v>
                </c:pt>
                <c:pt idx="1410">
                  <c:v>44.803197926582264</c:v>
                </c:pt>
                <c:pt idx="1411">
                  <c:v>45.33086929159662</c:v>
                </c:pt>
                <c:pt idx="1412">
                  <c:v>45.739097078464098</c:v>
                </c:pt>
                <c:pt idx="1413">
                  <c:v>46.275403529950069</c:v>
                </c:pt>
                <c:pt idx="1414">
                  <c:v>46.925081344139642</c:v>
                </c:pt>
                <c:pt idx="1415">
                  <c:v>47.513993775933599</c:v>
                </c:pt>
                <c:pt idx="1416">
                  <c:v>48.094759372419482</c:v>
                </c:pt>
                <c:pt idx="1417">
                  <c:v>48.689998026315777</c:v>
                </c:pt>
                <c:pt idx="1418">
                  <c:v>49.199772363041689</c:v>
                </c:pt>
                <c:pt idx="1419">
                  <c:v>49.049821411047922</c:v>
                </c:pt>
                <c:pt idx="1420">
                  <c:v>48.941112797253616</c:v>
                </c:pt>
                <c:pt idx="1421">
                  <c:v>48.991221756647853</c:v>
                </c:pt>
                <c:pt idx="1422">
                  <c:v>47.884762138263653</c:v>
                </c:pt>
                <c:pt idx="1423">
                  <c:v>46.821173354735137</c:v>
                </c:pt>
                <c:pt idx="1424">
                  <c:v>45.687775919999993</c:v>
                </c:pt>
                <c:pt idx="1425">
                  <c:v>44.964156016719734</c:v>
                </c:pt>
                <c:pt idx="1426">
                  <c:v>44.352660002382827</c:v>
                </c:pt>
                <c:pt idx="1427">
                  <c:v>43.721600079302135</c:v>
                </c:pt>
                <c:pt idx="1428">
                  <c:v>42.556411224489779</c:v>
                </c:pt>
                <c:pt idx="1429">
                  <c:v>41.584747499999985</c:v>
                </c:pt>
                <c:pt idx="1430">
                  <c:v>40.590587179487173</c:v>
                </c:pt>
                <c:pt idx="1431">
                  <c:v>40.27194852055856</c:v>
                </c:pt>
                <c:pt idx="1432">
                  <c:v>39.923559332043332</c:v>
                </c:pt>
                <c:pt idx="1433">
                  <c:v>39.454730254041564</c:v>
                </c:pt>
                <c:pt idx="1434">
                  <c:v>39.599239417177905</c:v>
                </c:pt>
                <c:pt idx="1435">
                  <c:v>39.531247568389048</c:v>
                </c:pt>
                <c:pt idx="1436">
                  <c:v>39.494224114544075</c:v>
                </c:pt>
                <c:pt idx="1437">
                  <c:v>39.016844761797742</c:v>
                </c:pt>
                <c:pt idx="1438">
                  <c:v>38.689012737668143</c:v>
                </c:pt>
                <c:pt idx="1439">
                  <c:v>38.448842600896853</c:v>
                </c:pt>
                <c:pt idx="1440">
                  <c:v>37.939668011144121</c:v>
                </c:pt>
                <c:pt idx="1441">
                  <c:v>37.603320442878328</c:v>
                </c:pt>
                <c:pt idx="1442">
                  <c:v>37.392790666666663</c:v>
                </c:pt>
                <c:pt idx="1443">
                  <c:v>36.30917969156804</c:v>
                </c:pt>
                <c:pt idx="1444">
                  <c:v>35.301434555309733</c:v>
                </c:pt>
                <c:pt idx="1445">
                  <c:v>34.405794926470584</c:v>
                </c:pt>
                <c:pt idx="1446">
                  <c:v>33.346385022026425</c:v>
                </c:pt>
                <c:pt idx="1447">
                  <c:v>32.348692752562215</c:v>
                </c:pt>
                <c:pt idx="1448">
                  <c:v>31.311116763848393</c:v>
                </c:pt>
                <c:pt idx="1449">
                  <c:v>30.183527906113522</c:v>
                </c:pt>
                <c:pt idx="1450">
                  <c:v>29.017215933962255</c:v>
                </c:pt>
                <c:pt idx="1451">
                  <c:v>27.918084626540963</c:v>
                </c:pt>
                <c:pt idx="1452">
                  <c:v>28.011542474293986</c:v>
                </c:pt>
                <c:pt idx="1453">
                  <c:v>28.04372333549783</c:v>
                </c:pt>
                <c:pt idx="1454">
                  <c:v>28.018230366116288</c:v>
                </c:pt>
                <c:pt idx="1455">
                  <c:v>28.484914797849456</c:v>
                </c:pt>
                <c:pt idx="1456">
                  <c:v>28.933179210450962</c:v>
                </c:pt>
                <c:pt idx="1457">
                  <c:v>29.317122325249638</c:v>
                </c:pt>
                <c:pt idx="1458">
                  <c:v>29.82074007117437</c:v>
                </c:pt>
                <c:pt idx="1459">
                  <c:v>30.300691341376854</c:v>
                </c:pt>
                <c:pt idx="1460">
                  <c:v>30.777925265392771</c:v>
                </c:pt>
                <c:pt idx="1461">
                  <c:v>31.26442658674188</c:v>
                </c:pt>
                <c:pt idx="1462">
                  <c:v>31.814581267605622</c:v>
                </c:pt>
                <c:pt idx="1463">
                  <c:v>32.43160951374206</c:v>
                </c:pt>
                <c:pt idx="1464">
                  <c:v>32.695043057503497</c:v>
                </c:pt>
                <c:pt idx="1465">
                  <c:v>33.001962893081753</c:v>
                </c:pt>
                <c:pt idx="1466">
                  <c:v>33.306745403899718</c:v>
                </c:pt>
                <c:pt idx="1467">
                  <c:v>32.929628958333325</c:v>
                </c:pt>
                <c:pt idx="1468">
                  <c:v>32.599753814147014</c:v>
                </c:pt>
                <c:pt idx="1469">
                  <c:v>32.270792451523533</c:v>
                </c:pt>
                <c:pt idx="1470">
                  <c:v>32.871800484764535</c:v>
                </c:pt>
                <c:pt idx="1471">
                  <c:v>33.380342196132588</c:v>
                </c:pt>
                <c:pt idx="1472">
                  <c:v>33.909435630599582</c:v>
                </c:pt>
                <c:pt idx="1473">
                  <c:v>34.580534660260795</c:v>
                </c:pt>
                <c:pt idx="1474">
                  <c:v>35.367000617283942</c:v>
                </c:pt>
                <c:pt idx="1475">
                  <c:v>36.193718724279826</c:v>
                </c:pt>
                <c:pt idx="1476">
                  <c:v>36.534458452120376</c:v>
                </c:pt>
                <c:pt idx="1477">
                  <c:v>36.864472149284246</c:v>
                </c:pt>
                <c:pt idx="1478">
                  <c:v>37.192407676630424</c:v>
                </c:pt>
                <c:pt idx="1479">
                  <c:v>38.499398507462672</c:v>
                </c:pt>
                <c:pt idx="1480">
                  <c:v>39.829832338983046</c:v>
                </c:pt>
                <c:pt idx="1481">
                  <c:v>41.047224324324311</c:v>
                </c:pt>
                <c:pt idx="1482">
                  <c:v>42.089956940700795</c:v>
                </c:pt>
                <c:pt idx="1483">
                  <c:v>43.069194765100661</c:v>
                </c:pt>
                <c:pt idx="1484">
                  <c:v>44.099534337349382</c:v>
                </c:pt>
                <c:pt idx="1485">
                  <c:v>45.827677725752501</c:v>
                </c:pt>
                <c:pt idx="1486">
                  <c:v>47.521744889779555</c:v>
                </c:pt>
                <c:pt idx="1487">
                  <c:v>49.277038076152294</c:v>
                </c:pt>
                <c:pt idx="1488">
                  <c:v>50.122879241516948</c:v>
                </c:pt>
                <c:pt idx="1489">
                  <c:v>50.961994035785274</c:v>
                </c:pt>
                <c:pt idx="1490">
                  <c:v>51.828672721268148</c:v>
                </c:pt>
                <c:pt idx="1491">
                  <c:v>52.652667845292932</c:v>
                </c:pt>
                <c:pt idx="1492">
                  <c:v>53.541362249014448</c:v>
                </c:pt>
                <c:pt idx="1493">
                  <c:v>54.426718229508182</c:v>
                </c:pt>
                <c:pt idx="1494">
                  <c:v>54.821916590163916</c:v>
                </c:pt>
                <c:pt idx="1495">
                  <c:v>55.072662066710251</c:v>
                </c:pt>
                <c:pt idx="1496">
                  <c:v>55.358210052219306</c:v>
                </c:pt>
                <c:pt idx="1497">
                  <c:v>54.540235551724123</c:v>
                </c:pt>
                <c:pt idx="1498">
                  <c:v>53.937595935546867</c:v>
                </c:pt>
                <c:pt idx="1499">
                  <c:v>53.33401407166123</c:v>
                </c:pt>
                <c:pt idx="1500">
                  <c:v>53.064817070595836</c:v>
                </c:pt>
                <c:pt idx="1501">
                  <c:v>52.934927335700436</c:v>
                </c:pt>
                <c:pt idx="1502">
                  <c:v>52.70428285163775</c:v>
                </c:pt>
                <c:pt idx="1503">
                  <c:v>52.949247792706309</c:v>
                </c:pt>
                <c:pt idx="1504">
                  <c:v>53.294240229885034</c:v>
                </c:pt>
                <c:pt idx="1505">
                  <c:v>53.706372750478614</c:v>
                </c:pt>
                <c:pt idx="1506">
                  <c:v>54.161590473248388</c:v>
                </c:pt>
                <c:pt idx="1507">
                  <c:v>54.615225083916059</c:v>
                </c:pt>
                <c:pt idx="1508">
                  <c:v>54.997186311787061</c:v>
                </c:pt>
                <c:pt idx="1509">
                  <c:v>56.209290018951336</c:v>
                </c:pt>
                <c:pt idx="1510">
                  <c:v>57.486161538461531</c:v>
                </c:pt>
                <c:pt idx="1511">
                  <c:v>58.869355800756608</c:v>
                </c:pt>
                <c:pt idx="1512">
                  <c:v>59.446957035197983</c:v>
                </c:pt>
                <c:pt idx="1513">
                  <c:v>60.021090261278182</c:v>
                </c:pt>
                <c:pt idx="1514">
                  <c:v>60.629356499999986</c:v>
                </c:pt>
                <c:pt idx="1515">
                  <c:v>60.709111574906359</c:v>
                </c:pt>
                <c:pt idx="1516">
                  <c:v>60.90272589444097</c:v>
                </c:pt>
                <c:pt idx="1517">
                  <c:v>60.982090143480953</c:v>
                </c:pt>
                <c:pt idx="1518">
                  <c:v>60.95115999999998</c:v>
                </c:pt>
                <c:pt idx="1519">
                  <c:v>60.882421082089536</c:v>
                </c:pt>
                <c:pt idx="1520">
                  <c:v>60.776212406947884</c:v>
                </c:pt>
                <c:pt idx="1521">
                  <c:v>60.168248541460386</c:v>
                </c:pt>
                <c:pt idx="1522">
                  <c:v>59.747842697832802</c:v>
                </c:pt>
                <c:pt idx="1523">
                  <c:v>59.363546931184104</c:v>
                </c:pt>
                <c:pt idx="1524">
                  <c:v>59.163835767326709</c:v>
                </c:pt>
                <c:pt idx="1525">
                  <c:v>58.964864731315608</c:v>
                </c:pt>
                <c:pt idx="1526">
                  <c:v>58.766629716399493</c:v>
                </c:pt>
                <c:pt idx="1527">
                  <c:v>58.376269846153839</c:v>
                </c:pt>
                <c:pt idx="1528">
                  <c:v>57.98734864864862</c:v>
                </c:pt>
                <c:pt idx="1529">
                  <c:v>57.635195521472383</c:v>
                </c:pt>
                <c:pt idx="1530">
                  <c:v>57.131315843749988</c:v>
                </c:pt>
                <c:pt idx="1531">
                  <c:v>56.628522119339024</c:v>
                </c:pt>
                <c:pt idx="1532">
                  <c:v>56.127105073349632</c:v>
                </c:pt>
                <c:pt idx="1533">
                  <c:v>55.803967648170719</c:v>
                </c:pt>
                <c:pt idx="1534">
                  <c:v>55.61787259573169</c:v>
                </c:pt>
                <c:pt idx="1535">
                  <c:v>55.465450945698578</c:v>
                </c:pt>
                <c:pt idx="1536">
                  <c:v>55.658104681658109</c:v>
                </c:pt>
                <c:pt idx="1537">
                  <c:v>55.917725172058162</c:v>
                </c:pt>
                <c:pt idx="1538">
                  <c:v>56.074575636363633</c:v>
                </c:pt>
                <c:pt idx="1539">
                  <c:v>56.94613393501804</c:v>
                </c:pt>
                <c:pt idx="1540">
                  <c:v>58.222562815884466</c:v>
                </c:pt>
                <c:pt idx="1541">
                  <c:v>59.498991696750899</c:v>
                </c:pt>
                <c:pt idx="1542">
                  <c:v>60.737744451109769</c:v>
                </c:pt>
                <c:pt idx="1543">
                  <c:v>62.006173429084356</c:v>
                </c:pt>
                <c:pt idx="1544">
                  <c:v>63.117815128052392</c:v>
                </c:pt>
                <c:pt idx="1545">
                  <c:v>65.016552497027348</c:v>
                </c:pt>
                <c:pt idx="1546">
                  <c:v>66.988039809863324</c:v>
                </c:pt>
                <c:pt idx="1547">
                  <c:v>68.99815846702316</c:v>
                </c:pt>
                <c:pt idx="1548">
                  <c:v>70.11719508293838</c:v>
                </c:pt>
                <c:pt idx="1549">
                  <c:v>71.01987626619551</c:v>
                </c:pt>
                <c:pt idx="1550">
                  <c:v>71.743968749999979</c:v>
                </c:pt>
                <c:pt idx="1551">
                  <c:v>72.157114652656134</c:v>
                </c:pt>
                <c:pt idx="1552">
                  <c:v>72.527463731778411</c:v>
                </c:pt>
                <c:pt idx="1553">
                  <c:v>72.600964733178643</c:v>
                </c:pt>
                <c:pt idx="1554">
                  <c:v>73.260658449074072</c:v>
                </c:pt>
                <c:pt idx="1555">
                  <c:v>74.088409953703675</c:v>
                </c:pt>
                <c:pt idx="1556">
                  <c:v>74.527994818652843</c:v>
                </c:pt>
                <c:pt idx="1557">
                  <c:v>72.690757471264348</c:v>
                </c:pt>
                <c:pt idx="1558">
                  <c:v>70.941245835726576</c:v>
                </c:pt>
                <c:pt idx="1559">
                  <c:v>69.273275862068957</c:v>
                </c:pt>
                <c:pt idx="1560">
                  <c:v>66.74541450599655</c:v>
                </c:pt>
                <c:pt idx="1561">
                  <c:v>64.395302389078481</c:v>
                </c:pt>
                <c:pt idx="1562">
                  <c:v>62.169501929625412</c:v>
                </c:pt>
                <c:pt idx="1563">
                  <c:v>57.994223798756337</c:v>
                </c:pt>
                <c:pt idx="1564">
                  <c:v>53.821553967360707</c:v>
                </c:pt>
                <c:pt idx="1565">
                  <c:v>49.825854438202235</c:v>
                </c:pt>
                <c:pt idx="1566">
                  <c:v>46.127181577464775</c:v>
                </c:pt>
                <c:pt idx="1567">
                  <c:v>42.28815419718309</c:v>
                </c:pt>
                <c:pt idx="1568">
                  <c:v>38.276612507010647</c:v>
                </c:pt>
                <c:pt idx="1569">
                  <c:v>36.768867023072588</c:v>
                </c:pt>
                <c:pt idx="1570">
                  <c:v>35.191292728297626</c:v>
                </c:pt>
                <c:pt idx="1571">
                  <c:v>33.684453820033951</c:v>
                </c:pt>
                <c:pt idx="1572">
                  <c:v>33.61291112365894</c:v>
                </c:pt>
                <c:pt idx="1573">
                  <c:v>33.485096344206966</c:v>
                </c:pt>
                <c:pt idx="1574">
                  <c:v>33.302313758389246</c:v>
                </c:pt>
                <c:pt idx="1575">
                  <c:v>34.028820800889868</c:v>
                </c:pt>
                <c:pt idx="1576">
                  <c:v>34.940546496106776</c:v>
                </c:pt>
                <c:pt idx="1577">
                  <c:v>35.832343190661469</c:v>
                </c:pt>
                <c:pt idx="1578">
                  <c:v>37.264945252637418</c:v>
                </c:pt>
                <c:pt idx="1579">
                  <c:v>38.608714665190917</c:v>
                </c:pt>
                <c:pt idx="1580">
                  <c:v>40.009794696132587</c:v>
                </c:pt>
                <c:pt idx="1581">
                  <c:v>38.857684445670145</c:v>
                </c:pt>
                <c:pt idx="1582">
                  <c:v>37.77177904026474</c:v>
                </c:pt>
                <c:pt idx="1583">
                  <c:v>36.766992205638466</c:v>
                </c:pt>
                <c:pt idx="1584">
                  <c:v>37.812457347275725</c:v>
                </c:pt>
                <c:pt idx="1585">
                  <c:v>38.721453358820305</c:v>
                </c:pt>
                <c:pt idx="1586">
                  <c:v>39.68117654723126</c:v>
                </c:pt>
                <c:pt idx="1587">
                  <c:v>41.616881556039161</c:v>
                </c:pt>
                <c:pt idx="1588">
                  <c:v>43.537291226158018</c:v>
                </c:pt>
                <c:pt idx="1589">
                  <c:v>45.34024523679912</c:v>
                </c:pt>
                <c:pt idx="1590">
                  <c:v>47.051885589994548</c:v>
                </c:pt>
                <c:pt idx="1591">
                  <c:v>48.627738190682543</c:v>
                </c:pt>
                <c:pt idx="1592">
                  <c:v>50.218786069114458</c:v>
                </c:pt>
                <c:pt idx="1593">
                  <c:v>54.686196216216203</c:v>
                </c:pt>
                <c:pt idx="1594">
                  <c:v>59.259476531165291</c:v>
                </c:pt>
                <c:pt idx="1595">
                  <c:v>63.753665436787834</c:v>
                </c:pt>
                <c:pt idx="1596">
                  <c:v>64.858338876889846</c:v>
                </c:pt>
                <c:pt idx="1597">
                  <c:v>65.916907518796975</c:v>
                </c:pt>
                <c:pt idx="1598">
                  <c:v>66.892700106723566</c:v>
                </c:pt>
                <c:pt idx="1599">
                  <c:v>68.453050797872322</c:v>
                </c:pt>
                <c:pt idx="1600">
                  <c:v>69.818377049180313</c:v>
                </c:pt>
                <c:pt idx="1601">
                  <c:v>71.355491038481802</c:v>
                </c:pt>
                <c:pt idx="1602">
                  <c:v>72.155834160506842</c:v>
                </c:pt>
                <c:pt idx="1603">
                  <c:v>72.804714142480194</c:v>
                </c:pt>
                <c:pt idx="1604">
                  <c:v>73.336870300157969</c:v>
                </c:pt>
                <c:pt idx="1605">
                  <c:v>73.281037873232037</c:v>
                </c:pt>
                <c:pt idx="1606">
                  <c:v>73.570830314136103</c:v>
                </c:pt>
                <c:pt idx="1607">
                  <c:v>74.170820021019409</c:v>
                </c:pt>
                <c:pt idx="1608">
                  <c:v>74.718947246984783</c:v>
                </c:pt>
                <c:pt idx="1609">
                  <c:v>74.990090875912387</c:v>
                </c:pt>
                <c:pt idx="1610">
                  <c:v>75.102408794619734</c:v>
                </c:pt>
                <c:pt idx="1611">
                  <c:v>75.856016957862266</c:v>
                </c:pt>
                <c:pt idx="1612">
                  <c:v>77.190669650205749</c:v>
                </c:pt>
                <c:pt idx="1613">
                  <c:v>78.406948380462708</c:v>
                </c:pt>
                <c:pt idx="1614">
                  <c:v>79.365902917093123</c:v>
                </c:pt>
                <c:pt idx="1615">
                  <c:v>80.275170061099757</c:v>
                </c:pt>
                <c:pt idx="1616">
                  <c:v>80.603568259557321</c:v>
                </c:pt>
                <c:pt idx="1617">
                  <c:v>81.797132981927675</c:v>
                </c:pt>
                <c:pt idx="1618">
                  <c:v>83.825852277327911</c:v>
                </c:pt>
                <c:pt idx="1619">
                  <c:v>85.538556554878028</c:v>
                </c:pt>
                <c:pt idx="1620">
                  <c:v>86.042369188098803</c:v>
                </c:pt>
                <c:pt idx="1621">
                  <c:v>87.01769345747357</c:v>
                </c:pt>
                <c:pt idx="1622">
                  <c:v>87.680828678678665</c:v>
                </c:pt>
                <c:pt idx="1623">
                  <c:v>87.666894838709638</c:v>
                </c:pt>
                <c:pt idx="1624">
                  <c:v>87.95619283950613</c:v>
                </c:pt>
                <c:pt idx="1625">
                  <c:v>88.503591867915205</c:v>
                </c:pt>
                <c:pt idx="1626">
                  <c:v>89.853736363636344</c:v>
                </c:pt>
                <c:pt idx="1627">
                  <c:v>91.285394359980359</c:v>
                </c:pt>
                <c:pt idx="1628">
                  <c:v>93.35115066535235</c:v>
                </c:pt>
                <c:pt idx="1629">
                  <c:v>95.030713825569848</c:v>
                </c:pt>
                <c:pt idx="1630">
                  <c:v>96.344653250620325</c:v>
                </c:pt>
                <c:pt idx="1631">
                  <c:v>97.372136818632285</c:v>
                </c:pt>
                <c:pt idx="1632">
                  <c:v>97.726872826258784</c:v>
                </c:pt>
                <c:pt idx="1633">
                  <c:v>97.854378498174412</c:v>
                </c:pt>
                <c:pt idx="1634">
                  <c:v>97.613140607347376</c:v>
                </c:pt>
                <c:pt idx="1635">
                  <c:v>97.671276912804913</c:v>
                </c:pt>
                <c:pt idx="1636">
                  <c:v>97.762035066290267</c:v>
                </c:pt>
                <c:pt idx="1637">
                  <c:v>98.255593034864049</c:v>
                </c:pt>
                <c:pt idx="1638">
                  <c:v>95.842481624971768</c:v>
                </c:pt>
                <c:pt idx="1639">
                  <c:v>93.575979068570604</c:v>
                </c:pt>
                <c:pt idx="1640">
                  <c:v>90.882922921962646</c:v>
                </c:pt>
                <c:pt idx="1641">
                  <c:v>85.912177221732961</c:v>
                </c:pt>
                <c:pt idx="1642">
                  <c:v>80.656364492784647</c:v>
                </c:pt>
                <c:pt idx="1643">
                  <c:v>75.958782208764205</c:v>
                </c:pt>
                <c:pt idx="1644">
                  <c:v>73.378869386014756</c:v>
                </c:pt>
                <c:pt idx="1645">
                  <c:v>70.968547472046765</c:v>
                </c:pt>
                <c:pt idx="1646">
                  <c:v>68.179712684050799</c:v>
                </c:pt>
                <c:pt idx="1647">
                  <c:v>64.394676314919707</c:v>
                </c:pt>
                <c:pt idx="1648">
                  <c:v>60.511085204401915</c:v>
                </c:pt>
                <c:pt idx="1649">
                  <c:v>56.594919315403402</c:v>
                </c:pt>
                <c:pt idx="1650">
                  <c:v>54.319262833918259</c:v>
                </c:pt>
                <c:pt idx="1651">
                  <c:v>52.54898711008461</c:v>
                </c:pt>
                <c:pt idx="1652">
                  <c:v>50.631047430559036</c:v>
                </c:pt>
                <c:pt idx="1653">
                  <c:v>39.619529950640192</c:v>
                </c:pt>
                <c:pt idx="1654">
                  <c:v>28.639889231493459</c:v>
                </c:pt>
                <c:pt idx="1655">
                  <c:v>17.063076659626688</c:v>
                </c:pt>
                <c:pt idx="1656">
                  <c:v>13.936873777487293</c:v>
                </c:pt>
                <c:pt idx="1657">
                  <c:v>10.830754077655715</c:v>
                </c:pt>
                <c:pt idx="1658">
                  <c:v>7.7746924671734607</c:v>
                </c:pt>
                <c:pt idx="1659">
                  <c:v>8.0002771993997346</c:v>
                </c:pt>
                <c:pt idx="1660">
                  <c:v>8.221472205596287</c:v>
                </c:pt>
                <c:pt idx="1661">
                  <c:v>8.3936113364828682</c:v>
                </c:pt>
                <c:pt idx="1662">
                  <c:v>10.283857144847246</c:v>
                </c:pt>
                <c:pt idx="1663">
                  <c:v>12.133559263137409</c:v>
                </c:pt>
                <c:pt idx="1664">
                  <c:v>13.997519736628863</c:v>
                </c:pt>
                <c:pt idx="1665">
                  <c:v>28.269195381562323</c:v>
                </c:pt>
                <c:pt idx="1666">
                  <c:v>42.524242407433071</c:v>
                </c:pt>
                <c:pt idx="1667">
                  <c:v>56.899494186127264</c:v>
                </c:pt>
                <c:pt idx="1668">
                  <c:v>60.399306788132165</c:v>
                </c:pt>
                <c:pt idx="1669">
                  <c:v>64.076941187869366</c:v>
                </c:pt>
                <c:pt idx="1670">
                  <c:v>67.492480528968741</c:v>
                </c:pt>
                <c:pt idx="1671">
                  <c:v>69.649687489965999</c:v>
                </c:pt>
                <c:pt idx="1672">
                  <c:v>71.86820582276853</c:v>
                </c:pt>
                <c:pt idx="1673">
                  <c:v>74.213126419379236</c:v>
                </c:pt>
                <c:pt idx="1674">
                  <c:v>75.951963066083806</c:v>
                </c:pt>
                <c:pt idx="1675">
                  <c:v>77.599319964088053</c:v>
                </c:pt>
                <c:pt idx="1676">
                  <c:v>79.30526169777373</c:v>
                </c:pt>
                <c:pt idx="1677">
                  <c:v>81.22372441258095</c:v>
                </c:pt>
                <c:pt idx="1678">
                  <c:v>83.205814911130091</c:v>
                </c:pt>
                <c:pt idx="1679">
                  <c:v>85.075859685462532</c:v>
                </c:pt>
                <c:pt idx="1680">
                  <c:v>86.117506209614774</c:v>
                </c:pt>
                <c:pt idx="1681">
                  <c:v>87.132783980768949</c:v>
                </c:pt>
                <c:pt idx="1682">
                  <c:v>87.715336089892446</c:v>
                </c:pt>
                <c:pt idx="1683">
                  <c:v>88.068779534561102</c:v>
                </c:pt>
                <c:pt idx="1684">
                  <c:v>88.566810863677389</c:v>
                </c:pt>
                <c:pt idx="1685">
                  <c:v>89.573124329927936</c:v>
                </c:pt>
                <c:pt idx="1686">
                  <c:v>90.600008144403802</c:v>
                </c:pt>
                <c:pt idx="1687">
                  <c:v>91.453995056169845</c:v>
                </c:pt>
                <c:pt idx="1688">
                  <c:v>92.41680107894166</c:v>
                </c:pt>
                <c:pt idx="1689">
                  <c:v>92.597174599529183</c:v>
                </c:pt>
                <c:pt idx="1690">
                  <c:v>92.664695928921873</c:v>
                </c:pt>
                <c:pt idx="1691">
                  <c:v>92.883137695416337</c:v>
                </c:pt>
                <c:pt idx="1692">
                  <c:v>93.039909469922563</c:v>
                </c:pt>
                <c:pt idx="1693">
                  <c:v>93.193266846171738</c:v>
                </c:pt>
                <c:pt idx="1694">
                  <c:v>93.04782355095206</c:v>
                </c:pt>
                <c:pt idx="1695">
                  <c:v>92.551035486885254</c:v>
                </c:pt>
                <c:pt idx="1696">
                  <c:v>92.442980919435172</c:v>
                </c:pt>
                <c:pt idx="1697">
                  <c:v>92.361630831713697</c:v>
                </c:pt>
                <c:pt idx="1698">
                  <c:v>92.014348854668611</c:v>
                </c:pt>
                <c:pt idx="1699">
                  <c:v>91.00980749113414</c:v>
                </c:pt>
                <c:pt idx="1700">
                  <c:v>90.112405847705531</c:v>
                </c:pt>
                <c:pt idx="1701">
                  <c:v>90.150940354578324</c:v>
                </c:pt>
                <c:pt idx="1702">
                  <c:v>90.583607229575051</c:v>
                </c:pt>
                <c:pt idx="1703">
                  <c:v>90.831713320063912</c:v>
                </c:pt>
                <c:pt idx="1704">
                  <c:v>90.979142956400878</c:v>
                </c:pt>
                <c:pt idx="1705">
                  <c:v>90.651955368141742</c:v>
                </c:pt>
                <c:pt idx="1706">
                  <c:v>90.826370326455375</c:v>
                </c:pt>
                <c:pt idx="1707">
                  <c:v>92.044015421599667</c:v>
                </c:pt>
                <c:pt idx="1708">
                  <c:v>93.001554873467981</c:v>
                </c:pt>
                <c:pt idx="1709">
                  <c:v>93.897352722009032</c:v>
                </c:pt>
                <c:pt idx="1710">
                  <c:v>95.036851615609834</c:v>
                </c:pt>
                <c:pt idx="1711">
                  <c:v>96.097732269526261</c:v>
                </c:pt>
                <c:pt idx="1712">
                  <c:v>97.159801109549889</c:v>
                </c:pt>
                <c:pt idx="1713">
                  <c:v>99.416609918388644</c:v>
                </c:pt>
                <c:pt idx="1714">
                  <c:v>101.63013051928826</c:v>
                </c:pt>
                <c:pt idx="1715">
                  <c:v>103.64907894906219</c:v>
                </c:pt>
                <c:pt idx="1716">
                  <c:v>103.48820196138782</c:v>
                </c:pt>
                <c:pt idx="1717">
                  <c:v>103.32939334954699</c:v>
                </c:pt>
                <c:pt idx="1718">
                  <c:v>102.88925338456913</c:v>
                </c:pt>
                <c:pt idx="1719">
                  <c:v>103.32059770871294</c:v>
                </c:pt>
                <c:pt idx="1720">
                  <c:v>103.72774749894911</c:v>
                </c:pt>
                <c:pt idx="1721">
                  <c:v>104.30027951313862</c:v>
                </c:pt>
                <c:pt idx="1722">
                  <c:v>105.29886841552987</c:v>
                </c:pt>
                <c:pt idx="1723">
                  <c:v>106.43454450666799</c:v>
                </c:pt>
                <c:pt idx="1724">
                  <c:v>107.31326239019285</c:v>
                </c:pt>
                <c:pt idx="1725">
                  <c:v>106.34823343848579</c:v>
                </c:pt>
                <c:pt idx="1726">
                  <c:v>105.68355442068844</c:v>
                </c:pt>
                <c:pt idx="1727">
                  <c:v>105.03711058208266</c:v>
                </c:pt>
                <c:pt idx="1728">
                  <c:v>104.48160127852393</c:v>
                </c:pt>
                <c:pt idx="1729">
                  <c:v>102.98220520445462</c:v>
                </c:pt>
                <c:pt idx="1730">
                  <c:v>101.33151821750894</c:v>
                </c:pt>
                <c:pt idx="1731">
                  <c:v>99.651931622703387</c:v>
                </c:pt>
                <c:pt idx="1732">
                  <c:v>97.680023506654592</c:v>
                </c:pt>
                <c:pt idx="1733">
                  <c:v>95.877641490458331</c:v>
                </c:pt>
                <c:pt idx="1734">
                  <c:v>94.440199451926205</c:v>
                </c:pt>
                <c:pt idx="1735">
                  <c:v>93.141098835160022</c:v>
                </c:pt>
                <c:pt idx="1736">
                  <c:v>91.851044821282215</c:v>
                </c:pt>
                <c:pt idx="1737">
                  <c:v>90.496987235008689</c:v>
                </c:pt>
                <c:pt idx="1738">
                  <c:v>89.290069943034325</c:v>
                </c:pt>
                <c:pt idx="1739">
                  <c:v>88.193102758693556</c:v>
                </c:pt>
                <c:pt idx="1740">
                  <c:v>88.017025021526592</c:v>
                </c:pt>
                <c:pt idx="1741">
                  <c:v>87.914138821058472</c:v>
                </c:pt>
                <c:pt idx="1742">
                  <c:v>87.506833352930272</c:v>
                </c:pt>
                <c:pt idx="1743">
                  <c:v>87.255125574163742</c:v>
                </c:pt>
                <c:pt idx="1744">
                  <c:v>87.064092844743939</c:v>
                </c:pt>
                <c:pt idx="1745">
                  <c:v>86.939113759138294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7-47FF-BD31-7B7C41B13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996538840"/>
        <c:scaling>
          <c:orientation val="minMax"/>
          <c:max val="2020"/>
          <c:min val="187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3366FF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AU"/>
                  <a:t>Real S&amp;P Composite Stock Price Index</a:t>
                </a:r>
              </a:p>
            </c:rich>
          </c:tx>
          <c:layout>
            <c:manualLayout>
              <c:xMode val="edge"/>
              <c:yMode val="edge"/>
              <c:x val="0"/>
              <c:y val="0.1305055321508920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96538840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450"/>
        </c:scaling>
        <c:delete val="0"/>
        <c:axPos val="r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FF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AU"/>
                  <a:t>Real S&amp;P Composite Earnings</a:t>
                </a:r>
              </a:p>
            </c:rich>
          </c:tx>
          <c:layout>
            <c:manualLayout>
              <c:xMode val="edge"/>
              <c:yMode val="edge"/>
              <c:x val="0.94450603674540679"/>
              <c:y val="0.1468191097594729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333399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919780146215233E-2"/>
          <c:y val="9.2097050860768387E-2"/>
          <c:w val="0.84442148145018692"/>
          <c:h val="0.84096038427552522"/>
        </c:manualLayout>
      </c:layout>
      <c:scatterChart>
        <c:scatterStyle val="lineMarker"/>
        <c:varyColors val="0"/>
        <c:ser>
          <c:idx val="0"/>
          <c:order val="0"/>
          <c:tx>
            <c:v>CAPE Price E10 Ratio</c:v>
          </c:tx>
          <c:spPr>
            <a:ln w="444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Data!$F$129:$F$1765</c:f>
              <c:numCache>
                <c:formatCode>0.00</c:formatCode>
                <c:ptCount val="1637"/>
                <c:pt idx="0">
                  <c:v>1881.0416666666576</c:v>
                </c:pt>
                <c:pt idx="1">
                  <c:v>1881.1249999999909</c:v>
                </c:pt>
                <c:pt idx="2">
                  <c:v>1881.2083333333242</c:v>
                </c:pt>
                <c:pt idx="3">
                  <c:v>1881.2916666666574</c:v>
                </c:pt>
                <c:pt idx="4">
                  <c:v>1881.3749999999907</c:v>
                </c:pt>
                <c:pt idx="5">
                  <c:v>1881.4583333333239</c:v>
                </c:pt>
                <c:pt idx="6">
                  <c:v>1881.5416666666572</c:v>
                </c:pt>
                <c:pt idx="7">
                  <c:v>1881.6249999999905</c:v>
                </c:pt>
                <c:pt idx="8">
                  <c:v>1881.7083333333237</c:v>
                </c:pt>
                <c:pt idx="9">
                  <c:v>1881.791666666657</c:v>
                </c:pt>
                <c:pt idx="10">
                  <c:v>1881.8749999999902</c:v>
                </c:pt>
                <c:pt idx="11">
                  <c:v>1881.9583333333235</c:v>
                </c:pt>
                <c:pt idx="12">
                  <c:v>1882.0416666666567</c:v>
                </c:pt>
                <c:pt idx="13">
                  <c:v>1882.12499999999</c:v>
                </c:pt>
                <c:pt idx="14">
                  <c:v>1882.2083333333233</c:v>
                </c:pt>
                <c:pt idx="15">
                  <c:v>1882.2916666666565</c:v>
                </c:pt>
                <c:pt idx="16">
                  <c:v>1882.3749999999898</c:v>
                </c:pt>
                <c:pt idx="17">
                  <c:v>1882.458333333323</c:v>
                </c:pt>
                <c:pt idx="18">
                  <c:v>1882.5416666666563</c:v>
                </c:pt>
                <c:pt idx="19">
                  <c:v>1882.6249999999895</c:v>
                </c:pt>
                <c:pt idx="20">
                  <c:v>1882.7083333333228</c:v>
                </c:pt>
                <c:pt idx="21">
                  <c:v>1882.7916666666561</c:v>
                </c:pt>
                <c:pt idx="22">
                  <c:v>1882.8749999999893</c:v>
                </c:pt>
                <c:pt idx="23">
                  <c:v>1882.9583333333226</c:v>
                </c:pt>
                <c:pt idx="24">
                  <c:v>1883.0416666666558</c:v>
                </c:pt>
                <c:pt idx="25">
                  <c:v>1883.1249999999891</c:v>
                </c:pt>
                <c:pt idx="26">
                  <c:v>1883.2083333333223</c:v>
                </c:pt>
                <c:pt idx="27">
                  <c:v>1883.2916666666556</c:v>
                </c:pt>
                <c:pt idx="28">
                  <c:v>1883.3749999999889</c:v>
                </c:pt>
                <c:pt idx="29">
                  <c:v>1883.4583333333221</c:v>
                </c:pt>
                <c:pt idx="30">
                  <c:v>1883.5416666666554</c:v>
                </c:pt>
                <c:pt idx="31">
                  <c:v>1883.6249999999886</c:v>
                </c:pt>
                <c:pt idx="32">
                  <c:v>1883.7083333333219</c:v>
                </c:pt>
                <c:pt idx="33">
                  <c:v>1883.7916666666551</c:v>
                </c:pt>
                <c:pt idx="34">
                  <c:v>1883.8749999999884</c:v>
                </c:pt>
                <c:pt idx="35">
                  <c:v>1883.9583333333217</c:v>
                </c:pt>
                <c:pt idx="36">
                  <c:v>1884.0416666666549</c:v>
                </c:pt>
                <c:pt idx="37">
                  <c:v>1884.1249999999882</c:v>
                </c:pt>
                <c:pt idx="38">
                  <c:v>1884.2083333333214</c:v>
                </c:pt>
                <c:pt idx="39">
                  <c:v>1884.2916666666547</c:v>
                </c:pt>
                <c:pt idx="40">
                  <c:v>1884.3749999999879</c:v>
                </c:pt>
                <c:pt idx="41">
                  <c:v>1884.4583333333212</c:v>
                </c:pt>
                <c:pt idx="42">
                  <c:v>1884.5416666666545</c:v>
                </c:pt>
                <c:pt idx="43">
                  <c:v>1884.6249999999877</c:v>
                </c:pt>
                <c:pt idx="44">
                  <c:v>1884.708333333321</c:v>
                </c:pt>
                <c:pt idx="45">
                  <c:v>1884.7916666666542</c:v>
                </c:pt>
                <c:pt idx="46">
                  <c:v>1884.8749999999875</c:v>
                </c:pt>
                <c:pt idx="47">
                  <c:v>1884.9583333333208</c:v>
                </c:pt>
                <c:pt idx="48">
                  <c:v>1885.041666666654</c:v>
                </c:pt>
                <c:pt idx="49">
                  <c:v>1885.1249999999873</c:v>
                </c:pt>
                <c:pt idx="50">
                  <c:v>1885.2083333333205</c:v>
                </c:pt>
                <c:pt idx="51">
                  <c:v>1885.2916666666538</c:v>
                </c:pt>
                <c:pt idx="52">
                  <c:v>1885.374999999987</c:v>
                </c:pt>
                <c:pt idx="53">
                  <c:v>1885.4583333333203</c:v>
                </c:pt>
                <c:pt idx="54">
                  <c:v>1885.5416666666536</c:v>
                </c:pt>
                <c:pt idx="55">
                  <c:v>1885.6249999999868</c:v>
                </c:pt>
                <c:pt idx="56">
                  <c:v>1885.7083333333201</c:v>
                </c:pt>
                <c:pt idx="57">
                  <c:v>1885.7916666666533</c:v>
                </c:pt>
                <c:pt idx="58">
                  <c:v>1885.8749999999866</c:v>
                </c:pt>
                <c:pt idx="59">
                  <c:v>1885.9583333333198</c:v>
                </c:pt>
                <c:pt idx="60">
                  <c:v>1886.0416666666531</c:v>
                </c:pt>
                <c:pt idx="61">
                  <c:v>1886.1249999999864</c:v>
                </c:pt>
                <c:pt idx="62">
                  <c:v>1886.2083333333196</c:v>
                </c:pt>
                <c:pt idx="63">
                  <c:v>1886.2916666666529</c:v>
                </c:pt>
                <c:pt idx="64">
                  <c:v>1886.3749999999861</c:v>
                </c:pt>
                <c:pt idx="65">
                  <c:v>1886.4583333333194</c:v>
                </c:pt>
                <c:pt idx="66">
                  <c:v>1886.5416666666526</c:v>
                </c:pt>
                <c:pt idx="67">
                  <c:v>1886.6249999999859</c:v>
                </c:pt>
                <c:pt idx="68">
                  <c:v>1886.7083333333192</c:v>
                </c:pt>
                <c:pt idx="69">
                  <c:v>1886.7916666666524</c:v>
                </c:pt>
                <c:pt idx="70">
                  <c:v>1886.8749999999857</c:v>
                </c:pt>
                <c:pt idx="71">
                  <c:v>1886.9583333333189</c:v>
                </c:pt>
                <c:pt idx="72">
                  <c:v>1887.0416666666522</c:v>
                </c:pt>
                <c:pt idx="73">
                  <c:v>1887.1249999999854</c:v>
                </c:pt>
                <c:pt idx="74">
                  <c:v>1887.2083333333187</c:v>
                </c:pt>
                <c:pt idx="75">
                  <c:v>1887.291666666652</c:v>
                </c:pt>
                <c:pt idx="76">
                  <c:v>1887.3749999999852</c:v>
                </c:pt>
                <c:pt idx="77">
                  <c:v>1887.4583333333185</c:v>
                </c:pt>
                <c:pt idx="78">
                  <c:v>1887.5416666666517</c:v>
                </c:pt>
                <c:pt idx="79">
                  <c:v>1887.624999999985</c:v>
                </c:pt>
                <c:pt idx="80">
                  <c:v>1887.7083333333183</c:v>
                </c:pt>
                <c:pt idx="81">
                  <c:v>1887.7916666666515</c:v>
                </c:pt>
                <c:pt idx="82">
                  <c:v>1887.8749999999848</c:v>
                </c:pt>
                <c:pt idx="83">
                  <c:v>1887.958333333318</c:v>
                </c:pt>
                <c:pt idx="84">
                  <c:v>1888.0416666666513</c:v>
                </c:pt>
                <c:pt idx="85">
                  <c:v>1888.1249999999845</c:v>
                </c:pt>
                <c:pt idx="86">
                  <c:v>1888.2083333333178</c:v>
                </c:pt>
                <c:pt idx="87">
                  <c:v>1888.2916666666511</c:v>
                </c:pt>
                <c:pt idx="88">
                  <c:v>1888.3749999999843</c:v>
                </c:pt>
                <c:pt idx="89">
                  <c:v>1888.4583333333176</c:v>
                </c:pt>
                <c:pt idx="90">
                  <c:v>1888.5416666666508</c:v>
                </c:pt>
                <c:pt idx="91">
                  <c:v>1888.6249999999841</c:v>
                </c:pt>
                <c:pt idx="92">
                  <c:v>1888.7083333333173</c:v>
                </c:pt>
                <c:pt idx="93">
                  <c:v>1888.7916666666506</c:v>
                </c:pt>
                <c:pt idx="94">
                  <c:v>1888.8749999999839</c:v>
                </c:pt>
                <c:pt idx="95">
                  <c:v>1888.9583333333171</c:v>
                </c:pt>
                <c:pt idx="96">
                  <c:v>1889.0416666666504</c:v>
                </c:pt>
                <c:pt idx="97">
                  <c:v>1889.1249999999836</c:v>
                </c:pt>
                <c:pt idx="98">
                  <c:v>1889.2083333333169</c:v>
                </c:pt>
                <c:pt idx="99">
                  <c:v>1889.2916666666501</c:v>
                </c:pt>
                <c:pt idx="100">
                  <c:v>1889.3749999999834</c:v>
                </c:pt>
                <c:pt idx="101">
                  <c:v>1889.4583333333167</c:v>
                </c:pt>
                <c:pt idx="102">
                  <c:v>1889.5416666666499</c:v>
                </c:pt>
                <c:pt idx="103">
                  <c:v>1889.6249999999832</c:v>
                </c:pt>
                <c:pt idx="104">
                  <c:v>1889.7083333333164</c:v>
                </c:pt>
                <c:pt idx="105">
                  <c:v>1889.7916666666497</c:v>
                </c:pt>
                <c:pt idx="106">
                  <c:v>1889.8749999999829</c:v>
                </c:pt>
                <c:pt idx="107">
                  <c:v>1889.9583333333162</c:v>
                </c:pt>
                <c:pt idx="108">
                  <c:v>1890.0416666666495</c:v>
                </c:pt>
                <c:pt idx="109">
                  <c:v>1890.1249999999827</c:v>
                </c:pt>
                <c:pt idx="110">
                  <c:v>1890.208333333316</c:v>
                </c:pt>
                <c:pt idx="111">
                  <c:v>1890.2916666666492</c:v>
                </c:pt>
                <c:pt idx="112">
                  <c:v>1890.3749999999825</c:v>
                </c:pt>
                <c:pt idx="113">
                  <c:v>1890.4583333333157</c:v>
                </c:pt>
                <c:pt idx="114">
                  <c:v>1890.541666666649</c:v>
                </c:pt>
                <c:pt idx="115">
                  <c:v>1890.6249999999823</c:v>
                </c:pt>
                <c:pt idx="116">
                  <c:v>1890.7083333333155</c:v>
                </c:pt>
                <c:pt idx="117">
                  <c:v>1890.7916666666488</c:v>
                </c:pt>
                <c:pt idx="118">
                  <c:v>1890.874999999982</c:v>
                </c:pt>
                <c:pt idx="119">
                  <c:v>1890.9583333333153</c:v>
                </c:pt>
                <c:pt idx="120">
                  <c:v>1891.0416666666486</c:v>
                </c:pt>
                <c:pt idx="121">
                  <c:v>1891.1249999999818</c:v>
                </c:pt>
                <c:pt idx="122">
                  <c:v>1891.2083333333151</c:v>
                </c:pt>
                <c:pt idx="123">
                  <c:v>1891.2916666666483</c:v>
                </c:pt>
                <c:pt idx="124">
                  <c:v>1891.3749999999816</c:v>
                </c:pt>
                <c:pt idx="125">
                  <c:v>1891.4583333333148</c:v>
                </c:pt>
                <c:pt idx="126">
                  <c:v>1891.5416666666481</c:v>
                </c:pt>
                <c:pt idx="127">
                  <c:v>1891.6249999999814</c:v>
                </c:pt>
                <c:pt idx="128">
                  <c:v>1891.7083333333146</c:v>
                </c:pt>
                <c:pt idx="129">
                  <c:v>1891.7916666666479</c:v>
                </c:pt>
                <c:pt idx="130">
                  <c:v>1891.8749999999811</c:v>
                </c:pt>
                <c:pt idx="131">
                  <c:v>1891.9583333333144</c:v>
                </c:pt>
                <c:pt idx="132">
                  <c:v>1892.0416666666476</c:v>
                </c:pt>
                <c:pt idx="133">
                  <c:v>1892.1249999999809</c:v>
                </c:pt>
                <c:pt idx="134">
                  <c:v>1892.2083333333142</c:v>
                </c:pt>
                <c:pt idx="135">
                  <c:v>1892.2916666666474</c:v>
                </c:pt>
                <c:pt idx="136">
                  <c:v>1892.3749999999807</c:v>
                </c:pt>
                <c:pt idx="137">
                  <c:v>1892.4583333333139</c:v>
                </c:pt>
                <c:pt idx="138">
                  <c:v>1892.5416666666472</c:v>
                </c:pt>
                <c:pt idx="139">
                  <c:v>1892.6249999999804</c:v>
                </c:pt>
                <c:pt idx="140">
                  <c:v>1892.7083333333137</c:v>
                </c:pt>
                <c:pt idx="141">
                  <c:v>1892.791666666647</c:v>
                </c:pt>
                <c:pt idx="142">
                  <c:v>1892.8749999999802</c:v>
                </c:pt>
                <c:pt idx="143">
                  <c:v>1892.9583333333135</c:v>
                </c:pt>
                <c:pt idx="144">
                  <c:v>1893.0416666666467</c:v>
                </c:pt>
                <c:pt idx="145">
                  <c:v>1893.12499999998</c:v>
                </c:pt>
                <c:pt idx="146">
                  <c:v>1893.2083333333132</c:v>
                </c:pt>
                <c:pt idx="147">
                  <c:v>1893.2916666666465</c:v>
                </c:pt>
                <c:pt idx="148">
                  <c:v>1893.3749999999798</c:v>
                </c:pt>
                <c:pt idx="149">
                  <c:v>1893.458333333313</c:v>
                </c:pt>
                <c:pt idx="150">
                  <c:v>1893.5416666666463</c:v>
                </c:pt>
                <c:pt idx="151">
                  <c:v>1893.6249999999795</c:v>
                </c:pt>
                <c:pt idx="152">
                  <c:v>1893.7083333333128</c:v>
                </c:pt>
                <c:pt idx="153">
                  <c:v>1893.7916666666461</c:v>
                </c:pt>
                <c:pt idx="154">
                  <c:v>1893.8749999999793</c:v>
                </c:pt>
                <c:pt idx="155">
                  <c:v>1893.9583333333126</c:v>
                </c:pt>
                <c:pt idx="156">
                  <c:v>1894.0416666666458</c:v>
                </c:pt>
                <c:pt idx="157">
                  <c:v>1894.1249999999791</c:v>
                </c:pt>
                <c:pt idx="158">
                  <c:v>1894.2083333333123</c:v>
                </c:pt>
                <c:pt idx="159">
                  <c:v>1894.2916666666456</c:v>
                </c:pt>
                <c:pt idx="160">
                  <c:v>1894.3749999999789</c:v>
                </c:pt>
                <c:pt idx="161">
                  <c:v>1894.4583333333121</c:v>
                </c:pt>
                <c:pt idx="162">
                  <c:v>1894.5416666666454</c:v>
                </c:pt>
                <c:pt idx="163">
                  <c:v>1894.6249999999786</c:v>
                </c:pt>
                <c:pt idx="164">
                  <c:v>1894.7083333333119</c:v>
                </c:pt>
                <c:pt idx="165">
                  <c:v>1894.7916666666451</c:v>
                </c:pt>
                <c:pt idx="166">
                  <c:v>1894.8749999999784</c:v>
                </c:pt>
                <c:pt idx="167">
                  <c:v>1894.9583333333117</c:v>
                </c:pt>
                <c:pt idx="168">
                  <c:v>1895.0416666666449</c:v>
                </c:pt>
                <c:pt idx="169">
                  <c:v>1895.1249999999782</c:v>
                </c:pt>
                <c:pt idx="170">
                  <c:v>1895.2083333333114</c:v>
                </c:pt>
                <c:pt idx="171">
                  <c:v>1895.2916666666447</c:v>
                </c:pt>
                <c:pt idx="172">
                  <c:v>1895.3749999999779</c:v>
                </c:pt>
                <c:pt idx="173">
                  <c:v>1895.4583333333112</c:v>
                </c:pt>
                <c:pt idx="174">
                  <c:v>1895.5416666666445</c:v>
                </c:pt>
                <c:pt idx="175">
                  <c:v>1895.6249999999777</c:v>
                </c:pt>
                <c:pt idx="176">
                  <c:v>1895.708333333311</c:v>
                </c:pt>
                <c:pt idx="177">
                  <c:v>1895.7916666666442</c:v>
                </c:pt>
                <c:pt idx="178">
                  <c:v>1895.8749999999775</c:v>
                </c:pt>
                <c:pt idx="179">
                  <c:v>1895.9583333333107</c:v>
                </c:pt>
                <c:pt idx="180">
                  <c:v>1896.041666666644</c:v>
                </c:pt>
                <c:pt idx="181">
                  <c:v>1896.1249999999773</c:v>
                </c:pt>
                <c:pt idx="182">
                  <c:v>1896.2083333333105</c:v>
                </c:pt>
                <c:pt idx="183">
                  <c:v>1896.2916666666438</c:v>
                </c:pt>
                <c:pt idx="184">
                  <c:v>1896.374999999977</c:v>
                </c:pt>
                <c:pt idx="185">
                  <c:v>1896.4583333333103</c:v>
                </c:pt>
                <c:pt idx="186">
                  <c:v>1896.5416666666436</c:v>
                </c:pt>
                <c:pt idx="187">
                  <c:v>1896.6249999999768</c:v>
                </c:pt>
                <c:pt idx="188">
                  <c:v>1896.7083333333101</c:v>
                </c:pt>
                <c:pt idx="189">
                  <c:v>1896.7916666666433</c:v>
                </c:pt>
                <c:pt idx="190">
                  <c:v>1896.8749999999766</c:v>
                </c:pt>
                <c:pt idx="191">
                  <c:v>1896.9583333333098</c:v>
                </c:pt>
                <c:pt idx="192">
                  <c:v>1897.0416666666431</c:v>
                </c:pt>
                <c:pt idx="193">
                  <c:v>1897.1249999999764</c:v>
                </c:pt>
                <c:pt idx="194">
                  <c:v>1897.2083333333096</c:v>
                </c:pt>
                <c:pt idx="195">
                  <c:v>1897.2916666666429</c:v>
                </c:pt>
                <c:pt idx="196">
                  <c:v>1897.3749999999761</c:v>
                </c:pt>
                <c:pt idx="197">
                  <c:v>1897.4583333333094</c:v>
                </c:pt>
                <c:pt idx="198">
                  <c:v>1897.5416666666426</c:v>
                </c:pt>
                <c:pt idx="199">
                  <c:v>1897.6249999999759</c:v>
                </c:pt>
                <c:pt idx="200">
                  <c:v>1897.7083333333092</c:v>
                </c:pt>
                <c:pt idx="201">
                  <c:v>1897.7916666666424</c:v>
                </c:pt>
                <c:pt idx="202">
                  <c:v>1897.8749999999757</c:v>
                </c:pt>
                <c:pt idx="203">
                  <c:v>1897.9583333333089</c:v>
                </c:pt>
                <c:pt idx="204">
                  <c:v>1898.0416666666422</c:v>
                </c:pt>
                <c:pt idx="205">
                  <c:v>1898.1249999999754</c:v>
                </c:pt>
                <c:pt idx="206">
                  <c:v>1898.2083333333087</c:v>
                </c:pt>
                <c:pt idx="207">
                  <c:v>1898.291666666642</c:v>
                </c:pt>
                <c:pt idx="208">
                  <c:v>1898.3749999999752</c:v>
                </c:pt>
                <c:pt idx="209">
                  <c:v>1898.4583333333085</c:v>
                </c:pt>
                <c:pt idx="210">
                  <c:v>1898.5416666666417</c:v>
                </c:pt>
                <c:pt idx="211">
                  <c:v>1898.624999999975</c:v>
                </c:pt>
                <c:pt idx="212">
                  <c:v>1898.7083333333082</c:v>
                </c:pt>
                <c:pt idx="213">
                  <c:v>1898.7916666666415</c:v>
                </c:pt>
                <c:pt idx="214">
                  <c:v>1898.8749999999748</c:v>
                </c:pt>
                <c:pt idx="215">
                  <c:v>1898.958333333308</c:v>
                </c:pt>
                <c:pt idx="216">
                  <c:v>1899.0416666666413</c:v>
                </c:pt>
                <c:pt idx="217">
                  <c:v>1899.1249999999745</c:v>
                </c:pt>
                <c:pt idx="218">
                  <c:v>1899.2083333333078</c:v>
                </c:pt>
                <c:pt idx="219">
                  <c:v>1899.291666666641</c:v>
                </c:pt>
                <c:pt idx="220">
                  <c:v>1899.3749999999743</c:v>
                </c:pt>
                <c:pt idx="221">
                  <c:v>1899.4583333333076</c:v>
                </c:pt>
                <c:pt idx="222">
                  <c:v>1899.5416666666408</c:v>
                </c:pt>
                <c:pt idx="223">
                  <c:v>1899.6249999999741</c:v>
                </c:pt>
                <c:pt idx="224">
                  <c:v>1899.7083333333073</c:v>
                </c:pt>
                <c:pt idx="225">
                  <c:v>1899.7916666666406</c:v>
                </c:pt>
                <c:pt idx="226">
                  <c:v>1899.8749999999739</c:v>
                </c:pt>
                <c:pt idx="227">
                  <c:v>1899.9583333333071</c:v>
                </c:pt>
                <c:pt idx="228">
                  <c:v>1900.0416666666404</c:v>
                </c:pt>
                <c:pt idx="229">
                  <c:v>1900.1249999999736</c:v>
                </c:pt>
                <c:pt idx="230">
                  <c:v>1900.2083333333069</c:v>
                </c:pt>
                <c:pt idx="231">
                  <c:v>1900.2916666666401</c:v>
                </c:pt>
                <c:pt idx="232">
                  <c:v>1900.3749999999734</c:v>
                </c:pt>
                <c:pt idx="233">
                  <c:v>1900.4583333333067</c:v>
                </c:pt>
                <c:pt idx="234">
                  <c:v>1900.5416666666399</c:v>
                </c:pt>
                <c:pt idx="235">
                  <c:v>1900.6249999999732</c:v>
                </c:pt>
                <c:pt idx="236">
                  <c:v>1900.7083333333064</c:v>
                </c:pt>
                <c:pt idx="237">
                  <c:v>1900.7916666666397</c:v>
                </c:pt>
                <c:pt idx="238">
                  <c:v>1900.8749999999729</c:v>
                </c:pt>
                <c:pt idx="239">
                  <c:v>1900.9583333333062</c:v>
                </c:pt>
                <c:pt idx="240">
                  <c:v>1901.0416666666395</c:v>
                </c:pt>
                <c:pt idx="241">
                  <c:v>1901.1249999999727</c:v>
                </c:pt>
                <c:pt idx="242">
                  <c:v>1901.208333333306</c:v>
                </c:pt>
                <c:pt idx="243">
                  <c:v>1901.2916666666392</c:v>
                </c:pt>
                <c:pt idx="244">
                  <c:v>1901.3749999999725</c:v>
                </c:pt>
                <c:pt idx="245">
                  <c:v>1901.4583333333057</c:v>
                </c:pt>
                <c:pt idx="246">
                  <c:v>1901.541666666639</c:v>
                </c:pt>
                <c:pt idx="247">
                  <c:v>1901.6249999999723</c:v>
                </c:pt>
                <c:pt idx="248">
                  <c:v>1901.7083333333055</c:v>
                </c:pt>
                <c:pt idx="249">
                  <c:v>1901.7916666666388</c:v>
                </c:pt>
                <c:pt idx="250">
                  <c:v>1901.874999999972</c:v>
                </c:pt>
                <c:pt idx="251">
                  <c:v>1901.9583333333053</c:v>
                </c:pt>
                <c:pt idx="252">
                  <c:v>1902.0416666666385</c:v>
                </c:pt>
                <c:pt idx="253">
                  <c:v>1902.1249999999718</c:v>
                </c:pt>
                <c:pt idx="254">
                  <c:v>1902.2083333333051</c:v>
                </c:pt>
                <c:pt idx="255">
                  <c:v>1902.2916666666383</c:v>
                </c:pt>
                <c:pt idx="256">
                  <c:v>1902.3749999999716</c:v>
                </c:pt>
                <c:pt idx="257">
                  <c:v>1902.4583333333048</c:v>
                </c:pt>
                <c:pt idx="258">
                  <c:v>1902.5416666666381</c:v>
                </c:pt>
                <c:pt idx="259">
                  <c:v>1902.6249999999714</c:v>
                </c:pt>
                <c:pt idx="260">
                  <c:v>1902.7083333333046</c:v>
                </c:pt>
                <c:pt idx="261">
                  <c:v>1902.7916666666379</c:v>
                </c:pt>
                <c:pt idx="262">
                  <c:v>1902.8749999999711</c:v>
                </c:pt>
                <c:pt idx="263">
                  <c:v>1902.9583333333044</c:v>
                </c:pt>
                <c:pt idx="264">
                  <c:v>1903.0416666666376</c:v>
                </c:pt>
                <c:pt idx="265">
                  <c:v>1903.1249999999709</c:v>
                </c:pt>
                <c:pt idx="266">
                  <c:v>1903.2083333333042</c:v>
                </c:pt>
                <c:pt idx="267">
                  <c:v>1903.2916666666374</c:v>
                </c:pt>
                <c:pt idx="268">
                  <c:v>1903.3749999999707</c:v>
                </c:pt>
                <c:pt idx="269">
                  <c:v>1903.4583333333039</c:v>
                </c:pt>
                <c:pt idx="270">
                  <c:v>1903.5416666666372</c:v>
                </c:pt>
                <c:pt idx="271">
                  <c:v>1903.6249999999704</c:v>
                </c:pt>
                <c:pt idx="272">
                  <c:v>1903.7083333333037</c:v>
                </c:pt>
                <c:pt idx="273">
                  <c:v>1903.791666666637</c:v>
                </c:pt>
                <c:pt idx="274">
                  <c:v>1903.8749999999702</c:v>
                </c:pt>
                <c:pt idx="275">
                  <c:v>1903.9583333333035</c:v>
                </c:pt>
                <c:pt idx="276">
                  <c:v>1904.0416666666367</c:v>
                </c:pt>
                <c:pt idx="277">
                  <c:v>1904.12499999997</c:v>
                </c:pt>
                <c:pt idx="278">
                  <c:v>1904.2083333333032</c:v>
                </c:pt>
                <c:pt idx="279">
                  <c:v>1904.2916666666365</c:v>
                </c:pt>
                <c:pt idx="280">
                  <c:v>1904.3749999999698</c:v>
                </c:pt>
                <c:pt idx="281">
                  <c:v>1904.458333333303</c:v>
                </c:pt>
                <c:pt idx="282">
                  <c:v>1904.5416666666363</c:v>
                </c:pt>
                <c:pt idx="283">
                  <c:v>1904.6249999999695</c:v>
                </c:pt>
                <c:pt idx="284">
                  <c:v>1904.7083333333028</c:v>
                </c:pt>
                <c:pt idx="285">
                  <c:v>1904.791666666636</c:v>
                </c:pt>
                <c:pt idx="286">
                  <c:v>1904.8749999999693</c:v>
                </c:pt>
                <c:pt idx="287">
                  <c:v>1904.9583333333026</c:v>
                </c:pt>
                <c:pt idx="288">
                  <c:v>1905.0416666666358</c:v>
                </c:pt>
                <c:pt idx="289">
                  <c:v>1905.1249999999691</c:v>
                </c:pt>
                <c:pt idx="290">
                  <c:v>1905.2083333333023</c:v>
                </c:pt>
                <c:pt idx="291">
                  <c:v>1905.2916666666356</c:v>
                </c:pt>
                <c:pt idx="292">
                  <c:v>1905.3749999999688</c:v>
                </c:pt>
                <c:pt idx="293">
                  <c:v>1905.4583333333021</c:v>
                </c:pt>
                <c:pt idx="294">
                  <c:v>1905.5416666666354</c:v>
                </c:pt>
                <c:pt idx="295">
                  <c:v>1905.6249999999686</c:v>
                </c:pt>
                <c:pt idx="296">
                  <c:v>1905.7083333333019</c:v>
                </c:pt>
                <c:pt idx="297">
                  <c:v>1905.7916666666351</c:v>
                </c:pt>
                <c:pt idx="298">
                  <c:v>1905.8749999999684</c:v>
                </c:pt>
                <c:pt idx="299">
                  <c:v>1905.9583333333017</c:v>
                </c:pt>
                <c:pt idx="300">
                  <c:v>1906.0416666666349</c:v>
                </c:pt>
                <c:pt idx="301">
                  <c:v>1906.1249999999682</c:v>
                </c:pt>
                <c:pt idx="302">
                  <c:v>1906.2083333333014</c:v>
                </c:pt>
                <c:pt idx="303">
                  <c:v>1906.2916666666347</c:v>
                </c:pt>
                <c:pt idx="304">
                  <c:v>1906.3749999999679</c:v>
                </c:pt>
                <c:pt idx="305">
                  <c:v>1906.4583333333012</c:v>
                </c:pt>
                <c:pt idx="306">
                  <c:v>1906.5416666666345</c:v>
                </c:pt>
                <c:pt idx="307">
                  <c:v>1906.6249999999677</c:v>
                </c:pt>
                <c:pt idx="308">
                  <c:v>1906.708333333301</c:v>
                </c:pt>
                <c:pt idx="309">
                  <c:v>1906.7916666666342</c:v>
                </c:pt>
                <c:pt idx="310">
                  <c:v>1906.8749999999675</c:v>
                </c:pt>
                <c:pt idx="311">
                  <c:v>1906.9583333333007</c:v>
                </c:pt>
                <c:pt idx="312">
                  <c:v>1907.041666666634</c:v>
                </c:pt>
                <c:pt idx="313">
                  <c:v>1907.1249999999673</c:v>
                </c:pt>
                <c:pt idx="314">
                  <c:v>1907.2083333333005</c:v>
                </c:pt>
                <c:pt idx="315">
                  <c:v>1907.2916666666338</c:v>
                </c:pt>
                <c:pt idx="316">
                  <c:v>1907.374999999967</c:v>
                </c:pt>
                <c:pt idx="317">
                  <c:v>1907.4583333333003</c:v>
                </c:pt>
                <c:pt idx="318">
                  <c:v>1907.5416666666335</c:v>
                </c:pt>
                <c:pt idx="319">
                  <c:v>1907.6249999999668</c:v>
                </c:pt>
                <c:pt idx="320">
                  <c:v>1907.7083333333001</c:v>
                </c:pt>
                <c:pt idx="321">
                  <c:v>1907.7916666666333</c:v>
                </c:pt>
                <c:pt idx="322">
                  <c:v>1907.8749999999666</c:v>
                </c:pt>
                <c:pt idx="323">
                  <c:v>1907.9583333332998</c:v>
                </c:pt>
                <c:pt idx="324">
                  <c:v>1908.0416666666331</c:v>
                </c:pt>
                <c:pt idx="325">
                  <c:v>1908.1249999999663</c:v>
                </c:pt>
                <c:pt idx="326">
                  <c:v>1908.2083333332996</c:v>
                </c:pt>
                <c:pt idx="327">
                  <c:v>1908.2916666666329</c:v>
                </c:pt>
                <c:pt idx="328">
                  <c:v>1908.3749999999661</c:v>
                </c:pt>
                <c:pt idx="329">
                  <c:v>1908.4583333332994</c:v>
                </c:pt>
                <c:pt idx="330">
                  <c:v>1908.5416666666326</c:v>
                </c:pt>
                <c:pt idx="331">
                  <c:v>1908.6249999999659</c:v>
                </c:pt>
                <c:pt idx="332">
                  <c:v>1908.7083333332992</c:v>
                </c:pt>
                <c:pt idx="333">
                  <c:v>1908.7916666666324</c:v>
                </c:pt>
                <c:pt idx="334">
                  <c:v>1908.8749999999657</c:v>
                </c:pt>
                <c:pt idx="335">
                  <c:v>1908.9583333332989</c:v>
                </c:pt>
                <c:pt idx="336">
                  <c:v>1909.0416666666322</c:v>
                </c:pt>
                <c:pt idx="337">
                  <c:v>1909.1249999999654</c:v>
                </c:pt>
                <c:pt idx="338">
                  <c:v>1909.2083333332987</c:v>
                </c:pt>
                <c:pt idx="339">
                  <c:v>1909.291666666632</c:v>
                </c:pt>
                <c:pt idx="340">
                  <c:v>1909.3749999999652</c:v>
                </c:pt>
                <c:pt idx="341">
                  <c:v>1909.4583333332985</c:v>
                </c:pt>
                <c:pt idx="342">
                  <c:v>1909.5416666666317</c:v>
                </c:pt>
                <c:pt idx="343">
                  <c:v>1909.624999999965</c:v>
                </c:pt>
                <c:pt idx="344">
                  <c:v>1909.7083333332982</c:v>
                </c:pt>
                <c:pt idx="345">
                  <c:v>1909.7916666666315</c:v>
                </c:pt>
                <c:pt idx="346">
                  <c:v>1909.8749999999648</c:v>
                </c:pt>
                <c:pt idx="347">
                  <c:v>1909.958333333298</c:v>
                </c:pt>
                <c:pt idx="348">
                  <c:v>1910.0416666666313</c:v>
                </c:pt>
                <c:pt idx="349">
                  <c:v>1910.1249999999645</c:v>
                </c:pt>
                <c:pt idx="350">
                  <c:v>1910.2083333332978</c:v>
                </c:pt>
                <c:pt idx="351">
                  <c:v>1910.291666666631</c:v>
                </c:pt>
                <c:pt idx="352">
                  <c:v>1910.3749999999643</c:v>
                </c:pt>
                <c:pt idx="353">
                  <c:v>1910.4583333332976</c:v>
                </c:pt>
                <c:pt idx="354">
                  <c:v>1910.5416666666308</c:v>
                </c:pt>
                <c:pt idx="355">
                  <c:v>1910.6249999999641</c:v>
                </c:pt>
                <c:pt idx="356">
                  <c:v>1910.7083333332973</c:v>
                </c:pt>
                <c:pt idx="357">
                  <c:v>1910.7916666666306</c:v>
                </c:pt>
                <c:pt idx="358">
                  <c:v>1910.8749999999638</c:v>
                </c:pt>
                <c:pt idx="359">
                  <c:v>1910.9583333332971</c:v>
                </c:pt>
                <c:pt idx="360">
                  <c:v>1911.0416666666304</c:v>
                </c:pt>
                <c:pt idx="361">
                  <c:v>1911.1249999999636</c:v>
                </c:pt>
                <c:pt idx="362">
                  <c:v>1911.2083333332969</c:v>
                </c:pt>
                <c:pt idx="363">
                  <c:v>1911.2916666666301</c:v>
                </c:pt>
                <c:pt idx="364">
                  <c:v>1911.3749999999634</c:v>
                </c:pt>
                <c:pt idx="365">
                  <c:v>1911.4583333332967</c:v>
                </c:pt>
                <c:pt idx="366">
                  <c:v>1911.5416666666299</c:v>
                </c:pt>
                <c:pt idx="367">
                  <c:v>1911.6249999999632</c:v>
                </c:pt>
                <c:pt idx="368">
                  <c:v>1911.7083333332964</c:v>
                </c:pt>
                <c:pt idx="369">
                  <c:v>1911.7916666666297</c:v>
                </c:pt>
                <c:pt idx="370">
                  <c:v>1911.8749999999629</c:v>
                </c:pt>
                <c:pt idx="371">
                  <c:v>1911.9583333332962</c:v>
                </c:pt>
                <c:pt idx="372">
                  <c:v>1912.0416666666295</c:v>
                </c:pt>
                <c:pt idx="373">
                  <c:v>1912.1249999999627</c:v>
                </c:pt>
                <c:pt idx="374">
                  <c:v>1912.208333333296</c:v>
                </c:pt>
                <c:pt idx="375">
                  <c:v>1912.2916666666292</c:v>
                </c:pt>
                <c:pt idx="376">
                  <c:v>1912.3749999999625</c:v>
                </c:pt>
                <c:pt idx="377">
                  <c:v>1912.4583333332957</c:v>
                </c:pt>
                <c:pt idx="378">
                  <c:v>1912.541666666629</c:v>
                </c:pt>
                <c:pt idx="379">
                  <c:v>1912.6249999999623</c:v>
                </c:pt>
                <c:pt idx="380">
                  <c:v>1912.7083333332955</c:v>
                </c:pt>
                <c:pt idx="381">
                  <c:v>1912.7916666666288</c:v>
                </c:pt>
                <c:pt idx="382">
                  <c:v>1912.874999999962</c:v>
                </c:pt>
                <c:pt idx="383">
                  <c:v>1912.9583333332953</c:v>
                </c:pt>
                <c:pt idx="384">
                  <c:v>1913.0416666666285</c:v>
                </c:pt>
                <c:pt idx="385">
                  <c:v>1913.1249999999618</c:v>
                </c:pt>
                <c:pt idx="386">
                  <c:v>1913.2083333332951</c:v>
                </c:pt>
                <c:pt idx="387">
                  <c:v>1913.2916666666283</c:v>
                </c:pt>
                <c:pt idx="388">
                  <c:v>1913.3749999999616</c:v>
                </c:pt>
                <c:pt idx="389">
                  <c:v>1913.4583333332948</c:v>
                </c:pt>
                <c:pt idx="390">
                  <c:v>1913.5416666666281</c:v>
                </c:pt>
                <c:pt idx="391">
                  <c:v>1913.6249999999613</c:v>
                </c:pt>
                <c:pt idx="392">
                  <c:v>1913.7083333332946</c:v>
                </c:pt>
                <c:pt idx="393">
                  <c:v>1913.7916666666279</c:v>
                </c:pt>
                <c:pt idx="394">
                  <c:v>1913.8749999999611</c:v>
                </c:pt>
                <c:pt idx="395">
                  <c:v>1913.9583333332944</c:v>
                </c:pt>
                <c:pt idx="396">
                  <c:v>1914.0416666666276</c:v>
                </c:pt>
                <c:pt idx="397">
                  <c:v>1914.1249999999609</c:v>
                </c:pt>
                <c:pt idx="398">
                  <c:v>1914.2083333332941</c:v>
                </c:pt>
                <c:pt idx="399">
                  <c:v>1914.2916666666274</c:v>
                </c:pt>
                <c:pt idx="400">
                  <c:v>1914.3749999999607</c:v>
                </c:pt>
                <c:pt idx="401">
                  <c:v>1914.4583333332939</c:v>
                </c:pt>
                <c:pt idx="402">
                  <c:v>1914.5416666666272</c:v>
                </c:pt>
                <c:pt idx="403">
                  <c:v>1914.6249999999604</c:v>
                </c:pt>
                <c:pt idx="404">
                  <c:v>1914.7083333332937</c:v>
                </c:pt>
                <c:pt idx="405">
                  <c:v>1914.791666666627</c:v>
                </c:pt>
                <c:pt idx="406">
                  <c:v>1914.8749999999602</c:v>
                </c:pt>
                <c:pt idx="407">
                  <c:v>1914.9583333332935</c:v>
                </c:pt>
                <c:pt idx="408">
                  <c:v>1915.0416666666267</c:v>
                </c:pt>
                <c:pt idx="409">
                  <c:v>1915.12499999996</c:v>
                </c:pt>
                <c:pt idx="410">
                  <c:v>1915.2083333332932</c:v>
                </c:pt>
                <c:pt idx="411">
                  <c:v>1915.2916666666265</c:v>
                </c:pt>
                <c:pt idx="412">
                  <c:v>1915.3749999999598</c:v>
                </c:pt>
                <c:pt idx="413">
                  <c:v>1915.458333333293</c:v>
                </c:pt>
                <c:pt idx="414">
                  <c:v>1915.5416666666263</c:v>
                </c:pt>
                <c:pt idx="415">
                  <c:v>1915.6249999999595</c:v>
                </c:pt>
                <c:pt idx="416">
                  <c:v>1915.7083333332928</c:v>
                </c:pt>
                <c:pt idx="417">
                  <c:v>1915.791666666626</c:v>
                </c:pt>
                <c:pt idx="418">
                  <c:v>1915.8749999999593</c:v>
                </c:pt>
                <c:pt idx="419">
                  <c:v>1915.9583333332926</c:v>
                </c:pt>
                <c:pt idx="420">
                  <c:v>1916.0416666666258</c:v>
                </c:pt>
                <c:pt idx="421">
                  <c:v>1916.1249999999591</c:v>
                </c:pt>
                <c:pt idx="422">
                  <c:v>1916.2083333332923</c:v>
                </c:pt>
                <c:pt idx="423">
                  <c:v>1916.2916666666256</c:v>
                </c:pt>
                <c:pt idx="424">
                  <c:v>1916.3749999999588</c:v>
                </c:pt>
                <c:pt idx="425">
                  <c:v>1916.4583333332921</c:v>
                </c:pt>
                <c:pt idx="426">
                  <c:v>1916.5416666666254</c:v>
                </c:pt>
                <c:pt idx="427">
                  <c:v>1916.6249999999586</c:v>
                </c:pt>
                <c:pt idx="428">
                  <c:v>1916.7083333332919</c:v>
                </c:pt>
                <c:pt idx="429">
                  <c:v>1916.7916666666251</c:v>
                </c:pt>
                <c:pt idx="430">
                  <c:v>1916.8749999999584</c:v>
                </c:pt>
                <c:pt idx="431">
                  <c:v>1916.9583333332916</c:v>
                </c:pt>
                <c:pt idx="432">
                  <c:v>1917.0416666666249</c:v>
                </c:pt>
                <c:pt idx="433">
                  <c:v>1917.1249999999582</c:v>
                </c:pt>
                <c:pt idx="434">
                  <c:v>1917.2083333332914</c:v>
                </c:pt>
                <c:pt idx="435">
                  <c:v>1917.2916666666247</c:v>
                </c:pt>
                <c:pt idx="436">
                  <c:v>1917.3749999999579</c:v>
                </c:pt>
                <c:pt idx="437">
                  <c:v>1917.4583333332912</c:v>
                </c:pt>
                <c:pt idx="438">
                  <c:v>1917.5416666666245</c:v>
                </c:pt>
                <c:pt idx="439">
                  <c:v>1917.6249999999577</c:v>
                </c:pt>
                <c:pt idx="440">
                  <c:v>1917.708333333291</c:v>
                </c:pt>
                <c:pt idx="441">
                  <c:v>1917.7916666666242</c:v>
                </c:pt>
                <c:pt idx="442">
                  <c:v>1917.8749999999575</c:v>
                </c:pt>
                <c:pt idx="443">
                  <c:v>1917.9583333332907</c:v>
                </c:pt>
                <c:pt idx="444">
                  <c:v>1918.041666666624</c:v>
                </c:pt>
                <c:pt idx="445">
                  <c:v>1918.1249999999573</c:v>
                </c:pt>
                <c:pt idx="446">
                  <c:v>1918.2083333332905</c:v>
                </c:pt>
                <c:pt idx="447">
                  <c:v>1918.2916666666238</c:v>
                </c:pt>
                <c:pt idx="448">
                  <c:v>1918.374999999957</c:v>
                </c:pt>
                <c:pt idx="449">
                  <c:v>1918.4583333332903</c:v>
                </c:pt>
                <c:pt idx="450">
                  <c:v>1918.5416666666235</c:v>
                </c:pt>
                <c:pt idx="451">
                  <c:v>1918.6249999999568</c:v>
                </c:pt>
                <c:pt idx="452">
                  <c:v>1918.7083333332901</c:v>
                </c:pt>
                <c:pt idx="453">
                  <c:v>1918.7916666666233</c:v>
                </c:pt>
                <c:pt idx="454">
                  <c:v>1918.8749999999566</c:v>
                </c:pt>
                <c:pt idx="455">
                  <c:v>1918.9583333332898</c:v>
                </c:pt>
                <c:pt idx="456">
                  <c:v>1919.0416666666231</c:v>
                </c:pt>
                <c:pt idx="457">
                  <c:v>1919.1249999999563</c:v>
                </c:pt>
                <c:pt idx="458">
                  <c:v>1919.2083333332896</c:v>
                </c:pt>
                <c:pt idx="459">
                  <c:v>1919.2916666666229</c:v>
                </c:pt>
                <c:pt idx="460">
                  <c:v>1919.3749999999561</c:v>
                </c:pt>
                <c:pt idx="461">
                  <c:v>1919.4583333332894</c:v>
                </c:pt>
                <c:pt idx="462">
                  <c:v>1919.5416666666226</c:v>
                </c:pt>
                <c:pt idx="463">
                  <c:v>1919.6249999999559</c:v>
                </c:pt>
                <c:pt idx="464">
                  <c:v>1919.7083333332891</c:v>
                </c:pt>
                <c:pt idx="465">
                  <c:v>1919.7916666666224</c:v>
                </c:pt>
                <c:pt idx="466">
                  <c:v>1919.8749999999557</c:v>
                </c:pt>
                <c:pt idx="467">
                  <c:v>1919.9583333332889</c:v>
                </c:pt>
                <c:pt idx="468">
                  <c:v>1920.0416666666222</c:v>
                </c:pt>
                <c:pt idx="469">
                  <c:v>1920.1249999999554</c:v>
                </c:pt>
                <c:pt idx="470">
                  <c:v>1920.2083333332887</c:v>
                </c:pt>
                <c:pt idx="471">
                  <c:v>1920.2916666666219</c:v>
                </c:pt>
                <c:pt idx="472">
                  <c:v>1920.3749999999552</c:v>
                </c:pt>
                <c:pt idx="473">
                  <c:v>1920.4583333332885</c:v>
                </c:pt>
                <c:pt idx="474">
                  <c:v>1920.5416666666217</c:v>
                </c:pt>
                <c:pt idx="475">
                  <c:v>1920.624999999955</c:v>
                </c:pt>
                <c:pt idx="476">
                  <c:v>1920.7083333332882</c:v>
                </c:pt>
                <c:pt idx="477">
                  <c:v>1920.7916666666215</c:v>
                </c:pt>
                <c:pt idx="478">
                  <c:v>1920.8749999999548</c:v>
                </c:pt>
                <c:pt idx="479">
                  <c:v>1920.958333333288</c:v>
                </c:pt>
                <c:pt idx="480">
                  <c:v>1921.0416666666213</c:v>
                </c:pt>
                <c:pt idx="481">
                  <c:v>1921.1249999999545</c:v>
                </c:pt>
                <c:pt idx="482">
                  <c:v>1921.2083333332878</c:v>
                </c:pt>
                <c:pt idx="483">
                  <c:v>1921.291666666621</c:v>
                </c:pt>
                <c:pt idx="484">
                  <c:v>1921.3749999999543</c:v>
                </c:pt>
                <c:pt idx="485">
                  <c:v>1921.4583333332876</c:v>
                </c:pt>
                <c:pt idx="486">
                  <c:v>1921.5416666666208</c:v>
                </c:pt>
                <c:pt idx="487">
                  <c:v>1921.6249999999541</c:v>
                </c:pt>
                <c:pt idx="488">
                  <c:v>1921.7083333332873</c:v>
                </c:pt>
                <c:pt idx="489">
                  <c:v>1921.7916666666206</c:v>
                </c:pt>
                <c:pt idx="490">
                  <c:v>1921.8749999999538</c:v>
                </c:pt>
                <c:pt idx="491">
                  <c:v>1921.9583333332871</c:v>
                </c:pt>
                <c:pt idx="492">
                  <c:v>1922.0416666666204</c:v>
                </c:pt>
                <c:pt idx="493">
                  <c:v>1922.1249999999536</c:v>
                </c:pt>
                <c:pt idx="494">
                  <c:v>1922.2083333332869</c:v>
                </c:pt>
                <c:pt idx="495">
                  <c:v>1922.2916666666201</c:v>
                </c:pt>
                <c:pt idx="496">
                  <c:v>1922.3749999999534</c:v>
                </c:pt>
                <c:pt idx="497">
                  <c:v>1922.4583333332866</c:v>
                </c:pt>
                <c:pt idx="498">
                  <c:v>1922.5416666666199</c:v>
                </c:pt>
                <c:pt idx="499">
                  <c:v>1922.6249999999532</c:v>
                </c:pt>
                <c:pt idx="500">
                  <c:v>1922.7083333332864</c:v>
                </c:pt>
                <c:pt idx="501">
                  <c:v>1922.7916666666197</c:v>
                </c:pt>
                <c:pt idx="502">
                  <c:v>1922.8749999999529</c:v>
                </c:pt>
                <c:pt idx="503">
                  <c:v>1922.9583333332862</c:v>
                </c:pt>
                <c:pt idx="504">
                  <c:v>1923.0416666666194</c:v>
                </c:pt>
                <c:pt idx="505">
                  <c:v>1923.1249999999527</c:v>
                </c:pt>
                <c:pt idx="506">
                  <c:v>1923.208333333286</c:v>
                </c:pt>
                <c:pt idx="507">
                  <c:v>1923.2916666666192</c:v>
                </c:pt>
                <c:pt idx="508">
                  <c:v>1923.3749999999525</c:v>
                </c:pt>
                <c:pt idx="509">
                  <c:v>1923.4583333332857</c:v>
                </c:pt>
                <c:pt idx="510">
                  <c:v>1923.541666666619</c:v>
                </c:pt>
                <c:pt idx="511">
                  <c:v>1923.6249999999523</c:v>
                </c:pt>
                <c:pt idx="512">
                  <c:v>1923.7083333332855</c:v>
                </c:pt>
                <c:pt idx="513">
                  <c:v>1923.7916666666188</c:v>
                </c:pt>
                <c:pt idx="514">
                  <c:v>1923.874999999952</c:v>
                </c:pt>
                <c:pt idx="515">
                  <c:v>1923.9583333332853</c:v>
                </c:pt>
                <c:pt idx="516">
                  <c:v>1924.0416666666185</c:v>
                </c:pt>
                <c:pt idx="517">
                  <c:v>1924.1249999999518</c:v>
                </c:pt>
                <c:pt idx="518">
                  <c:v>1924.2083333332851</c:v>
                </c:pt>
                <c:pt idx="519">
                  <c:v>1924.2916666666183</c:v>
                </c:pt>
                <c:pt idx="520">
                  <c:v>1924.3749999999516</c:v>
                </c:pt>
                <c:pt idx="521">
                  <c:v>1924.4583333332848</c:v>
                </c:pt>
                <c:pt idx="522">
                  <c:v>1924.5416666666181</c:v>
                </c:pt>
                <c:pt idx="523">
                  <c:v>1924.6249999999513</c:v>
                </c:pt>
                <c:pt idx="524">
                  <c:v>1924.7083333332846</c:v>
                </c:pt>
                <c:pt idx="525">
                  <c:v>1924.7916666666179</c:v>
                </c:pt>
                <c:pt idx="526">
                  <c:v>1924.8749999999511</c:v>
                </c:pt>
                <c:pt idx="527">
                  <c:v>1924.9583333332844</c:v>
                </c:pt>
                <c:pt idx="528">
                  <c:v>1925.0416666666176</c:v>
                </c:pt>
                <c:pt idx="529">
                  <c:v>1925.1249999999509</c:v>
                </c:pt>
                <c:pt idx="530">
                  <c:v>1925.2083333332841</c:v>
                </c:pt>
                <c:pt idx="531">
                  <c:v>1925.2916666666174</c:v>
                </c:pt>
                <c:pt idx="532">
                  <c:v>1925.3749999999507</c:v>
                </c:pt>
                <c:pt idx="533">
                  <c:v>1925.4583333332839</c:v>
                </c:pt>
                <c:pt idx="534">
                  <c:v>1925.5416666666172</c:v>
                </c:pt>
                <c:pt idx="535">
                  <c:v>1925.6249999999504</c:v>
                </c:pt>
                <c:pt idx="536">
                  <c:v>1925.7083333332837</c:v>
                </c:pt>
                <c:pt idx="537">
                  <c:v>1925.7916666666169</c:v>
                </c:pt>
                <c:pt idx="538">
                  <c:v>1925.8749999999502</c:v>
                </c:pt>
                <c:pt idx="539">
                  <c:v>1925.9583333332835</c:v>
                </c:pt>
                <c:pt idx="540">
                  <c:v>1926.0416666666167</c:v>
                </c:pt>
                <c:pt idx="541">
                  <c:v>1926.12499999995</c:v>
                </c:pt>
                <c:pt idx="542">
                  <c:v>1926.2083333332832</c:v>
                </c:pt>
                <c:pt idx="543">
                  <c:v>1926.2916666666165</c:v>
                </c:pt>
                <c:pt idx="544">
                  <c:v>1926.3749999999498</c:v>
                </c:pt>
                <c:pt idx="545">
                  <c:v>1926.458333333283</c:v>
                </c:pt>
                <c:pt idx="546">
                  <c:v>1926.5416666666163</c:v>
                </c:pt>
                <c:pt idx="547">
                  <c:v>1926.6249999999495</c:v>
                </c:pt>
                <c:pt idx="548">
                  <c:v>1926.7083333332828</c:v>
                </c:pt>
                <c:pt idx="549">
                  <c:v>1926.791666666616</c:v>
                </c:pt>
                <c:pt idx="550">
                  <c:v>1926.8749999999493</c:v>
                </c:pt>
                <c:pt idx="551">
                  <c:v>1926.9583333332826</c:v>
                </c:pt>
                <c:pt idx="552">
                  <c:v>1927.0416666666158</c:v>
                </c:pt>
                <c:pt idx="553">
                  <c:v>1927.1249999999491</c:v>
                </c:pt>
                <c:pt idx="554">
                  <c:v>1927.2083333332823</c:v>
                </c:pt>
                <c:pt idx="555">
                  <c:v>1927.2916666666156</c:v>
                </c:pt>
                <c:pt idx="556">
                  <c:v>1927.3749999999488</c:v>
                </c:pt>
                <c:pt idx="557">
                  <c:v>1927.4583333332821</c:v>
                </c:pt>
                <c:pt idx="558">
                  <c:v>1927.5416666666154</c:v>
                </c:pt>
                <c:pt idx="559">
                  <c:v>1927.6249999999486</c:v>
                </c:pt>
                <c:pt idx="560">
                  <c:v>1927.7083333332819</c:v>
                </c:pt>
                <c:pt idx="561">
                  <c:v>1927.7916666666151</c:v>
                </c:pt>
                <c:pt idx="562">
                  <c:v>1927.8749999999484</c:v>
                </c:pt>
                <c:pt idx="563">
                  <c:v>1927.9583333332816</c:v>
                </c:pt>
                <c:pt idx="564">
                  <c:v>1928.0416666666149</c:v>
                </c:pt>
                <c:pt idx="565">
                  <c:v>1928.1249999999482</c:v>
                </c:pt>
                <c:pt idx="566">
                  <c:v>1928.2083333332814</c:v>
                </c:pt>
                <c:pt idx="567">
                  <c:v>1928.2916666666147</c:v>
                </c:pt>
                <c:pt idx="568">
                  <c:v>1928.3749999999479</c:v>
                </c:pt>
                <c:pt idx="569">
                  <c:v>1928.4583333332812</c:v>
                </c:pt>
                <c:pt idx="570">
                  <c:v>1928.5416666666144</c:v>
                </c:pt>
                <c:pt idx="571">
                  <c:v>1928.6249999999477</c:v>
                </c:pt>
                <c:pt idx="572">
                  <c:v>1928.708333333281</c:v>
                </c:pt>
                <c:pt idx="573">
                  <c:v>1928.7916666666142</c:v>
                </c:pt>
                <c:pt idx="574">
                  <c:v>1928.8749999999475</c:v>
                </c:pt>
                <c:pt idx="575">
                  <c:v>1928.9583333332807</c:v>
                </c:pt>
                <c:pt idx="576">
                  <c:v>1929.041666666614</c:v>
                </c:pt>
                <c:pt idx="577">
                  <c:v>1929.1249999999472</c:v>
                </c:pt>
                <c:pt idx="578">
                  <c:v>1929.2083333332805</c:v>
                </c:pt>
                <c:pt idx="579">
                  <c:v>1929.2916666666138</c:v>
                </c:pt>
                <c:pt idx="580">
                  <c:v>1929.374999999947</c:v>
                </c:pt>
                <c:pt idx="581">
                  <c:v>1929.4583333332803</c:v>
                </c:pt>
                <c:pt idx="582">
                  <c:v>1929.5416666666135</c:v>
                </c:pt>
                <c:pt idx="583">
                  <c:v>1929.6249999999468</c:v>
                </c:pt>
                <c:pt idx="584">
                  <c:v>1929.7083333332801</c:v>
                </c:pt>
                <c:pt idx="585">
                  <c:v>1929.7916666666133</c:v>
                </c:pt>
                <c:pt idx="586">
                  <c:v>1929.8749999999466</c:v>
                </c:pt>
                <c:pt idx="587">
                  <c:v>1929.9583333332798</c:v>
                </c:pt>
                <c:pt idx="588">
                  <c:v>1930.0416666666131</c:v>
                </c:pt>
                <c:pt idx="589">
                  <c:v>1930.1249999999463</c:v>
                </c:pt>
                <c:pt idx="590">
                  <c:v>1930.2083333332796</c:v>
                </c:pt>
                <c:pt idx="591">
                  <c:v>1930.2916666666129</c:v>
                </c:pt>
                <c:pt idx="592">
                  <c:v>1930.3749999999461</c:v>
                </c:pt>
                <c:pt idx="593">
                  <c:v>1930.4583333332794</c:v>
                </c:pt>
                <c:pt idx="594">
                  <c:v>1930.5416666666126</c:v>
                </c:pt>
                <c:pt idx="595">
                  <c:v>1930.6249999999459</c:v>
                </c:pt>
                <c:pt idx="596">
                  <c:v>1930.7083333332791</c:v>
                </c:pt>
                <c:pt idx="597">
                  <c:v>1930.7916666666124</c:v>
                </c:pt>
                <c:pt idx="598">
                  <c:v>1930.8749999999457</c:v>
                </c:pt>
                <c:pt idx="599">
                  <c:v>1930.9583333332789</c:v>
                </c:pt>
                <c:pt idx="600">
                  <c:v>1931.0416666666122</c:v>
                </c:pt>
                <c:pt idx="601">
                  <c:v>1931.1249999999454</c:v>
                </c:pt>
                <c:pt idx="602">
                  <c:v>1931.2083333332787</c:v>
                </c:pt>
                <c:pt idx="603">
                  <c:v>1931.2916666666119</c:v>
                </c:pt>
                <c:pt idx="604">
                  <c:v>1931.3749999999452</c:v>
                </c:pt>
                <c:pt idx="605">
                  <c:v>1931.4583333332785</c:v>
                </c:pt>
                <c:pt idx="606">
                  <c:v>1931.5416666666117</c:v>
                </c:pt>
                <c:pt idx="607">
                  <c:v>1931.624999999945</c:v>
                </c:pt>
                <c:pt idx="608">
                  <c:v>1931.7083333332782</c:v>
                </c:pt>
                <c:pt idx="609">
                  <c:v>1931.7916666666115</c:v>
                </c:pt>
                <c:pt idx="610">
                  <c:v>1931.8749999999447</c:v>
                </c:pt>
                <c:pt idx="611">
                  <c:v>1931.958333333278</c:v>
                </c:pt>
                <c:pt idx="612">
                  <c:v>1932.0416666666113</c:v>
                </c:pt>
                <c:pt idx="613">
                  <c:v>1932.1249999999445</c:v>
                </c:pt>
                <c:pt idx="614">
                  <c:v>1932.2083333332778</c:v>
                </c:pt>
                <c:pt idx="615">
                  <c:v>1932.291666666611</c:v>
                </c:pt>
                <c:pt idx="616">
                  <c:v>1932.3749999999443</c:v>
                </c:pt>
                <c:pt idx="617">
                  <c:v>1932.4583333332776</c:v>
                </c:pt>
                <c:pt idx="618">
                  <c:v>1932.5416666666108</c:v>
                </c:pt>
                <c:pt idx="619">
                  <c:v>1932.6249999999441</c:v>
                </c:pt>
                <c:pt idx="620">
                  <c:v>1932.7083333332773</c:v>
                </c:pt>
                <c:pt idx="621">
                  <c:v>1932.7916666666106</c:v>
                </c:pt>
                <c:pt idx="622">
                  <c:v>1932.8749999999438</c:v>
                </c:pt>
                <c:pt idx="623">
                  <c:v>1932.9583333332771</c:v>
                </c:pt>
                <c:pt idx="624">
                  <c:v>1933.0416666666104</c:v>
                </c:pt>
                <c:pt idx="625">
                  <c:v>1933.1249999999436</c:v>
                </c:pt>
                <c:pt idx="626">
                  <c:v>1933.2083333332769</c:v>
                </c:pt>
                <c:pt idx="627">
                  <c:v>1933.2916666666101</c:v>
                </c:pt>
                <c:pt idx="628">
                  <c:v>1933.3749999999434</c:v>
                </c:pt>
                <c:pt idx="629">
                  <c:v>1933.4583333332766</c:v>
                </c:pt>
                <c:pt idx="630">
                  <c:v>1933.5416666666099</c:v>
                </c:pt>
                <c:pt idx="631">
                  <c:v>1933.6249999999432</c:v>
                </c:pt>
                <c:pt idx="632">
                  <c:v>1933.7083333332764</c:v>
                </c:pt>
                <c:pt idx="633">
                  <c:v>1933.7916666666097</c:v>
                </c:pt>
                <c:pt idx="634">
                  <c:v>1933.8749999999429</c:v>
                </c:pt>
                <c:pt idx="635">
                  <c:v>1933.9583333332762</c:v>
                </c:pt>
                <c:pt idx="636">
                  <c:v>1934.0416666666094</c:v>
                </c:pt>
                <c:pt idx="637">
                  <c:v>1934.1249999999427</c:v>
                </c:pt>
                <c:pt idx="638">
                  <c:v>1934.208333333276</c:v>
                </c:pt>
                <c:pt idx="639">
                  <c:v>1934.2916666666092</c:v>
                </c:pt>
                <c:pt idx="640">
                  <c:v>1934.3749999999425</c:v>
                </c:pt>
                <c:pt idx="641">
                  <c:v>1934.4583333332757</c:v>
                </c:pt>
                <c:pt idx="642">
                  <c:v>1934.541666666609</c:v>
                </c:pt>
                <c:pt idx="643">
                  <c:v>1934.6249999999422</c:v>
                </c:pt>
                <c:pt idx="644">
                  <c:v>1934.7083333332755</c:v>
                </c:pt>
                <c:pt idx="645">
                  <c:v>1934.7916666666088</c:v>
                </c:pt>
                <c:pt idx="646">
                  <c:v>1934.874999999942</c:v>
                </c:pt>
                <c:pt idx="647">
                  <c:v>1934.9583333332753</c:v>
                </c:pt>
                <c:pt idx="648">
                  <c:v>1935.0416666666085</c:v>
                </c:pt>
                <c:pt idx="649">
                  <c:v>1935.1249999999418</c:v>
                </c:pt>
                <c:pt idx="650">
                  <c:v>1935.208333333275</c:v>
                </c:pt>
                <c:pt idx="651">
                  <c:v>1935.2916666666083</c:v>
                </c:pt>
                <c:pt idx="652">
                  <c:v>1935.3749999999416</c:v>
                </c:pt>
                <c:pt idx="653">
                  <c:v>1935.4583333332748</c:v>
                </c:pt>
                <c:pt idx="654">
                  <c:v>1935.5416666666081</c:v>
                </c:pt>
                <c:pt idx="655">
                  <c:v>1935.6249999999413</c:v>
                </c:pt>
                <c:pt idx="656">
                  <c:v>1935.7083333332746</c:v>
                </c:pt>
                <c:pt idx="657">
                  <c:v>1935.7916666666079</c:v>
                </c:pt>
                <c:pt idx="658">
                  <c:v>1935.8749999999411</c:v>
                </c:pt>
                <c:pt idx="659">
                  <c:v>1935.9583333332744</c:v>
                </c:pt>
                <c:pt idx="660">
                  <c:v>1936.0416666666076</c:v>
                </c:pt>
                <c:pt idx="661">
                  <c:v>1936.1249999999409</c:v>
                </c:pt>
                <c:pt idx="662">
                  <c:v>1936.2083333332741</c:v>
                </c:pt>
                <c:pt idx="663">
                  <c:v>1936.2916666666074</c:v>
                </c:pt>
                <c:pt idx="664">
                  <c:v>1936.3749999999407</c:v>
                </c:pt>
                <c:pt idx="665">
                  <c:v>1936.4583333332739</c:v>
                </c:pt>
                <c:pt idx="666">
                  <c:v>1936.5416666666072</c:v>
                </c:pt>
                <c:pt idx="667">
                  <c:v>1936.6249999999404</c:v>
                </c:pt>
                <c:pt idx="668">
                  <c:v>1936.7083333332737</c:v>
                </c:pt>
                <c:pt idx="669">
                  <c:v>1936.7916666666069</c:v>
                </c:pt>
                <c:pt idx="670">
                  <c:v>1936.8749999999402</c:v>
                </c:pt>
                <c:pt idx="671">
                  <c:v>1936.9583333332735</c:v>
                </c:pt>
                <c:pt idx="672">
                  <c:v>1937.0416666666067</c:v>
                </c:pt>
                <c:pt idx="673">
                  <c:v>1937.12499999994</c:v>
                </c:pt>
                <c:pt idx="674">
                  <c:v>1937.2083333332732</c:v>
                </c:pt>
                <c:pt idx="675">
                  <c:v>1937.2916666666065</c:v>
                </c:pt>
                <c:pt idx="676">
                  <c:v>1937.3749999999397</c:v>
                </c:pt>
                <c:pt idx="677">
                  <c:v>1937.458333333273</c:v>
                </c:pt>
                <c:pt idx="678">
                  <c:v>1937.5416666666063</c:v>
                </c:pt>
                <c:pt idx="679">
                  <c:v>1937.6249999999395</c:v>
                </c:pt>
                <c:pt idx="680">
                  <c:v>1937.7083333332728</c:v>
                </c:pt>
                <c:pt idx="681">
                  <c:v>1937.791666666606</c:v>
                </c:pt>
                <c:pt idx="682">
                  <c:v>1937.8749999999393</c:v>
                </c:pt>
                <c:pt idx="683">
                  <c:v>1937.9583333332725</c:v>
                </c:pt>
                <c:pt idx="684">
                  <c:v>1938.0416666666058</c:v>
                </c:pt>
                <c:pt idx="685">
                  <c:v>1938.1249999999391</c:v>
                </c:pt>
                <c:pt idx="686">
                  <c:v>1938.2083333332723</c:v>
                </c:pt>
                <c:pt idx="687">
                  <c:v>1938.2916666666056</c:v>
                </c:pt>
                <c:pt idx="688">
                  <c:v>1938.3749999999388</c:v>
                </c:pt>
                <c:pt idx="689">
                  <c:v>1938.4583333332721</c:v>
                </c:pt>
                <c:pt idx="690">
                  <c:v>1938.5416666666054</c:v>
                </c:pt>
                <c:pt idx="691">
                  <c:v>1938.6249999999386</c:v>
                </c:pt>
                <c:pt idx="692">
                  <c:v>1938.7083333332719</c:v>
                </c:pt>
                <c:pt idx="693">
                  <c:v>1938.7916666666051</c:v>
                </c:pt>
                <c:pt idx="694">
                  <c:v>1938.8749999999384</c:v>
                </c:pt>
                <c:pt idx="695">
                  <c:v>1938.9583333332716</c:v>
                </c:pt>
                <c:pt idx="696">
                  <c:v>1939.0416666666049</c:v>
                </c:pt>
                <c:pt idx="697">
                  <c:v>1939.1249999999382</c:v>
                </c:pt>
                <c:pt idx="698">
                  <c:v>1939.2083333332714</c:v>
                </c:pt>
                <c:pt idx="699">
                  <c:v>1939.2916666666047</c:v>
                </c:pt>
                <c:pt idx="700">
                  <c:v>1939.3749999999379</c:v>
                </c:pt>
                <c:pt idx="701">
                  <c:v>1939.4583333332712</c:v>
                </c:pt>
                <c:pt idx="702">
                  <c:v>1939.5416666666044</c:v>
                </c:pt>
                <c:pt idx="703">
                  <c:v>1939.6249999999377</c:v>
                </c:pt>
                <c:pt idx="704">
                  <c:v>1939.708333333271</c:v>
                </c:pt>
                <c:pt idx="705">
                  <c:v>1939.7916666666042</c:v>
                </c:pt>
                <c:pt idx="706">
                  <c:v>1939.8749999999375</c:v>
                </c:pt>
                <c:pt idx="707">
                  <c:v>1939.9583333332707</c:v>
                </c:pt>
                <c:pt idx="708">
                  <c:v>1940.041666666604</c:v>
                </c:pt>
                <c:pt idx="709">
                  <c:v>1940.1249999999372</c:v>
                </c:pt>
                <c:pt idx="710">
                  <c:v>1940.2083333332705</c:v>
                </c:pt>
                <c:pt idx="711">
                  <c:v>1940.2916666666038</c:v>
                </c:pt>
                <c:pt idx="712">
                  <c:v>1940.374999999937</c:v>
                </c:pt>
                <c:pt idx="713">
                  <c:v>1940.4583333332703</c:v>
                </c:pt>
                <c:pt idx="714">
                  <c:v>1940.5416666666035</c:v>
                </c:pt>
                <c:pt idx="715">
                  <c:v>1940.6249999999368</c:v>
                </c:pt>
                <c:pt idx="716">
                  <c:v>1940.70833333327</c:v>
                </c:pt>
                <c:pt idx="717">
                  <c:v>1940.7916666666033</c:v>
                </c:pt>
                <c:pt idx="718">
                  <c:v>1940.8749999999366</c:v>
                </c:pt>
                <c:pt idx="719">
                  <c:v>1940.9583333332698</c:v>
                </c:pt>
                <c:pt idx="720">
                  <c:v>1941.0416666666031</c:v>
                </c:pt>
                <c:pt idx="721">
                  <c:v>1941.1249999999363</c:v>
                </c:pt>
                <c:pt idx="722">
                  <c:v>1941.2083333332696</c:v>
                </c:pt>
                <c:pt idx="723">
                  <c:v>1941.2916666666029</c:v>
                </c:pt>
                <c:pt idx="724">
                  <c:v>1941.3749999999361</c:v>
                </c:pt>
                <c:pt idx="725">
                  <c:v>1941.4583333332694</c:v>
                </c:pt>
                <c:pt idx="726">
                  <c:v>1941.5416666666026</c:v>
                </c:pt>
                <c:pt idx="727">
                  <c:v>1941.6249999999359</c:v>
                </c:pt>
                <c:pt idx="728">
                  <c:v>1941.7083333332691</c:v>
                </c:pt>
                <c:pt idx="729">
                  <c:v>1941.7916666666024</c:v>
                </c:pt>
                <c:pt idx="730">
                  <c:v>1941.8749999999357</c:v>
                </c:pt>
                <c:pt idx="731">
                  <c:v>1941.9583333332689</c:v>
                </c:pt>
                <c:pt idx="732">
                  <c:v>1942.0416666666022</c:v>
                </c:pt>
                <c:pt idx="733">
                  <c:v>1942.1249999999354</c:v>
                </c:pt>
                <c:pt idx="734">
                  <c:v>1942.2083333332687</c:v>
                </c:pt>
                <c:pt idx="735">
                  <c:v>1942.2916666666019</c:v>
                </c:pt>
                <c:pt idx="736">
                  <c:v>1942.3749999999352</c:v>
                </c:pt>
                <c:pt idx="737">
                  <c:v>1942.4583333332685</c:v>
                </c:pt>
                <c:pt idx="738">
                  <c:v>1942.5416666666017</c:v>
                </c:pt>
                <c:pt idx="739">
                  <c:v>1942.624999999935</c:v>
                </c:pt>
                <c:pt idx="740">
                  <c:v>1942.7083333332682</c:v>
                </c:pt>
                <c:pt idx="741">
                  <c:v>1942.7916666666015</c:v>
                </c:pt>
                <c:pt idx="742">
                  <c:v>1942.8749999999347</c:v>
                </c:pt>
                <c:pt idx="743">
                  <c:v>1942.958333333268</c:v>
                </c:pt>
                <c:pt idx="744">
                  <c:v>1943.0416666666013</c:v>
                </c:pt>
                <c:pt idx="745">
                  <c:v>1943.1249999999345</c:v>
                </c:pt>
                <c:pt idx="746">
                  <c:v>1943.2083333332678</c:v>
                </c:pt>
                <c:pt idx="747">
                  <c:v>1943.291666666601</c:v>
                </c:pt>
                <c:pt idx="748">
                  <c:v>1943.3749999999343</c:v>
                </c:pt>
                <c:pt idx="749">
                  <c:v>1943.4583333332675</c:v>
                </c:pt>
                <c:pt idx="750">
                  <c:v>1943.5416666666008</c:v>
                </c:pt>
                <c:pt idx="751">
                  <c:v>1943.6249999999341</c:v>
                </c:pt>
                <c:pt idx="752">
                  <c:v>1943.7083333332673</c:v>
                </c:pt>
                <c:pt idx="753">
                  <c:v>1943.7916666666006</c:v>
                </c:pt>
                <c:pt idx="754">
                  <c:v>1943.8749999999338</c:v>
                </c:pt>
                <c:pt idx="755">
                  <c:v>1943.9583333332671</c:v>
                </c:pt>
                <c:pt idx="756">
                  <c:v>1944.0416666666003</c:v>
                </c:pt>
                <c:pt idx="757">
                  <c:v>1944.1249999999336</c:v>
                </c:pt>
                <c:pt idx="758">
                  <c:v>1944.2083333332669</c:v>
                </c:pt>
                <c:pt idx="759">
                  <c:v>1944.2916666666001</c:v>
                </c:pt>
                <c:pt idx="760">
                  <c:v>1944.3749999999334</c:v>
                </c:pt>
                <c:pt idx="761">
                  <c:v>1944.4583333332666</c:v>
                </c:pt>
                <c:pt idx="762">
                  <c:v>1944.5416666665999</c:v>
                </c:pt>
                <c:pt idx="763">
                  <c:v>1944.6249999999332</c:v>
                </c:pt>
                <c:pt idx="764">
                  <c:v>1944.7083333332664</c:v>
                </c:pt>
                <c:pt idx="765">
                  <c:v>1944.7916666665997</c:v>
                </c:pt>
                <c:pt idx="766">
                  <c:v>1944.8749999999329</c:v>
                </c:pt>
                <c:pt idx="767">
                  <c:v>1944.9583333332662</c:v>
                </c:pt>
                <c:pt idx="768">
                  <c:v>1945.0416666665994</c:v>
                </c:pt>
                <c:pt idx="769">
                  <c:v>1945.1249999999327</c:v>
                </c:pt>
                <c:pt idx="770">
                  <c:v>1945.208333333266</c:v>
                </c:pt>
                <c:pt idx="771">
                  <c:v>1945.2916666665992</c:v>
                </c:pt>
                <c:pt idx="772">
                  <c:v>1945.3749999999325</c:v>
                </c:pt>
                <c:pt idx="773">
                  <c:v>1945.4583333332657</c:v>
                </c:pt>
                <c:pt idx="774">
                  <c:v>1945.541666666599</c:v>
                </c:pt>
                <c:pt idx="775">
                  <c:v>1945.6249999999322</c:v>
                </c:pt>
                <c:pt idx="776">
                  <c:v>1945.7083333332655</c:v>
                </c:pt>
                <c:pt idx="777">
                  <c:v>1945.7916666665988</c:v>
                </c:pt>
                <c:pt idx="778">
                  <c:v>1945.874999999932</c:v>
                </c:pt>
                <c:pt idx="779">
                  <c:v>1945.9583333332653</c:v>
                </c:pt>
                <c:pt idx="780">
                  <c:v>1946.0416666665985</c:v>
                </c:pt>
                <c:pt idx="781">
                  <c:v>1946.1249999999318</c:v>
                </c:pt>
                <c:pt idx="782">
                  <c:v>1946.208333333265</c:v>
                </c:pt>
                <c:pt idx="783">
                  <c:v>1946.2916666665983</c:v>
                </c:pt>
                <c:pt idx="784">
                  <c:v>1946.3749999999316</c:v>
                </c:pt>
                <c:pt idx="785">
                  <c:v>1946.4583333332648</c:v>
                </c:pt>
                <c:pt idx="786">
                  <c:v>1946.5416666665981</c:v>
                </c:pt>
                <c:pt idx="787">
                  <c:v>1946.6249999999313</c:v>
                </c:pt>
                <c:pt idx="788">
                  <c:v>1946.7083333332646</c:v>
                </c:pt>
                <c:pt idx="789">
                  <c:v>1946.7916666665978</c:v>
                </c:pt>
                <c:pt idx="790">
                  <c:v>1946.8749999999311</c:v>
                </c:pt>
                <c:pt idx="791">
                  <c:v>1946.9583333332644</c:v>
                </c:pt>
                <c:pt idx="792">
                  <c:v>1947.0416666665976</c:v>
                </c:pt>
                <c:pt idx="793">
                  <c:v>1947.1249999999309</c:v>
                </c:pt>
                <c:pt idx="794">
                  <c:v>1947.2083333332641</c:v>
                </c:pt>
                <c:pt idx="795">
                  <c:v>1947.2916666665974</c:v>
                </c:pt>
                <c:pt idx="796">
                  <c:v>1947.3749999999307</c:v>
                </c:pt>
                <c:pt idx="797">
                  <c:v>1947.4583333332639</c:v>
                </c:pt>
                <c:pt idx="798">
                  <c:v>1947.5416666665972</c:v>
                </c:pt>
                <c:pt idx="799">
                  <c:v>1947.6249999999304</c:v>
                </c:pt>
                <c:pt idx="800">
                  <c:v>1947.7083333332637</c:v>
                </c:pt>
                <c:pt idx="801">
                  <c:v>1947.7916666665969</c:v>
                </c:pt>
                <c:pt idx="802">
                  <c:v>1947.8749999999302</c:v>
                </c:pt>
                <c:pt idx="803">
                  <c:v>1947.9583333332635</c:v>
                </c:pt>
                <c:pt idx="804">
                  <c:v>1948.0416666665967</c:v>
                </c:pt>
                <c:pt idx="805">
                  <c:v>1948.12499999993</c:v>
                </c:pt>
                <c:pt idx="806">
                  <c:v>1948.2083333332632</c:v>
                </c:pt>
                <c:pt idx="807">
                  <c:v>1948.2916666665965</c:v>
                </c:pt>
                <c:pt idx="808">
                  <c:v>1948.3749999999297</c:v>
                </c:pt>
                <c:pt idx="809">
                  <c:v>1948.458333333263</c:v>
                </c:pt>
                <c:pt idx="810">
                  <c:v>1948.5416666665963</c:v>
                </c:pt>
                <c:pt idx="811">
                  <c:v>1948.6249999999295</c:v>
                </c:pt>
                <c:pt idx="812">
                  <c:v>1948.7083333332628</c:v>
                </c:pt>
                <c:pt idx="813">
                  <c:v>1948.791666666596</c:v>
                </c:pt>
                <c:pt idx="814">
                  <c:v>1948.8749999999293</c:v>
                </c:pt>
                <c:pt idx="815">
                  <c:v>1948.9583333332625</c:v>
                </c:pt>
                <c:pt idx="816">
                  <c:v>1949.0416666665958</c:v>
                </c:pt>
                <c:pt idx="817">
                  <c:v>1949.1249999999291</c:v>
                </c:pt>
                <c:pt idx="818">
                  <c:v>1949.2083333332623</c:v>
                </c:pt>
                <c:pt idx="819">
                  <c:v>1949.2916666665956</c:v>
                </c:pt>
                <c:pt idx="820">
                  <c:v>1949.3749999999288</c:v>
                </c:pt>
                <c:pt idx="821">
                  <c:v>1949.4583333332621</c:v>
                </c:pt>
                <c:pt idx="822">
                  <c:v>1949.5416666665953</c:v>
                </c:pt>
                <c:pt idx="823">
                  <c:v>1949.6249999999286</c:v>
                </c:pt>
                <c:pt idx="824">
                  <c:v>1949.7083333332619</c:v>
                </c:pt>
                <c:pt idx="825">
                  <c:v>1949.7916666665951</c:v>
                </c:pt>
                <c:pt idx="826">
                  <c:v>1949.8749999999284</c:v>
                </c:pt>
                <c:pt idx="827">
                  <c:v>1949.9583333332616</c:v>
                </c:pt>
                <c:pt idx="828">
                  <c:v>1950.0416666665949</c:v>
                </c:pt>
                <c:pt idx="829">
                  <c:v>1950.1249999999281</c:v>
                </c:pt>
                <c:pt idx="830">
                  <c:v>1950.2083333332614</c:v>
                </c:pt>
                <c:pt idx="831">
                  <c:v>1950.2916666665947</c:v>
                </c:pt>
                <c:pt idx="832">
                  <c:v>1950.3749999999279</c:v>
                </c:pt>
                <c:pt idx="833">
                  <c:v>1950.4583333332612</c:v>
                </c:pt>
                <c:pt idx="834">
                  <c:v>1950.5416666665944</c:v>
                </c:pt>
                <c:pt idx="835">
                  <c:v>1950.6249999999277</c:v>
                </c:pt>
                <c:pt idx="836">
                  <c:v>1950.708333333261</c:v>
                </c:pt>
                <c:pt idx="837">
                  <c:v>1950.7916666665942</c:v>
                </c:pt>
                <c:pt idx="838">
                  <c:v>1950.8749999999275</c:v>
                </c:pt>
                <c:pt idx="839">
                  <c:v>1950.9583333332607</c:v>
                </c:pt>
                <c:pt idx="840">
                  <c:v>1951.041666666594</c:v>
                </c:pt>
                <c:pt idx="841">
                  <c:v>1951.1249999999272</c:v>
                </c:pt>
                <c:pt idx="842">
                  <c:v>1951.2083333332605</c:v>
                </c:pt>
                <c:pt idx="843">
                  <c:v>1951.2916666665938</c:v>
                </c:pt>
                <c:pt idx="844">
                  <c:v>1951.374999999927</c:v>
                </c:pt>
                <c:pt idx="845">
                  <c:v>1951.4583333332603</c:v>
                </c:pt>
                <c:pt idx="846">
                  <c:v>1951.5416666665935</c:v>
                </c:pt>
                <c:pt idx="847">
                  <c:v>1951.6249999999268</c:v>
                </c:pt>
                <c:pt idx="848">
                  <c:v>1951.70833333326</c:v>
                </c:pt>
                <c:pt idx="849">
                  <c:v>1951.7916666665933</c:v>
                </c:pt>
                <c:pt idx="850">
                  <c:v>1951.8749999999266</c:v>
                </c:pt>
                <c:pt idx="851">
                  <c:v>1951.9583333332598</c:v>
                </c:pt>
                <c:pt idx="852">
                  <c:v>1952.0416666665931</c:v>
                </c:pt>
                <c:pt idx="853">
                  <c:v>1952.1249999999263</c:v>
                </c:pt>
                <c:pt idx="854">
                  <c:v>1952.2083333332596</c:v>
                </c:pt>
                <c:pt idx="855">
                  <c:v>1952.2916666665928</c:v>
                </c:pt>
                <c:pt idx="856">
                  <c:v>1952.3749999999261</c:v>
                </c:pt>
                <c:pt idx="857">
                  <c:v>1952.4583333332594</c:v>
                </c:pt>
                <c:pt idx="858">
                  <c:v>1952.5416666665926</c:v>
                </c:pt>
                <c:pt idx="859">
                  <c:v>1952.6249999999259</c:v>
                </c:pt>
                <c:pt idx="860">
                  <c:v>1952.7083333332591</c:v>
                </c:pt>
                <c:pt idx="861">
                  <c:v>1952.7916666665924</c:v>
                </c:pt>
                <c:pt idx="862">
                  <c:v>1952.8749999999256</c:v>
                </c:pt>
                <c:pt idx="863">
                  <c:v>1952.9583333332589</c:v>
                </c:pt>
                <c:pt idx="864">
                  <c:v>1953.0416666665922</c:v>
                </c:pt>
                <c:pt idx="865">
                  <c:v>1953.1249999999254</c:v>
                </c:pt>
                <c:pt idx="866">
                  <c:v>1953.2083333332587</c:v>
                </c:pt>
                <c:pt idx="867">
                  <c:v>1953.2916666665919</c:v>
                </c:pt>
                <c:pt idx="868">
                  <c:v>1953.3749999999252</c:v>
                </c:pt>
                <c:pt idx="869">
                  <c:v>1953.4583333332585</c:v>
                </c:pt>
                <c:pt idx="870">
                  <c:v>1953.5416666665917</c:v>
                </c:pt>
                <c:pt idx="871">
                  <c:v>1953.624999999925</c:v>
                </c:pt>
                <c:pt idx="872">
                  <c:v>1953.7083333332582</c:v>
                </c:pt>
                <c:pt idx="873">
                  <c:v>1953.7916666665915</c:v>
                </c:pt>
                <c:pt idx="874">
                  <c:v>1953.8749999999247</c:v>
                </c:pt>
                <c:pt idx="875">
                  <c:v>1953.958333333258</c:v>
                </c:pt>
                <c:pt idx="876">
                  <c:v>1954.0416666665913</c:v>
                </c:pt>
                <c:pt idx="877">
                  <c:v>1954.1249999999245</c:v>
                </c:pt>
                <c:pt idx="878">
                  <c:v>1954.2083333332578</c:v>
                </c:pt>
                <c:pt idx="879">
                  <c:v>1954.291666666591</c:v>
                </c:pt>
                <c:pt idx="880">
                  <c:v>1954.3749999999243</c:v>
                </c:pt>
                <c:pt idx="881">
                  <c:v>1954.4583333332575</c:v>
                </c:pt>
                <c:pt idx="882">
                  <c:v>1954.5416666665908</c:v>
                </c:pt>
                <c:pt idx="883">
                  <c:v>1954.6249999999241</c:v>
                </c:pt>
                <c:pt idx="884">
                  <c:v>1954.7083333332573</c:v>
                </c:pt>
                <c:pt idx="885">
                  <c:v>1954.7916666665906</c:v>
                </c:pt>
                <c:pt idx="886">
                  <c:v>1954.8749999999238</c:v>
                </c:pt>
                <c:pt idx="887">
                  <c:v>1954.9583333332571</c:v>
                </c:pt>
                <c:pt idx="888">
                  <c:v>1955.0416666665903</c:v>
                </c:pt>
                <c:pt idx="889">
                  <c:v>1955.1249999999236</c:v>
                </c:pt>
                <c:pt idx="890">
                  <c:v>1955.2083333332569</c:v>
                </c:pt>
                <c:pt idx="891">
                  <c:v>1955.2916666665901</c:v>
                </c:pt>
                <c:pt idx="892">
                  <c:v>1955.3749999999234</c:v>
                </c:pt>
                <c:pt idx="893">
                  <c:v>1955.4583333332566</c:v>
                </c:pt>
                <c:pt idx="894">
                  <c:v>1955.5416666665899</c:v>
                </c:pt>
                <c:pt idx="895">
                  <c:v>1955.6249999999231</c:v>
                </c:pt>
                <c:pt idx="896">
                  <c:v>1955.7083333332564</c:v>
                </c:pt>
                <c:pt idx="897">
                  <c:v>1955.7916666665897</c:v>
                </c:pt>
                <c:pt idx="898">
                  <c:v>1955.8749999999229</c:v>
                </c:pt>
                <c:pt idx="899">
                  <c:v>1955.9583333332562</c:v>
                </c:pt>
                <c:pt idx="900">
                  <c:v>1956.0416666665894</c:v>
                </c:pt>
                <c:pt idx="901">
                  <c:v>1956.1249999999227</c:v>
                </c:pt>
                <c:pt idx="902">
                  <c:v>1956.208333333256</c:v>
                </c:pt>
                <c:pt idx="903">
                  <c:v>1956.2916666665892</c:v>
                </c:pt>
                <c:pt idx="904">
                  <c:v>1956.3749999999225</c:v>
                </c:pt>
                <c:pt idx="905">
                  <c:v>1956.4583333332557</c:v>
                </c:pt>
                <c:pt idx="906">
                  <c:v>1956.541666666589</c:v>
                </c:pt>
                <c:pt idx="907">
                  <c:v>1956.6249999999222</c:v>
                </c:pt>
                <c:pt idx="908">
                  <c:v>1956.7083333332555</c:v>
                </c:pt>
                <c:pt idx="909">
                  <c:v>1956.7916666665888</c:v>
                </c:pt>
                <c:pt idx="910">
                  <c:v>1956.874999999922</c:v>
                </c:pt>
                <c:pt idx="911">
                  <c:v>1956.9583333332553</c:v>
                </c:pt>
                <c:pt idx="912">
                  <c:v>1957.0416666665885</c:v>
                </c:pt>
                <c:pt idx="913">
                  <c:v>1957.1249999999218</c:v>
                </c:pt>
                <c:pt idx="914">
                  <c:v>1957.208333333255</c:v>
                </c:pt>
                <c:pt idx="915">
                  <c:v>1957.2916666665883</c:v>
                </c:pt>
                <c:pt idx="916">
                  <c:v>1957.3749999999216</c:v>
                </c:pt>
                <c:pt idx="917">
                  <c:v>1957.4583333332548</c:v>
                </c:pt>
                <c:pt idx="918">
                  <c:v>1957.5416666665881</c:v>
                </c:pt>
                <c:pt idx="919">
                  <c:v>1957.6249999999213</c:v>
                </c:pt>
                <c:pt idx="920">
                  <c:v>1957.7083333332546</c:v>
                </c:pt>
                <c:pt idx="921">
                  <c:v>1957.7916666665878</c:v>
                </c:pt>
                <c:pt idx="922">
                  <c:v>1957.8749999999211</c:v>
                </c:pt>
                <c:pt idx="923">
                  <c:v>1957.9583333332544</c:v>
                </c:pt>
                <c:pt idx="924">
                  <c:v>1958.0416666665876</c:v>
                </c:pt>
                <c:pt idx="925">
                  <c:v>1958.1249999999209</c:v>
                </c:pt>
                <c:pt idx="926">
                  <c:v>1958.2083333332541</c:v>
                </c:pt>
                <c:pt idx="927">
                  <c:v>1958.2916666665874</c:v>
                </c:pt>
                <c:pt idx="928">
                  <c:v>1958.3749999999206</c:v>
                </c:pt>
                <c:pt idx="929">
                  <c:v>1958.4583333332539</c:v>
                </c:pt>
                <c:pt idx="930">
                  <c:v>1958.5416666665872</c:v>
                </c:pt>
                <c:pt idx="931">
                  <c:v>1958.6249999999204</c:v>
                </c:pt>
                <c:pt idx="932">
                  <c:v>1958.7083333332537</c:v>
                </c:pt>
                <c:pt idx="933">
                  <c:v>1958.7916666665869</c:v>
                </c:pt>
                <c:pt idx="934">
                  <c:v>1958.8749999999202</c:v>
                </c:pt>
                <c:pt idx="935">
                  <c:v>1958.9583333332534</c:v>
                </c:pt>
                <c:pt idx="936">
                  <c:v>1959.0416666665867</c:v>
                </c:pt>
                <c:pt idx="937">
                  <c:v>1959.12499999992</c:v>
                </c:pt>
                <c:pt idx="938">
                  <c:v>1959.2083333332532</c:v>
                </c:pt>
                <c:pt idx="939">
                  <c:v>1959.2916666665865</c:v>
                </c:pt>
                <c:pt idx="940">
                  <c:v>1959.3749999999197</c:v>
                </c:pt>
                <c:pt idx="941">
                  <c:v>1959.458333333253</c:v>
                </c:pt>
                <c:pt idx="942">
                  <c:v>1959.5416666665863</c:v>
                </c:pt>
                <c:pt idx="943">
                  <c:v>1959.6249999999195</c:v>
                </c:pt>
                <c:pt idx="944">
                  <c:v>1959.7083333332528</c:v>
                </c:pt>
                <c:pt idx="945">
                  <c:v>1959.791666666586</c:v>
                </c:pt>
                <c:pt idx="946">
                  <c:v>1959.8749999999193</c:v>
                </c:pt>
                <c:pt idx="947">
                  <c:v>1959.9583333332525</c:v>
                </c:pt>
                <c:pt idx="948">
                  <c:v>1960.0416666665858</c:v>
                </c:pt>
                <c:pt idx="949">
                  <c:v>1960.1249999999191</c:v>
                </c:pt>
                <c:pt idx="950">
                  <c:v>1960.2083333332523</c:v>
                </c:pt>
                <c:pt idx="951">
                  <c:v>1960.2916666665856</c:v>
                </c:pt>
                <c:pt idx="952">
                  <c:v>1960.3749999999188</c:v>
                </c:pt>
                <c:pt idx="953">
                  <c:v>1960.4583333332521</c:v>
                </c:pt>
                <c:pt idx="954">
                  <c:v>1960.5416666665853</c:v>
                </c:pt>
                <c:pt idx="955">
                  <c:v>1960.6249999999186</c:v>
                </c:pt>
                <c:pt idx="956">
                  <c:v>1960.7083333332519</c:v>
                </c:pt>
                <c:pt idx="957">
                  <c:v>1960.7916666665851</c:v>
                </c:pt>
                <c:pt idx="958">
                  <c:v>1960.8749999999184</c:v>
                </c:pt>
                <c:pt idx="959">
                  <c:v>1960.9583333332516</c:v>
                </c:pt>
                <c:pt idx="960">
                  <c:v>1961.0416666665849</c:v>
                </c:pt>
                <c:pt idx="961">
                  <c:v>1961.1249999999181</c:v>
                </c:pt>
                <c:pt idx="962">
                  <c:v>1961.2083333332514</c:v>
                </c:pt>
                <c:pt idx="963">
                  <c:v>1961.2916666665847</c:v>
                </c:pt>
                <c:pt idx="964">
                  <c:v>1961.3749999999179</c:v>
                </c:pt>
                <c:pt idx="965">
                  <c:v>1961.4583333332512</c:v>
                </c:pt>
                <c:pt idx="966">
                  <c:v>1961.5416666665844</c:v>
                </c:pt>
                <c:pt idx="967">
                  <c:v>1961.6249999999177</c:v>
                </c:pt>
                <c:pt idx="968">
                  <c:v>1961.7083333332509</c:v>
                </c:pt>
                <c:pt idx="969">
                  <c:v>1961.7916666665842</c:v>
                </c:pt>
                <c:pt idx="970">
                  <c:v>1961.8749999999175</c:v>
                </c:pt>
                <c:pt idx="971">
                  <c:v>1961.9583333332507</c:v>
                </c:pt>
                <c:pt idx="972">
                  <c:v>1962.041666666584</c:v>
                </c:pt>
                <c:pt idx="973">
                  <c:v>1962.1249999999172</c:v>
                </c:pt>
                <c:pt idx="974">
                  <c:v>1962.2083333332505</c:v>
                </c:pt>
                <c:pt idx="975">
                  <c:v>1962.2916666665838</c:v>
                </c:pt>
                <c:pt idx="976">
                  <c:v>1962.374999999917</c:v>
                </c:pt>
                <c:pt idx="977">
                  <c:v>1962.4583333332503</c:v>
                </c:pt>
                <c:pt idx="978">
                  <c:v>1962.5416666665835</c:v>
                </c:pt>
                <c:pt idx="979">
                  <c:v>1962.6249999999168</c:v>
                </c:pt>
                <c:pt idx="980">
                  <c:v>1962.70833333325</c:v>
                </c:pt>
                <c:pt idx="981">
                  <c:v>1962.7916666665833</c:v>
                </c:pt>
                <c:pt idx="982">
                  <c:v>1962.8749999999166</c:v>
                </c:pt>
                <c:pt idx="983">
                  <c:v>1962.9583333332498</c:v>
                </c:pt>
                <c:pt idx="984">
                  <c:v>1963.0416666665831</c:v>
                </c:pt>
                <c:pt idx="985">
                  <c:v>1963.1249999999163</c:v>
                </c:pt>
                <c:pt idx="986">
                  <c:v>1963.2083333332496</c:v>
                </c:pt>
                <c:pt idx="987">
                  <c:v>1963.2916666665828</c:v>
                </c:pt>
                <c:pt idx="988">
                  <c:v>1963.3749999999161</c:v>
                </c:pt>
                <c:pt idx="989">
                  <c:v>1963.4583333332494</c:v>
                </c:pt>
                <c:pt idx="990">
                  <c:v>1963.5416666665826</c:v>
                </c:pt>
                <c:pt idx="991">
                  <c:v>1963.6249999999159</c:v>
                </c:pt>
                <c:pt idx="992">
                  <c:v>1963.7083333332491</c:v>
                </c:pt>
                <c:pt idx="993">
                  <c:v>1963.7916666665824</c:v>
                </c:pt>
                <c:pt idx="994">
                  <c:v>1963.8749999999156</c:v>
                </c:pt>
                <c:pt idx="995">
                  <c:v>1963.9583333332489</c:v>
                </c:pt>
                <c:pt idx="996">
                  <c:v>1964.0416666665822</c:v>
                </c:pt>
                <c:pt idx="997">
                  <c:v>1964.1249999999154</c:v>
                </c:pt>
                <c:pt idx="998">
                  <c:v>1964.2083333332487</c:v>
                </c:pt>
                <c:pt idx="999">
                  <c:v>1964.2916666665819</c:v>
                </c:pt>
                <c:pt idx="1000">
                  <c:v>1964.3749999999152</c:v>
                </c:pt>
                <c:pt idx="1001">
                  <c:v>1964.4583333332484</c:v>
                </c:pt>
                <c:pt idx="1002">
                  <c:v>1964.5416666665817</c:v>
                </c:pt>
                <c:pt idx="1003">
                  <c:v>1964.624999999915</c:v>
                </c:pt>
                <c:pt idx="1004">
                  <c:v>1964.7083333332482</c:v>
                </c:pt>
                <c:pt idx="1005">
                  <c:v>1964.7916666665815</c:v>
                </c:pt>
                <c:pt idx="1006">
                  <c:v>1964.8749999999147</c:v>
                </c:pt>
                <c:pt idx="1007">
                  <c:v>1964.958333333248</c:v>
                </c:pt>
                <c:pt idx="1008">
                  <c:v>1965.0416666665812</c:v>
                </c:pt>
                <c:pt idx="1009">
                  <c:v>1965.1249999999145</c:v>
                </c:pt>
                <c:pt idx="1010">
                  <c:v>1965.2083333332478</c:v>
                </c:pt>
                <c:pt idx="1011">
                  <c:v>1965.291666666581</c:v>
                </c:pt>
                <c:pt idx="1012">
                  <c:v>1965.3749999999143</c:v>
                </c:pt>
                <c:pt idx="1013">
                  <c:v>1965.4583333332475</c:v>
                </c:pt>
                <c:pt idx="1014">
                  <c:v>1965.5416666665808</c:v>
                </c:pt>
                <c:pt idx="1015">
                  <c:v>1965.6249999999141</c:v>
                </c:pt>
                <c:pt idx="1016">
                  <c:v>1965.7083333332473</c:v>
                </c:pt>
                <c:pt idx="1017">
                  <c:v>1965.7916666665806</c:v>
                </c:pt>
                <c:pt idx="1018">
                  <c:v>1965.8749999999138</c:v>
                </c:pt>
                <c:pt idx="1019">
                  <c:v>1965.9583333332471</c:v>
                </c:pt>
                <c:pt idx="1020">
                  <c:v>1966.0416666665803</c:v>
                </c:pt>
                <c:pt idx="1021">
                  <c:v>1966.1249999999136</c:v>
                </c:pt>
                <c:pt idx="1022">
                  <c:v>1966.2083333332469</c:v>
                </c:pt>
                <c:pt idx="1023">
                  <c:v>1966.2916666665801</c:v>
                </c:pt>
                <c:pt idx="1024">
                  <c:v>1966.3749999999134</c:v>
                </c:pt>
                <c:pt idx="1025">
                  <c:v>1966.4583333332466</c:v>
                </c:pt>
                <c:pt idx="1026">
                  <c:v>1966.5416666665799</c:v>
                </c:pt>
                <c:pt idx="1027">
                  <c:v>1966.6249999999131</c:v>
                </c:pt>
                <c:pt idx="1028">
                  <c:v>1966.7083333332464</c:v>
                </c:pt>
                <c:pt idx="1029">
                  <c:v>1966.7916666665797</c:v>
                </c:pt>
                <c:pt idx="1030">
                  <c:v>1966.8749999999129</c:v>
                </c:pt>
                <c:pt idx="1031">
                  <c:v>1966.9583333332462</c:v>
                </c:pt>
                <c:pt idx="1032">
                  <c:v>1967.0416666665794</c:v>
                </c:pt>
                <c:pt idx="1033">
                  <c:v>1967.1249999999127</c:v>
                </c:pt>
                <c:pt idx="1034">
                  <c:v>1967.2083333332459</c:v>
                </c:pt>
                <c:pt idx="1035">
                  <c:v>1967.2916666665792</c:v>
                </c:pt>
                <c:pt idx="1036">
                  <c:v>1967.3749999999125</c:v>
                </c:pt>
                <c:pt idx="1037">
                  <c:v>1967.4583333332457</c:v>
                </c:pt>
                <c:pt idx="1038">
                  <c:v>1967.541666666579</c:v>
                </c:pt>
                <c:pt idx="1039">
                  <c:v>1967.6249999999122</c:v>
                </c:pt>
                <c:pt idx="1040">
                  <c:v>1967.7083333332455</c:v>
                </c:pt>
                <c:pt idx="1041">
                  <c:v>1967.7916666665787</c:v>
                </c:pt>
                <c:pt idx="1042">
                  <c:v>1967.874999999912</c:v>
                </c:pt>
                <c:pt idx="1043">
                  <c:v>1967.9583333332453</c:v>
                </c:pt>
                <c:pt idx="1044">
                  <c:v>1968.0416666665785</c:v>
                </c:pt>
                <c:pt idx="1045">
                  <c:v>1968.1249999999118</c:v>
                </c:pt>
                <c:pt idx="1046">
                  <c:v>1968.208333333245</c:v>
                </c:pt>
                <c:pt idx="1047">
                  <c:v>1968.2916666665783</c:v>
                </c:pt>
                <c:pt idx="1048">
                  <c:v>1968.3749999999116</c:v>
                </c:pt>
                <c:pt idx="1049">
                  <c:v>1968.4583333332448</c:v>
                </c:pt>
                <c:pt idx="1050">
                  <c:v>1968.5416666665781</c:v>
                </c:pt>
                <c:pt idx="1051">
                  <c:v>1968.6249999999113</c:v>
                </c:pt>
                <c:pt idx="1052">
                  <c:v>1968.7083333332446</c:v>
                </c:pt>
                <c:pt idx="1053">
                  <c:v>1968.7916666665778</c:v>
                </c:pt>
                <c:pt idx="1054">
                  <c:v>1968.8749999999111</c:v>
                </c:pt>
                <c:pt idx="1055">
                  <c:v>1968.9583333332444</c:v>
                </c:pt>
                <c:pt idx="1056">
                  <c:v>1969.0416666665776</c:v>
                </c:pt>
                <c:pt idx="1057">
                  <c:v>1969.1249999999109</c:v>
                </c:pt>
                <c:pt idx="1058">
                  <c:v>1969.2083333332441</c:v>
                </c:pt>
                <c:pt idx="1059">
                  <c:v>1969.2916666665774</c:v>
                </c:pt>
                <c:pt idx="1060">
                  <c:v>1969.3749999999106</c:v>
                </c:pt>
                <c:pt idx="1061">
                  <c:v>1969.4583333332439</c:v>
                </c:pt>
                <c:pt idx="1062">
                  <c:v>1969.5416666665772</c:v>
                </c:pt>
                <c:pt idx="1063">
                  <c:v>1969.6249999999104</c:v>
                </c:pt>
                <c:pt idx="1064">
                  <c:v>1969.7083333332437</c:v>
                </c:pt>
                <c:pt idx="1065">
                  <c:v>1969.7916666665769</c:v>
                </c:pt>
                <c:pt idx="1066">
                  <c:v>1969.8749999999102</c:v>
                </c:pt>
                <c:pt idx="1067">
                  <c:v>1969.9583333332434</c:v>
                </c:pt>
                <c:pt idx="1068">
                  <c:v>1970.0416666665767</c:v>
                </c:pt>
                <c:pt idx="1069">
                  <c:v>1970.12499999991</c:v>
                </c:pt>
                <c:pt idx="1070">
                  <c:v>1970.2083333332432</c:v>
                </c:pt>
                <c:pt idx="1071">
                  <c:v>1970.2916666665765</c:v>
                </c:pt>
                <c:pt idx="1072">
                  <c:v>1970.3749999999097</c:v>
                </c:pt>
                <c:pt idx="1073">
                  <c:v>1970.458333333243</c:v>
                </c:pt>
                <c:pt idx="1074">
                  <c:v>1970.5416666665762</c:v>
                </c:pt>
                <c:pt idx="1075">
                  <c:v>1970.6249999999095</c:v>
                </c:pt>
                <c:pt idx="1076">
                  <c:v>1970.7083333332428</c:v>
                </c:pt>
                <c:pt idx="1077">
                  <c:v>1970.791666666576</c:v>
                </c:pt>
                <c:pt idx="1078">
                  <c:v>1970.8749999999093</c:v>
                </c:pt>
                <c:pt idx="1079">
                  <c:v>1970.9583333332425</c:v>
                </c:pt>
                <c:pt idx="1080">
                  <c:v>1971.0416666665758</c:v>
                </c:pt>
                <c:pt idx="1081">
                  <c:v>1971.1249999999091</c:v>
                </c:pt>
                <c:pt idx="1082">
                  <c:v>1971.2083333332423</c:v>
                </c:pt>
                <c:pt idx="1083">
                  <c:v>1971.2916666665756</c:v>
                </c:pt>
                <c:pt idx="1084">
                  <c:v>1971.3749999999088</c:v>
                </c:pt>
                <c:pt idx="1085">
                  <c:v>1971.4583333332421</c:v>
                </c:pt>
                <c:pt idx="1086">
                  <c:v>1971.5416666665753</c:v>
                </c:pt>
                <c:pt idx="1087">
                  <c:v>1971.6249999999086</c:v>
                </c:pt>
                <c:pt idx="1088">
                  <c:v>1971.7083333332419</c:v>
                </c:pt>
                <c:pt idx="1089">
                  <c:v>1971.7916666665751</c:v>
                </c:pt>
                <c:pt idx="1090">
                  <c:v>1971.8749999999084</c:v>
                </c:pt>
                <c:pt idx="1091">
                  <c:v>1971.9583333332416</c:v>
                </c:pt>
                <c:pt idx="1092">
                  <c:v>1972.0416666665749</c:v>
                </c:pt>
                <c:pt idx="1093">
                  <c:v>1972.1249999999081</c:v>
                </c:pt>
                <c:pt idx="1094">
                  <c:v>1972.2083333332414</c:v>
                </c:pt>
                <c:pt idx="1095">
                  <c:v>1972.2916666665747</c:v>
                </c:pt>
                <c:pt idx="1096">
                  <c:v>1972.3749999999079</c:v>
                </c:pt>
                <c:pt idx="1097">
                  <c:v>1972.4583333332412</c:v>
                </c:pt>
                <c:pt idx="1098">
                  <c:v>1972.5416666665744</c:v>
                </c:pt>
                <c:pt idx="1099">
                  <c:v>1972.6249999999077</c:v>
                </c:pt>
                <c:pt idx="1100">
                  <c:v>1972.7083333332409</c:v>
                </c:pt>
                <c:pt idx="1101">
                  <c:v>1972.7916666665742</c:v>
                </c:pt>
                <c:pt idx="1102">
                  <c:v>1972.8749999999075</c:v>
                </c:pt>
                <c:pt idx="1103">
                  <c:v>1972.9583333332407</c:v>
                </c:pt>
                <c:pt idx="1104">
                  <c:v>1973.041666666574</c:v>
                </c:pt>
                <c:pt idx="1105">
                  <c:v>1973.1249999999072</c:v>
                </c:pt>
                <c:pt idx="1106">
                  <c:v>1973.2083333332405</c:v>
                </c:pt>
                <c:pt idx="1107">
                  <c:v>1973.2916666665737</c:v>
                </c:pt>
                <c:pt idx="1108">
                  <c:v>1973.374999999907</c:v>
                </c:pt>
                <c:pt idx="1109">
                  <c:v>1973.4583333332403</c:v>
                </c:pt>
                <c:pt idx="1110">
                  <c:v>1973.5416666665735</c:v>
                </c:pt>
                <c:pt idx="1111">
                  <c:v>1973.6249999999068</c:v>
                </c:pt>
                <c:pt idx="1112">
                  <c:v>1973.70833333324</c:v>
                </c:pt>
                <c:pt idx="1113">
                  <c:v>1973.7916666665733</c:v>
                </c:pt>
                <c:pt idx="1114">
                  <c:v>1973.8749999999065</c:v>
                </c:pt>
                <c:pt idx="1115">
                  <c:v>1973.9583333332398</c:v>
                </c:pt>
                <c:pt idx="1116">
                  <c:v>1974.0416666665731</c:v>
                </c:pt>
                <c:pt idx="1117">
                  <c:v>1974.1249999999063</c:v>
                </c:pt>
                <c:pt idx="1118">
                  <c:v>1974.2083333332396</c:v>
                </c:pt>
                <c:pt idx="1119">
                  <c:v>1974.2916666665728</c:v>
                </c:pt>
                <c:pt idx="1120">
                  <c:v>1974.3749999999061</c:v>
                </c:pt>
                <c:pt idx="1121">
                  <c:v>1974.4583333332394</c:v>
                </c:pt>
                <c:pt idx="1122">
                  <c:v>1974.5416666665726</c:v>
                </c:pt>
                <c:pt idx="1123">
                  <c:v>1974.6249999999059</c:v>
                </c:pt>
                <c:pt idx="1124">
                  <c:v>1974.7083333332391</c:v>
                </c:pt>
                <c:pt idx="1125">
                  <c:v>1974.7916666665724</c:v>
                </c:pt>
                <c:pt idx="1126">
                  <c:v>1974.8749999999056</c:v>
                </c:pt>
                <c:pt idx="1127">
                  <c:v>1974.9583333332389</c:v>
                </c:pt>
                <c:pt idx="1128">
                  <c:v>1975.0416666665722</c:v>
                </c:pt>
                <c:pt idx="1129">
                  <c:v>1975.1249999999054</c:v>
                </c:pt>
                <c:pt idx="1130">
                  <c:v>1975.2083333332387</c:v>
                </c:pt>
                <c:pt idx="1131">
                  <c:v>1975.2916666665719</c:v>
                </c:pt>
                <c:pt idx="1132">
                  <c:v>1975.3749999999052</c:v>
                </c:pt>
                <c:pt idx="1133">
                  <c:v>1975.4583333332384</c:v>
                </c:pt>
                <c:pt idx="1134">
                  <c:v>1975.5416666665717</c:v>
                </c:pt>
                <c:pt idx="1135">
                  <c:v>1975.624999999905</c:v>
                </c:pt>
                <c:pt idx="1136">
                  <c:v>1975.7083333332382</c:v>
                </c:pt>
                <c:pt idx="1137">
                  <c:v>1975.7916666665715</c:v>
                </c:pt>
                <c:pt idx="1138">
                  <c:v>1975.8749999999047</c:v>
                </c:pt>
                <c:pt idx="1139">
                  <c:v>1975.958333333238</c:v>
                </c:pt>
                <c:pt idx="1140">
                  <c:v>1976.0416666665712</c:v>
                </c:pt>
                <c:pt idx="1141">
                  <c:v>1976.1249999999045</c:v>
                </c:pt>
                <c:pt idx="1142">
                  <c:v>1976.2083333332378</c:v>
                </c:pt>
                <c:pt idx="1143">
                  <c:v>1976.291666666571</c:v>
                </c:pt>
                <c:pt idx="1144">
                  <c:v>1976.3749999999043</c:v>
                </c:pt>
                <c:pt idx="1145">
                  <c:v>1976.4583333332375</c:v>
                </c:pt>
                <c:pt idx="1146">
                  <c:v>1976.5416666665708</c:v>
                </c:pt>
                <c:pt idx="1147">
                  <c:v>1976.624999999904</c:v>
                </c:pt>
                <c:pt idx="1148">
                  <c:v>1976.7083333332373</c:v>
                </c:pt>
                <c:pt idx="1149">
                  <c:v>1976.7916666665706</c:v>
                </c:pt>
                <c:pt idx="1150">
                  <c:v>1976.8749999999038</c:v>
                </c:pt>
                <c:pt idx="1151">
                  <c:v>1976.9583333332371</c:v>
                </c:pt>
                <c:pt idx="1152">
                  <c:v>1977.0416666665703</c:v>
                </c:pt>
                <c:pt idx="1153">
                  <c:v>1977.1249999999036</c:v>
                </c:pt>
                <c:pt idx="1154">
                  <c:v>1977.2083333332369</c:v>
                </c:pt>
                <c:pt idx="1155">
                  <c:v>1977.2916666665701</c:v>
                </c:pt>
                <c:pt idx="1156">
                  <c:v>1977.3749999999034</c:v>
                </c:pt>
                <c:pt idx="1157">
                  <c:v>1977.4583333332366</c:v>
                </c:pt>
                <c:pt idx="1158">
                  <c:v>1977.5416666665699</c:v>
                </c:pt>
                <c:pt idx="1159">
                  <c:v>1977.6249999999031</c:v>
                </c:pt>
                <c:pt idx="1160">
                  <c:v>1977.7083333332364</c:v>
                </c:pt>
                <c:pt idx="1161">
                  <c:v>1977.7916666665697</c:v>
                </c:pt>
                <c:pt idx="1162">
                  <c:v>1977.8749999999029</c:v>
                </c:pt>
                <c:pt idx="1163">
                  <c:v>1977.9583333332362</c:v>
                </c:pt>
                <c:pt idx="1164">
                  <c:v>1978.0416666665694</c:v>
                </c:pt>
                <c:pt idx="1165">
                  <c:v>1978.1249999999027</c:v>
                </c:pt>
                <c:pt idx="1166">
                  <c:v>1978.2083333332359</c:v>
                </c:pt>
                <c:pt idx="1167">
                  <c:v>1978.2916666665692</c:v>
                </c:pt>
                <c:pt idx="1168">
                  <c:v>1978.3749999999025</c:v>
                </c:pt>
                <c:pt idx="1169">
                  <c:v>1978.4583333332357</c:v>
                </c:pt>
                <c:pt idx="1170">
                  <c:v>1978.541666666569</c:v>
                </c:pt>
                <c:pt idx="1171">
                  <c:v>1978.6249999999022</c:v>
                </c:pt>
                <c:pt idx="1172">
                  <c:v>1978.7083333332355</c:v>
                </c:pt>
                <c:pt idx="1173">
                  <c:v>1978.7916666665687</c:v>
                </c:pt>
                <c:pt idx="1174">
                  <c:v>1978.874999999902</c:v>
                </c:pt>
                <c:pt idx="1175">
                  <c:v>1978.9583333332353</c:v>
                </c:pt>
                <c:pt idx="1176">
                  <c:v>1979.0416666665685</c:v>
                </c:pt>
                <c:pt idx="1177">
                  <c:v>1979.1249999999018</c:v>
                </c:pt>
                <c:pt idx="1178">
                  <c:v>1979.208333333235</c:v>
                </c:pt>
                <c:pt idx="1179">
                  <c:v>1979.2916666665683</c:v>
                </c:pt>
                <c:pt idx="1180">
                  <c:v>1979.3749999999015</c:v>
                </c:pt>
                <c:pt idx="1181">
                  <c:v>1979.4583333332348</c:v>
                </c:pt>
                <c:pt idx="1182">
                  <c:v>1979.5416666665681</c:v>
                </c:pt>
                <c:pt idx="1183">
                  <c:v>1979.6249999999013</c:v>
                </c:pt>
                <c:pt idx="1184">
                  <c:v>1979.7083333332346</c:v>
                </c:pt>
                <c:pt idx="1185">
                  <c:v>1979.7916666665678</c:v>
                </c:pt>
                <c:pt idx="1186">
                  <c:v>1979.8749999999011</c:v>
                </c:pt>
                <c:pt idx="1187">
                  <c:v>1979.9583333332343</c:v>
                </c:pt>
                <c:pt idx="1188">
                  <c:v>1980.0416666665676</c:v>
                </c:pt>
                <c:pt idx="1189">
                  <c:v>1980.1249999999009</c:v>
                </c:pt>
                <c:pt idx="1190">
                  <c:v>1980.2083333332341</c:v>
                </c:pt>
                <c:pt idx="1191">
                  <c:v>1980.2916666665674</c:v>
                </c:pt>
                <c:pt idx="1192">
                  <c:v>1980.3749999999006</c:v>
                </c:pt>
                <c:pt idx="1193">
                  <c:v>1980.4583333332339</c:v>
                </c:pt>
                <c:pt idx="1194">
                  <c:v>1980.5416666665672</c:v>
                </c:pt>
                <c:pt idx="1195">
                  <c:v>1980.6249999999004</c:v>
                </c:pt>
                <c:pt idx="1196">
                  <c:v>1980.7083333332337</c:v>
                </c:pt>
                <c:pt idx="1197">
                  <c:v>1980.7916666665669</c:v>
                </c:pt>
                <c:pt idx="1198">
                  <c:v>1980.8749999999002</c:v>
                </c:pt>
                <c:pt idx="1199">
                  <c:v>1980.9583333332334</c:v>
                </c:pt>
                <c:pt idx="1200">
                  <c:v>1981.0416666665667</c:v>
                </c:pt>
                <c:pt idx="1201">
                  <c:v>1981.1249999999</c:v>
                </c:pt>
                <c:pt idx="1202">
                  <c:v>1981.2083333332332</c:v>
                </c:pt>
                <c:pt idx="1203">
                  <c:v>1981.2916666665665</c:v>
                </c:pt>
                <c:pt idx="1204">
                  <c:v>1981.3749999998997</c:v>
                </c:pt>
                <c:pt idx="1205">
                  <c:v>1981.458333333233</c:v>
                </c:pt>
                <c:pt idx="1206">
                  <c:v>1981.5416666665662</c:v>
                </c:pt>
                <c:pt idx="1207">
                  <c:v>1981.6249999998995</c:v>
                </c:pt>
                <c:pt idx="1208">
                  <c:v>1981.7083333332328</c:v>
                </c:pt>
                <c:pt idx="1209">
                  <c:v>1981.791666666566</c:v>
                </c:pt>
                <c:pt idx="1210">
                  <c:v>1981.8749999998993</c:v>
                </c:pt>
                <c:pt idx="1211">
                  <c:v>1981.9583333332325</c:v>
                </c:pt>
                <c:pt idx="1212">
                  <c:v>1982.0416666665658</c:v>
                </c:pt>
                <c:pt idx="1213">
                  <c:v>1982.124999999899</c:v>
                </c:pt>
                <c:pt idx="1214">
                  <c:v>1982.2083333332323</c:v>
                </c:pt>
                <c:pt idx="1215">
                  <c:v>1982.2916666665656</c:v>
                </c:pt>
                <c:pt idx="1216">
                  <c:v>1982.3749999998988</c:v>
                </c:pt>
                <c:pt idx="1217">
                  <c:v>1982.4583333332321</c:v>
                </c:pt>
                <c:pt idx="1218">
                  <c:v>1982.5416666665653</c:v>
                </c:pt>
                <c:pt idx="1219">
                  <c:v>1982.6249999998986</c:v>
                </c:pt>
                <c:pt idx="1220">
                  <c:v>1982.7083333332318</c:v>
                </c:pt>
                <c:pt idx="1221">
                  <c:v>1982.7916666665651</c:v>
                </c:pt>
                <c:pt idx="1222">
                  <c:v>1982.8749999998984</c:v>
                </c:pt>
                <c:pt idx="1223">
                  <c:v>1982.9583333332316</c:v>
                </c:pt>
                <c:pt idx="1224">
                  <c:v>1983.0416666665649</c:v>
                </c:pt>
                <c:pt idx="1225">
                  <c:v>1983.1249999998981</c:v>
                </c:pt>
                <c:pt idx="1226">
                  <c:v>1983.2083333332314</c:v>
                </c:pt>
                <c:pt idx="1227">
                  <c:v>1983.2916666665647</c:v>
                </c:pt>
                <c:pt idx="1228">
                  <c:v>1983.3749999998979</c:v>
                </c:pt>
                <c:pt idx="1229">
                  <c:v>1983.4583333332312</c:v>
                </c:pt>
                <c:pt idx="1230">
                  <c:v>1983.5416666665644</c:v>
                </c:pt>
                <c:pt idx="1231">
                  <c:v>1983.6249999998977</c:v>
                </c:pt>
                <c:pt idx="1232">
                  <c:v>1983.7083333332309</c:v>
                </c:pt>
                <c:pt idx="1233">
                  <c:v>1983.7916666665642</c:v>
                </c:pt>
                <c:pt idx="1234">
                  <c:v>1983.8749999998975</c:v>
                </c:pt>
                <c:pt idx="1235">
                  <c:v>1983.9583333332307</c:v>
                </c:pt>
                <c:pt idx="1236">
                  <c:v>1984.041666666564</c:v>
                </c:pt>
                <c:pt idx="1237">
                  <c:v>1984.1249999998972</c:v>
                </c:pt>
                <c:pt idx="1238">
                  <c:v>1984.2083333332305</c:v>
                </c:pt>
                <c:pt idx="1239">
                  <c:v>1984.2916666665637</c:v>
                </c:pt>
                <c:pt idx="1240">
                  <c:v>1984.374999999897</c:v>
                </c:pt>
                <c:pt idx="1241">
                  <c:v>1984.4583333332303</c:v>
                </c:pt>
                <c:pt idx="1242">
                  <c:v>1984.5416666665635</c:v>
                </c:pt>
                <c:pt idx="1243">
                  <c:v>1984.6249999998968</c:v>
                </c:pt>
                <c:pt idx="1244">
                  <c:v>1984.70833333323</c:v>
                </c:pt>
                <c:pt idx="1245">
                  <c:v>1984.7916666665633</c:v>
                </c:pt>
                <c:pt idx="1246">
                  <c:v>1984.8749999998965</c:v>
                </c:pt>
                <c:pt idx="1247">
                  <c:v>1984.9583333332298</c:v>
                </c:pt>
                <c:pt idx="1248">
                  <c:v>1985.0416666665631</c:v>
                </c:pt>
                <c:pt idx="1249">
                  <c:v>1985.1249999998963</c:v>
                </c:pt>
                <c:pt idx="1250">
                  <c:v>1985.2083333332296</c:v>
                </c:pt>
                <c:pt idx="1251">
                  <c:v>1985.2916666665628</c:v>
                </c:pt>
                <c:pt idx="1252">
                  <c:v>1985.3749999998961</c:v>
                </c:pt>
                <c:pt idx="1253">
                  <c:v>1985.4583333332293</c:v>
                </c:pt>
                <c:pt idx="1254">
                  <c:v>1985.5416666665626</c:v>
                </c:pt>
                <c:pt idx="1255">
                  <c:v>1985.6249999998959</c:v>
                </c:pt>
                <c:pt idx="1256">
                  <c:v>1985.7083333332291</c:v>
                </c:pt>
                <c:pt idx="1257">
                  <c:v>1985.7916666665624</c:v>
                </c:pt>
                <c:pt idx="1258">
                  <c:v>1985.8749999998956</c:v>
                </c:pt>
                <c:pt idx="1259">
                  <c:v>1985.9583333332289</c:v>
                </c:pt>
                <c:pt idx="1260">
                  <c:v>1986.0416666665622</c:v>
                </c:pt>
                <c:pt idx="1261">
                  <c:v>1986.1249999998954</c:v>
                </c:pt>
                <c:pt idx="1262">
                  <c:v>1986.2083333332287</c:v>
                </c:pt>
                <c:pt idx="1263">
                  <c:v>1986.2916666665619</c:v>
                </c:pt>
                <c:pt idx="1264">
                  <c:v>1986.3749999998952</c:v>
                </c:pt>
                <c:pt idx="1265">
                  <c:v>1986.4583333332284</c:v>
                </c:pt>
                <c:pt idx="1266">
                  <c:v>1986.5416666665617</c:v>
                </c:pt>
                <c:pt idx="1267">
                  <c:v>1986.624999999895</c:v>
                </c:pt>
                <c:pt idx="1268">
                  <c:v>1986.7083333332282</c:v>
                </c:pt>
                <c:pt idx="1269">
                  <c:v>1986.7916666665615</c:v>
                </c:pt>
                <c:pt idx="1270">
                  <c:v>1986.8749999998947</c:v>
                </c:pt>
                <c:pt idx="1271">
                  <c:v>1986.958333333228</c:v>
                </c:pt>
                <c:pt idx="1272">
                  <c:v>1987.0416666665612</c:v>
                </c:pt>
                <c:pt idx="1273">
                  <c:v>1987.1249999998945</c:v>
                </c:pt>
                <c:pt idx="1274">
                  <c:v>1987.2083333332278</c:v>
                </c:pt>
                <c:pt idx="1275">
                  <c:v>1987.291666666561</c:v>
                </c:pt>
                <c:pt idx="1276">
                  <c:v>1987.3749999998943</c:v>
                </c:pt>
                <c:pt idx="1277">
                  <c:v>1987.4583333332275</c:v>
                </c:pt>
                <c:pt idx="1278">
                  <c:v>1987.5416666665608</c:v>
                </c:pt>
                <c:pt idx="1279">
                  <c:v>1987.624999999894</c:v>
                </c:pt>
                <c:pt idx="1280">
                  <c:v>1987.7083333332273</c:v>
                </c:pt>
                <c:pt idx="1281">
                  <c:v>1987.7916666665606</c:v>
                </c:pt>
                <c:pt idx="1282">
                  <c:v>1987.8749999998938</c:v>
                </c:pt>
                <c:pt idx="1283">
                  <c:v>1987.9583333332271</c:v>
                </c:pt>
                <c:pt idx="1284">
                  <c:v>1988.0416666665603</c:v>
                </c:pt>
                <c:pt idx="1285">
                  <c:v>1988.1249999998936</c:v>
                </c:pt>
                <c:pt idx="1286">
                  <c:v>1988.2083333332268</c:v>
                </c:pt>
                <c:pt idx="1287">
                  <c:v>1988.2916666665601</c:v>
                </c:pt>
                <c:pt idx="1288">
                  <c:v>1988.3749999998934</c:v>
                </c:pt>
                <c:pt idx="1289">
                  <c:v>1988.4583333332266</c:v>
                </c:pt>
                <c:pt idx="1290">
                  <c:v>1988.5416666665599</c:v>
                </c:pt>
                <c:pt idx="1291">
                  <c:v>1988.6249999998931</c:v>
                </c:pt>
                <c:pt idx="1292">
                  <c:v>1988.7083333332264</c:v>
                </c:pt>
                <c:pt idx="1293">
                  <c:v>1988.7916666665596</c:v>
                </c:pt>
                <c:pt idx="1294">
                  <c:v>1988.8749999998929</c:v>
                </c:pt>
                <c:pt idx="1295">
                  <c:v>1988.9583333332262</c:v>
                </c:pt>
                <c:pt idx="1296">
                  <c:v>1989.0416666665594</c:v>
                </c:pt>
                <c:pt idx="1297">
                  <c:v>1989.1249999998927</c:v>
                </c:pt>
                <c:pt idx="1298">
                  <c:v>1989.2083333332259</c:v>
                </c:pt>
                <c:pt idx="1299">
                  <c:v>1989.2916666665592</c:v>
                </c:pt>
                <c:pt idx="1300">
                  <c:v>1989.3749999998925</c:v>
                </c:pt>
                <c:pt idx="1301">
                  <c:v>1989.4583333332257</c:v>
                </c:pt>
                <c:pt idx="1302">
                  <c:v>1989.541666666559</c:v>
                </c:pt>
                <c:pt idx="1303">
                  <c:v>1989.6249999998922</c:v>
                </c:pt>
                <c:pt idx="1304">
                  <c:v>1989.7083333332255</c:v>
                </c:pt>
                <c:pt idx="1305">
                  <c:v>1989.7916666665587</c:v>
                </c:pt>
                <c:pt idx="1306">
                  <c:v>1989.874999999892</c:v>
                </c:pt>
                <c:pt idx="1307">
                  <c:v>1989.9583333332253</c:v>
                </c:pt>
                <c:pt idx="1308">
                  <c:v>1990.0416666665585</c:v>
                </c:pt>
                <c:pt idx="1309">
                  <c:v>1990.1249999998918</c:v>
                </c:pt>
                <c:pt idx="1310">
                  <c:v>1990.208333333225</c:v>
                </c:pt>
                <c:pt idx="1311">
                  <c:v>1990.2916666665583</c:v>
                </c:pt>
                <c:pt idx="1312">
                  <c:v>1990.3749999998915</c:v>
                </c:pt>
                <c:pt idx="1313">
                  <c:v>1990.4583333332248</c:v>
                </c:pt>
                <c:pt idx="1314">
                  <c:v>1990.5416666665581</c:v>
                </c:pt>
                <c:pt idx="1315">
                  <c:v>1990.6249999998913</c:v>
                </c:pt>
                <c:pt idx="1316">
                  <c:v>1990.7083333332246</c:v>
                </c:pt>
                <c:pt idx="1317">
                  <c:v>1990.7916666665578</c:v>
                </c:pt>
                <c:pt idx="1318">
                  <c:v>1990.8749999998911</c:v>
                </c:pt>
                <c:pt idx="1319">
                  <c:v>1990.9583333332243</c:v>
                </c:pt>
                <c:pt idx="1320">
                  <c:v>1991.0416666665576</c:v>
                </c:pt>
                <c:pt idx="1321">
                  <c:v>1991.1249999998909</c:v>
                </c:pt>
                <c:pt idx="1322">
                  <c:v>1991.2083333332241</c:v>
                </c:pt>
                <c:pt idx="1323">
                  <c:v>1991.2916666665574</c:v>
                </c:pt>
                <c:pt idx="1324">
                  <c:v>1991.3749999998906</c:v>
                </c:pt>
                <c:pt idx="1325">
                  <c:v>1991.4583333332239</c:v>
                </c:pt>
                <c:pt idx="1326">
                  <c:v>1991.5416666665571</c:v>
                </c:pt>
                <c:pt idx="1327">
                  <c:v>1991.6249999998904</c:v>
                </c:pt>
                <c:pt idx="1328">
                  <c:v>1991.7083333332237</c:v>
                </c:pt>
                <c:pt idx="1329">
                  <c:v>1991.7916666665569</c:v>
                </c:pt>
                <c:pt idx="1330">
                  <c:v>1991.8749999998902</c:v>
                </c:pt>
                <c:pt idx="1331">
                  <c:v>1991.9583333332234</c:v>
                </c:pt>
                <c:pt idx="1332">
                  <c:v>1992.0416666665567</c:v>
                </c:pt>
                <c:pt idx="1333">
                  <c:v>1992.12499999989</c:v>
                </c:pt>
                <c:pt idx="1334">
                  <c:v>1992.2083333332232</c:v>
                </c:pt>
                <c:pt idx="1335">
                  <c:v>1992.2916666665565</c:v>
                </c:pt>
                <c:pt idx="1336">
                  <c:v>1992.3749999998897</c:v>
                </c:pt>
                <c:pt idx="1337">
                  <c:v>1992.458333333223</c:v>
                </c:pt>
                <c:pt idx="1338">
                  <c:v>1992.5416666665562</c:v>
                </c:pt>
                <c:pt idx="1339">
                  <c:v>1992.6249999998895</c:v>
                </c:pt>
                <c:pt idx="1340">
                  <c:v>1992.7083333332228</c:v>
                </c:pt>
                <c:pt idx="1341">
                  <c:v>1992.791666666556</c:v>
                </c:pt>
                <c:pt idx="1342">
                  <c:v>1992.8749999998893</c:v>
                </c:pt>
                <c:pt idx="1343">
                  <c:v>1992.9583333332225</c:v>
                </c:pt>
                <c:pt idx="1344">
                  <c:v>1993.0416666665558</c:v>
                </c:pt>
                <c:pt idx="1345">
                  <c:v>1993.124999999889</c:v>
                </c:pt>
                <c:pt idx="1346">
                  <c:v>1993.2083333332223</c:v>
                </c:pt>
                <c:pt idx="1347">
                  <c:v>1993.2916666665556</c:v>
                </c:pt>
                <c:pt idx="1348">
                  <c:v>1993.3749999998888</c:v>
                </c:pt>
                <c:pt idx="1349">
                  <c:v>1993.4583333332221</c:v>
                </c:pt>
                <c:pt idx="1350">
                  <c:v>1993.5416666665553</c:v>
                </c:pt>
                <c:pt idx="1351">
                  <c:v>1993.6249999998886</c:v>
                </c:pt>
                <c:pt idx="1352">
                  <c:v>1993.7083333332218</c:v>
                </c:pt>
                <c:pt idx="1353">
                  <c:v>1993.7916666665551</c:v>
                </c:pt>
                <c:pt idx="1354">
                  <c:v>1993.8749999998884</c:v>
                </c:pt>
                <c:pt idx="1355">
                  <c:v>1993.9583333332216</c:v>
                </c:pt>
                <c:pt idx="1356">
                  <c:v>1994.0416666665549</c:v>
                </c:pt>
                <c:pt idx="1357">
                  <c:v>1994.1249999998881</c:v>
                </c:pt>
                <c:pt idx="1358">
                  <c:v>1994.2083333332214</c:v>
                </c:pt>
                <c:pt idx="1359">
                  <c:v>1994.2916666665546</c:v>
                </c:pt>
                <c:pt idx="1360">
                  <c:v>1994.3749999998879</c:v>
                </c:pt>
                <c:pt idx="1361">
                  <c:v>1994.4583333332212</c:v>
                </c:pt>
                <c:pt idx="1362">
                  <c:v>1994.5416666665544</c:v>
                </c:pt>
                <c:pt idx="1363">
                  <c:v>1994.6249999998877</c:v>
                </c:pt>
                <c:pt idx="1364">
                  <c:v>1994.7083333332209</c:v>
                </c:pt>
                <c:pt idx="1365">
                  <c:v>1994.7916666665542</c:v>
                </c:pt>
                <c:pt idx="1366">
                  <c:v>1994.8749999998875</c:v>
                </c:pt>
                <c:pt idx="1367">
                  <c:v>1994.9583333332207</c:v>
                </c:pt>
                <c:pt idx="1368">
                  <c:v>1995.041666666554</c:v>
                </c:pt>
                <c:pt idx="1369">
                  <c:v>1995.1249999998872</c:v>
                </c:pt>
                <c:pt idx="1370">
                  <c:v>1995.2083333332205</c:v>
                </c:pt>
                <c:pt idx="1371">
                  <c:v>1995.2916666665537</c:v>
                </c:pt>
                <c:pt idx="1372">
                  <c:v>1995.374999999887</c:v>
                </c:pt>
                <c:pt idx="1373">
                  <c:v>1995.4583333332203</c:v>
                </c:pt>
                <c:pt idx="1374">
                  <c:v>1995.5416666665535</c:v>
                </c:pt>
                <c:pt idx="1375">
                  <c:v>1995.6249999998868</c:v>
                </c:pt>
                <c:pt idx="1376">
                  <c:v>1995.70833333322</c:v>
                </c:pt>
                <c:pt idx="1377">
                  <c:v>1995.7916666665533</c:v>
                </c:pt>
                <c:pt idx="1378">
                  <c:v>1995.8749999998865</c:v>
                </c:pt>
                <c:pt idx="1379">
                  <c:v>1995.9583333332198</c:v>
                </c:pt>
                <c:pt idx="1380">
                  <c:v>1996.0416666665531</c:v>
                </c:pt>
                <c:pt idx="1381">
                  <c:v>1996.1249999998863</c:v>
                </c:pt>
                <c:pt idx="1382">
                  <c:v>1996.2083333332196</c:v>
                </c:pt>
                <c:pt idx="1383">
                  <c:v>1996.2916666665528</c:v>
                </c:pt>
                <c:pt idx="1384">
                  <c:v>1996.3749999998861</c:v>
                </c:pt>
                <c:pt idx="1385">
                  <c:v>1996.4583333332193</c:v>
                </c:pt>
                <c:pt idx="1386">
                  <c:v>1996.5416666665526</c:v>
                </c:pt>
                <c:pt idx="1387">
                  <c:v>1996.6249999998859</c:v>
                </c:pt>
                <c:pt idx="1388">
                  <c:v>1996.7083333332191</c:v>
                </c:pt>
                <c:pt idx="1389">
                  <c:v>1996.7916666665524</c:v>
                </c:pt>
                <c:pt idx="1390">
                  <c:v>1996.8749999998856</c:v>
                </c:pt>
                <c:pt idx="1391">
                  <c:v>1996.9583333332189</c:v>
                </c:pt>
                <c:pt idx="1392">
                  <c:v>1997.0416666665521</c:v>
                </c:pt>
                <c:pt idx="1393">
                  <c:v>1997.1249999998854</c:v>
                </c:pt>
                <c:pt idx="1394">
                  <c:v>1997.2083333332187</c:v>
                </c:pt>
                <c:pt idx="1395">
                  <c:v>1997.2916666665519</c:v>
                </c:pt>
                <c:pt idx="1396">
                  <c:v>1997.3749999998852</c:v>
                </c:pt>
                <c:pt idx="1397">
                  <c:v>1997.4583333332184</c:v>
                </c:pt>
                <c:pt idx="1398">
                  <c:v>1997.5416666665517</c:v>
                </c:pt>
                <c:pt idx="1399">
                  <c:v>1997.6249999998849</c:v>
                </c:pt>
                <c:pt idx="1400">
                  <c:v>1997.7083333332182</c:v>
                </c:pt>
                <c:pt idx="1401">
                  <c:v>1997.7916666665515</c:v>
                </c:pt>
                <c:pt idx="1402">
                  <c:v>1997.8749999998847</c:v>
                </c:pt>
                <c:pt idx="1403">
                  <c:v>1997.958333333218</c:v>
                </c:pt>
                <c:pt idx="1404">
                  <c:v>1998.0416666665512</c:v>
                </c:pt>
                <c:pt idx="1405">
                  <c:v>1998.1249999998845</c:v>
                </c:pt>
                <c:pt idx="1406">
                  <c:v>1998.2083333332178</c:v>
                </c:pt>
                <c:pt idx="1407">
                  <c:v>1998.291666666551</c:v>
                </c:pt>
                <c:pt idx="1408">
                  <c:v>1998.3749999998843</c:v>
                </c:pt>
                <c:pt idx="1409">
                  <c:v>1998.4583333332175</c:v>
                </c:pt>
                <c:pt idx="1410">
                  <c:v>1998.5416666665508</c:v>
                </c:pt>
                <c:pt idx="1411">
                  <c:v>1998.624999999884</c:v>
                </c:pt>
                <c:pt idx="1412">
                  <c:v>1998.7083333332173</c:v>
                </c:pt>
                <c:pt idx="1413">
                  <c:v>1998.7916666665506</c:v>
                </c:pt>
                <c:pt idx="1414">
                  <c:v>1998.8749999998838</c:v>
                </c:pt>
                <c:pt idx="1415">
                  <c:v>1998.9583333332171</c:v>
                </c:pt>
                <c:pt idx="1416">
                  <c:v>1999.0416666665503</c:v>
                </c:pt>
                <c:pt idx="1417">
                  <c:v>1999.1249999998836</c:v>
                </c:pt>
                <c:pt idx="1418">
                  <c:v>1999.2083333332168</c:v>
                </c:pt>
                <c:pt idx="1419">
                  <c:v>1999.2916666665501</c:v>
                </c:pt>
                <c:pt idx="1420">
                  <c:v>1999.3749999998834</c:v>
                </c:pt>
                <c:pt idx="1421">
                  <c:v>1999.4583333332166</c:v>
                </c:pt>
                <c:pt idx="1422">
                  <c:v>1999.5416666665499</c:v>
                </c:pt>
                <c:pt idx="1423">
                  <c:v>1999.6249999998831</c:v>
                </c:pt>
                <c:pt idx="1424">
                  <c:v>1999.7083333332164</c:v>
                </c:pt>
                <c:pt idx="1425">
                  <c:v>1999.7916666665496</c:v>
                </c:pt>
                <c:pt idx="1426">
                  <c:v>1999.8749999998829</c:v>
                </c:pt>
                <c:pt idx="1427">
                  <c:v>1999.9583333332162</c:v>
                </c:pt>
                <c:pt idx="1428">
                  <c:v>2000.0416666665494</c:v>
                </c:pt>
                <c:pt idx="1429">
                  <c:v>2000.1249999998827</c:v>
                </c:pt>
                <c:pt idx="1430">
                  <c:v>2000.2083333332159</c:v>
                </c:pt>
                <c:pt idx="1431">
                  <c:v>2000.2916666665492</c:v>
                </c:pt>
                <c:pt idx="1432">
                  <c:v>2000.3749999998824</c:v>
                </c:pt>
                <c:pt idx="1433">
                  <c:v>2000.4583333332157</c:v>
                </c:pt>
                <c:pt idx="1434">
                  <c:v>2000.541666666549</c:v>
                </c:pt>
                <c:pt idx="1435">
                  <c:v>2000.6249999998822</c:v>
                </c:pt>
                <c:pt idx="1436">
                  <c:v>2000.7083333332155</c:v>
                </c:pt>
                <c:pt idx="1437">
                  <c:v>2000.7916666665487</c:v>
                </c:pt>
                <c:pt idx="1438">
                  <c:v>2000.874999999882</c:v>
                </c:pt>
                <c:pt idx="1439">
                  <c:v>2000.9583333332153</c:v>
                </c:pt>
                <c:pt idx="1440">
                  <c:v>2001.0416666665485</c:v>
                </c:pt>
                <c:pt idx="1441">
                  <c:v>2001.1249999998818</c:v>
                </c:pt>
                <c:pt idx="1442">
                  <c:v>2001.208333333215</c:v>
                </c:pt>
                <c:pt idx="1443">
                  <c:v>2001.2916666665483</c:v>
                </c:pt>
                <c:pt idx="1444">
                  <c:v>2001.3749999998815</c:v>
                </c:pt>
                <c:pt idx="1445">
                  <c:v>2001.4583333332148</c:v>
                </c:pt>
                <c:pt idx="1446">
                  <c:v>2001.5416666665481</c:v>
                </c:pt>
                <c:pt idx="1447">
                  <c:v>2001.6249999998813</c:v>
                </c:pt>
                <c:pt idx="1448">
                  <c:v>2001.7083333332146</c:v>
                </c:pt>
                <c:pt idx="1449">
                  <c:v>2001.7916666665478</c:v>
                </c:pt>
                <c:pt idx="1450">
                  <c:v>2001.8749999998811</c:v>
                </c:pt>
                <c:pt idx="1451">
                  <c:v>2001.9583333332143</c:v>
                </c:pt>
                <c:pt idx="1452">
                  <c:v>2002.0416666665476</c:v>
                </c:pt>
                <c:pt idx="1453">
                  <c:v>2002.1249999998809</c:v>
                </c:pt>
                <c:pt idx="1454">
                  <c:v>2002.2083333332141</c:v>
                </c:pt>
                <c:pt idx="1455">
                  <c:v>2002.2916666665474</c:v>
                </c:pt>
                <c:pt idx="1456">
                  <c:v>2002.3749999998806</c:v>
                </c:pt>
                <c:pt idx="1457">
                  <c:v>2002.4583333332139</c:v>
                </c:pt>
                <c:pt idx="1458">
                  <c:v>2002.5416666665471</c:v>
                </c:pt>
                <c:pt idx="1459">
                  <c:v>2002.6249999998804</c:v>
                </c:pt>
                <c:pt idx="1460">
                  <c:v>2002.7083333332137</c:v>
                </c:pt>
                <c:pt idx="1461">
                  <c:v>2002.7916666665469</c:v>
                </c:pt>
                <c:pt idx="1462">
                  <c:v>2002.8749999998802</c:v>
                </c:pt>
                <c:pt idx="1463">
                  <c:v>2002.9583333332134</c:v>
                </c:pt>
                <c:pt idx="1464">
                  <c:v>2003.0416666665467</c:v>
                </c:pt>
                <c:pt idx="1465">
                  <c:v>2003.1249999998799</c:v>
                </c:pt>
                <c:pt idx="1466">
                  <c:v>2003.2083333332132</c:v>
                </c:pt>
                <c:pt idx="1467">
                  <c:v>2003.2916666665465</c:v>
                </c:pt>
                <c:pt idx="1468">
                  <c:v>2003.3749999998797</c:v>
                </c:pt>
                <c:pt idx="1469">
                  <c:v>2003.458333333213</c:v>
                </c:pt>
                <c:pt idx="1470">
                  <c:v>2003.5416666665462</c:v>
                </c:pt>
                <c:pt idx="1471">
                  <c:v>2003.6249999998795</c:v>
                </c:pt>
                <c:pt idx="1472">
                  <c:v>2003.7083333332127</c:v>
                </c:pt>
                <c:pt idx="1473">
                  <c:v>2003.791666666546</c:v>
                </c:pt>
                <c:pt idx="1474">
                  <c:v>2003.8749999998793</c:v>
                </c:pt>
                <c:pt idx="1475">
                  <c:v>2003.9583333332125</c:v>
                </c:pt>
                <c:pt idx="1476">
                  <c:v>2004.0416666665458</c:v>
                </c:pt>
                <c:pt idx="1477">
                  <c:v>2004.124999999879</c:v>
                </c:pt>
                <c:pt idx="1478">
                  <c:v>2004.2083333332123</c:v>
                </c:pt>
                <c:pt idx="1479">
                  <c:v>2004.2916666665456</c:v>
                </c:pt>
                <c:pt idx="1480">
                  <c:v>2004.3749999998788</c:v>
                </c:pt>
                <c:pt idx="1481">
                  <c:v>2004.4583333332121</c:v>
                </c:pt>
                <c:pt idx="1482">
                  <c:v>2004.5416666665453</c:v>
                </c:pt>
                <c:pt idx="1483">
                  <c:v>2004.6249999998786</c:v>
                </c:pt>
                <c:pt idx="1484">
                  <c:v>2004.7083333332118</c:v>
                </c:pt>
                <c:pt idx="1485">
                  <c:v>2004.7916666665451</c:v>
                </c:pt>
                <c:pt idx="1486">
                  <c:v>2004.8749999998784</c:v>
                </c:pt>
                <c:pt idx="1487">
                  <c:v>2004.9583333332116</c:v>
                </c:pt>
                <c:pt idx="1488">
                  <c:v>2005.0416666665449</c:v>
                </c:pt>
                <c:pt idx="1489">
                  <c:v>2005.1249999998781</c:v>
                </c:pt>
                <c:pt idx="1490">
                  <c:v>2005.2083333332114</c:v>
                </c:pt>
                <c:pt idx="1491">
                  <c:v>2005.2916666665446</c:v>
                </c:pt>
                <c:pt idx="1492">
                  <c:v>2005.3749999998779</c:v>
                </c:pt>
                <c:pt idx="1493">
                  <c:v>2005.4583333332112</c:v>
                </c:pt>
                <c:pt idx="1494">
                  <c:v>2005.5416666665444</c:v>
                </c:pt>
                <c:pt idx="1495">
                  <c:v>2005.6249999998777</c:v>
                </c:pt>
                <c:pt idx="1496">
                  <c:v>2005.7083333332109</c:v>
                </c:pt>
                <c:pt idx="1497">
                  <c:v>2005.7916666665442</c:v>
                </c:pt>
                <c:pt idx="1498">
                  <c:v>2005.8749999998774</c:v>
                </c:pt>
                <c:pt idx="1499">
                  <c:v>2005.9583333332107</c:v>
                </c:pt>
                <c:pt idx="1500">
                  <c:v>2006.041666666544</c:v>
                </c:pt>
                <c:pt idx="1501">
                  <c:v>2006.1249999998772</c:v>
                </c:pt>
                <c:pt idx="1502">
                  <c:v>2006.2083333332105</c:v>
                </c:pt>
                <c:pt idx="1503">
                  <c:v>2006.2916666665437</c:v>
                </c:pt>
                <c:pt idx="1504">
                  <c:v>2006.374999999877</c:v>
                </c:pt>
                <c:pt idx="1505">
                  <c:v>2006.4583333332102</c:v>
                </c:pt>
                <c:pt idx="1506">
                  <c:v>2006.5416666665435</c:v>
                </c:pt>
                <c:pt idx="1507">
                  <c:v>2006.6249999998768</c:v>
                </c:pt>
                <c:pt idx="1508">
                  <c:v>2006.70833333321</c:v>
                </c:pt>
                <c:pt idx="1509">
                  <c:v>2006.7916666665433</c:v>
                </c:pt>
                <c:pt idx="1510">
                  <c:v>2006.8749999998765</c:v>
                </c:pt>
                <c:pt idx="1511">
                  <c:v>2006.9583333332098</c:v>
                </c:pt>
                <c:pt idx="1512">
                  <c:v>2007.0416666665431</c:v>
                </c:pt>
                <c:pt idx="1513">
                  <c:v>2007.1249999998763</c:v>
                </c:pt>
                <c:pt idx="1514">
                  <c:v>2007.2083333332096</c:v>
                </c:pt>
                <c:pt idx="1515">
                  <c:v>2007.2916666665428</c:v>
                </c:pt>
                <c:pt idx="1516">
                  <c:v>2007.3749999998761</c:v>
                </c:pt>
                <c:pt idx="1517">
                  <c:v>2007.4583333332093</c:v>
                </c:pt>
                <c:pt idx="1518">
                  <c:v>2007.5416666665426</c:v>
                </c:pt>
                <c:pt idx="1519">
                  <c:v>2007.6249999998759</c:v>
                </c:pt>
                <c:pt idx="1520">
                  <c:v>2007.7083333332091</c:v>
                </c:pt>
                <c:pt idx="1521">
                  <c:v>2007.7916666665424</c:v>
                </c:pt>
                <c:pt idx="1522">
                  <c:v>2007.8749999998756</c:v>
                </c:pt>
                <c:pt idx="1523">
                  <c:v>2007.9583333332089</c:v>
                </c:pt>
                <c:pt idx="1524">
                  <c:v>2008.0416666665421</c:v>
                </c:pt>
                <c:pt idx="1525">
                  <c:v>2008.1249999998754</c:v>
                </c:pt>
                <c:pt idx="1526">
                  <c:v>2008.2083333332087</c:v>
                </c:pt>
                <c:pt idx="1527">
                  <c:v>2008.2916666665419</c:v>
                </c:pt>
                <c:pt idx="1528">
                  <c:v>2008.3749999998752</c:v>
                </c:pt>
                <c:pt idx="1529">
                  <c:v>2008.4583333332084</c:v>
                </c:pt>
                <c:pt idx="1530">
                  <c:v>2008.5416666665417</c:v>
                </c:pt>
                <c:pt idx="1531">
                  <c:v>2008.6249999998749</c:v>
                </c:pt>
                <c:pt idx="1532">
                  <c:v>2008.7083333332082</c:v>
                </c:pt>
                <c:pt idx="1533">
                  <c:v>2008.7916666665415</c:v>
                </c:pt>
                <c:pt idx="1534">
                  <c:v>2008.8749999998747</c:v>
                </c:pt>
                <c:pt idx="1535">
                  <c:v>2008.958333333208</c:v>
                </c:pt>
                <c:pt idx="1536">
                  <c:v>2009.0416666665412</c:v>
                </c:pt>
                <c:pt idx="1537">
                  <c:v>2009.1249999998745</c:v>
                </c:pt>
                <c:pt idx="1538">
                  <c:v>2009.2083333332077</c:v>
                </c:pt>
                <c:pt idx="1539">
                  <c:v>2009.291666666541</c:v>
                </c:pt>
                <c:pt idx="1540">
                  <c:v>2009.3749999998743</c:v>
                </c:pt>
                <c:pt idx="1541">
                  <c:v>2009.4583333332075</c:v>
                </c:pt>
                <c:pt idx="1542">
                  <c:v>2009.5416666665408</c:v>
                </c:pt>
                <c:pt idx="1543">
                  <c:v>2009.624999999874</c:v>
                </c:pt>
                <c:pt idx="1544">
                  <c:v>2009.7083333332073</c:v>
                </c:pt>
                <c:pt idx="1545">
                  <c:v>2009.7916666665406</c:v>
                </c:pt>
                <c:pt idx="1546">
                  <c:v>2009.8749999998738</c:v>
                </c:pt>
                <c:pt idx="1547">
                  <c:v>2009.9583333332071</c:v>
                </c:pt>
                <c:pt idx="1548">
                  <c:v>2010.0416666665403</c:v>
                </c:pt>
                <c:pt idx="1549">
                  <c:v>2010.1249999998736</c:v>
                </c:pt>
                <c:pt idx="1550">
                  <c:v>2010.2083333332068</c:v>
                </c:pt>
                <c:pt idx="1551">
                  <c:v>2010.2916666665401</c:v>
                </c:pt>
                <c:pt idx="1552">
                  <c:v>2010.3749999998734</c:v>
                </c:pt>
                <c:pt idx="1553">
                  <c:v>2010.4583333332066</c:v>
                </c:pt>
                <c:pt idx="1554">
                  <c:v>2010.5416666665399</c:v>
                </c:pt>
                <c:pt idx="1555">
                  <c:v>2010.6249999998731</c:v>
                </c:pt>
                <c:pt idx="1556">
                  <c:v>2010.7083333332064</c:v>
                </c:pt>
                <c:pt idx="1557">
                  <c:v>2010.7916666665396</c:v>
                </c:pt>
                <c:pt idx="1558">
                  <c:v>2010.8749999998729</c:v>
                </c:pt>
                <c:pt idx="1559">
                  <c:v>2010.9583333332062</c:v>
                </c:pt>
                <c:pt idx="1560">
                  <c:v>2011.0416666665394</c:v>
                </c:pt>
                <c:pt idx="1561">
                  <c:v>2011.1249999998727</c:v>
                </c:pt>
                <c:pt idx="1562">
                  <c:v>2011.2083333332059</c:v>
                </c:pt>
                <c:pt idx="1563">
                  <c:v>2011.2916666665392</c:v>
                </c:pt>
                <c:pt idx="1564">
                  <c:v>2011.3749999998724</c:v>
                </c:pt>
                <c:pt idx="1565">
                  <c:v>2011.4583333332057</c:v>
                </c:pt>
                <c:pt idx="1566">
                  <c:v>2011.541666666539</c:v>
                </c:pt>
                <c:pt idx="1567">
                  <c:v>2011.6249999998722</c:v>
                </c:pt>
                <c:pt idx="1568">
                  <c:v>2011.7083333332055</c:v>
                </c:pt>
                <c:pt idx="1569">
                  <c:v>2011.7916666665387</c:v>
                </c:pt>
                <c:pt idx="1570">
                  <c:v>2011.874999999872</c:v>
                </c:pt>
                <c:pt idx="1571">
                  <c:v>2011.9583333332052</c:v>
                </c:pt>
                <c:pt idx="1572">
                  <c:v>2012.0416666665385</c:v>
                </c:pt>
                <c:pt idx="1573">
                  <c:v>2012.1249999998718</c:v>
                </c:pt>
                <c:pt idx="1574">
                  <c:v>2012.208333333205</c:v>
                </c:pt>
                <c:pt idx="1575">
                  <c:v>2012.2916666665383</c:v>
                </c:pt>
                <c:pt idx="1576">
                  <c:v>2012.3749999998715</c:v>
                </c:pt>
                <c:pt idx="1577">
                  <c:v>2012.4583333332048</c:v>
                </c:pt>
                <c:pt idx="1578">
                  <c:v>2012.541666666538</c:v>
                </c:pt>
                <c:pt idx="1579">
                  <c:v>2012.6249999998713</c:v>
                </c:pt>
                <c:pt idx="1580">
                  <c:v>2012.7083333332046</c:v>
                </c:pt>
                <c:pt idx="1581">
                  <c:v>2012.7916666665378</c:v>
                </c:pt>
                <c:pt idx="1582">
                  <c:v>2012.8749999998711</c:v>
                </c:pt>
                <c:pt idx="1583">
                  <c:v>2012.9583333332043</c:v>
                </c:pt>
                <c:pt idx="1584">
                  <c:v>2013.0416666665376</c:v>
                </c:pt>
                <c:pt idx="1585">
                  <c:v>2013.1249999998709</c:v>
                </c:pt>
                <c:pt idx="1586">
                  <c:v>2013.2083333332041</c:v>
                </c:pt>
                <c:pt idx="1587">
                  <c:v>2013.2916666665374</c:v>
                </c:pt>
                <c:pt idx="1588">
                  <c:v>2013.3749999998706</c:v>
                </c:pt>
                <c:pt idx="1589">
                  <c:v>2013.4583333332039</c:v>
                </c:pt>
                <c:pt idx="1590">
                  <c:v>2013.5416666665371</c:v>
                </c:pt>
                <c:pt idx="1591">
                  <c:v>2013.6249999998704</c:v>
                </c:pt>
                <c:pt idx="1592">
                  <c:v>2013.7083333332037</c:v>
                </c:pt>
                <c:pt idx="1593">
                  <c:v>2013.7916666665369</c:v>
                </c:pt>
                <c:pt idx="1594">
                  <c:v>2013.8749999998702</c:v>
                </c:pt>
                <c:pt idx="1595">
                  <c:v>2013.9583333332034</c:v>
                </c:pt>
                <c:pt idx="1596">
                  <c:v>2014.0416666665367</c:v>
                </c:pt>
                <c:pt idx="1597">
                  <c:v>2014.1249999998699</c:v>
                </c:pt>
                <c:pt idx="1598">
                  <c:v>2014.2083333332032</c:v>
                </c:pt>
                <c:pt idx="1599">
                  <c:v>2014.2916666665365</c:v>
                </c:pt>
                <c:pt idx="1600">
                  <c:v>2014.3749999998697</c:v>
                </c:pt>
                <c:pt idx="1601">
                  <c:v>2014.458333333203</c:v>
                </c:pt>
                <c:pt idx="1602">
                  <c:v>2014.5416666665362</c:v>
                </c:pt>
                <c:pt idx="1603">
                  <c:v>2014.6249999998695</c:v>
                </c:pt>
                <c:pt idx="1604">
                  <c:v>2014.7083333332027</c:v>
                </c:pt>
                <c:pt idx="1605">
                  <c:v>2014.791666666536</c:v>
                </c:pt>
                <c:pt idx="1606">
                  <c:v>2014.8749999998693</c:v>
                </c:pt>
                <c:pt idx="1607">
                  <c:v>2014.9583333332025</c:v>
                </c:pt>
                <c:pt idx="1608">
                  <c:v>2015.0416666665358</c:v>
                </c:pt>
                <c:pt idx="1609">
                  <c:v>2015.124999999869</c:v>
                </c:pt>
                <c:pt idx="1610">
                  <c:v>2015.2083333332023</c:v>
                </c:pt>
                <c:pt idx="1611">
                  <c:v>2015.2916666665355</c:v>
                </c:pt>
                <c:pt idx="1612">
                  <c:v>2015.3749999998688</c:v>
                </c:pt>
                <c:pt idx="1613">
                  <c:v>2015.4583333332021</c:v>
                </c:pt>
                <c:pt idx="1614">
                  <c:v>2015.5416666665353</c:v>
                </c:pt>
                <c:pt idx="1615">
                  <c:v>2015.6249999998686</c:v>
                </c:pt>
                <c:pt idx="1616">
                  <c:v>2015.7083333332018</c:v>
                </c:pt>
                <c:pt idx="1617">
                  <c:v>2015.7916666665351</c:v>
                </c:pt>
                <c:pt idx="1618">
                  <c:v>2015.8749999998684</c:v>
                </c:pt>
                <c:pt idx="1619">
                  <c:v>2015.9583333332016</c:v>
                </c:pt>
                <c:pt idx="1620">
                  <c:v>2016.0416666665349</c:v>
                </c:pt>
                <c:pt idx="1621">
                  <c:v>2016.1249999998681</c:v>
                </c:pt>
                <c:pt idx="1622">
                  <c:v>2016.2083333332014</c:v>
                </c:pt>
                <c:pt idx="1623">
                  <c:v>2016.2916666665346</c:v>
                </c:pt>
                <c:pt idx="1624">
                  <c:v>2016.3749999998679</c:v>
                </c:pt>
                <c:pt idx="1625">
                  <c:v>2016.4583333332012</c:v>
                </c:pt>
                <c:pt idx="1626">
                  <c:v>2016.5416666665344</c:v>
                </c:pt>
                <c:pt idx="1627">
                  <c:v>2016.6249999998677</c:v>
                </c:pt>
                <c:pt idx="1628">
                  <c:v>2016.7083333332009</c:v>
                </c:pt>
                <c:pt idx="1629">
                  <c:v>2016.7916666665342</c:v>
                </c:pt>
                <c:pt idx="1630">
                  <c:v>2016.8749999998674</c:v>
                </c:pt>
                <c:pt idx="1631">
                  <c:v>2016.9583333332007</c:v>
                </c:pt>
                <c:pt idx="1632">
                  <c:v>2017.041666666534</c:v>
                </c:pt>
              </c:numCache>
            </c:numRef>
          </c:xVal>
          <c:yVal>
            <c:numRef>
              <c:f>Data!$K$129:$K$1765</c:f>
              <c:numCache>
                <c:formatCode>0.00</c:formatCode>
                <c:ptCount val="1637"/>
                <c:pt idx="0">
                  <c:v>18.473952301404928</c:v>
                </c:pt>
                <c:pt idx="1">
                  <c:v>18.14725816499023</c:v>
                </c:pt>
                <c:pt idx="2">
                  <c:v>18.270119140204983</c:v>
                </c:pt>
                <c:pt idx="3">
                  <c:v>17.950108278222888</c:v>
                </c:pt>
                <c:pt idx="4">
                  <c:v>18.869718693152585</c:v>
                </c:pt>
                <c:pt idx="5">
                  <c:v>19.028710731115776</c:v>
                </c:pt>
                <c:pt idx="6">
                  <c:v>18.116367187389734</c:v>
                </c:pt>
                <c:pt idx="7">
                  <c:v>17.286243553973438</c:v>
                </c:pt>
                <c:pt idx="8">
                  <c:v>16.724836648772897</c:v>
                </c:pt>
                <c:pt idx="9">
                  <c:v>16.26198941118135</c:v>
                </c:pt>
                <c:pt idx="10">
                  <c:v>16.478642316644862</c:v>
                </c:pt>
                <c:pt idx="11">
                  <c:v>15.958754206105073</c:v>
                </c:pt>
                <c:pt idx="12">
                  <c:v>15.67876416002874</c:v>
                </c:pt>
                <c:pt idx="13">
                  <c:v>15.153861528363036</c:v>
                </c:pt>
                <c:pt idx="14">
                  <c:v>15.091670299486744</c:v>
                </c:pt>
                <c:pt idx="15">
                  <c:v>14.9169971683753</c:v>
                </c:pt>
                <c:pt idx="16">
                  <c:v>14.567103202191761</c:v>
                </c:pt>
                <c:pt idx="17">
                  <c:v>14.327404890131671</c:v>
                </c:pt>
                <c:pt idx="18">
                  <c:v>15.240559761217824</c:v>
                </c:pt>
                <c:pt idx="19">
                  <c:v>15.525429331463025</c:v>
                </c:pt>
                <c:pt idx="20">
                  <c:v>16.081106624462315</c:v>
                </c:pt>
                <c:pt idx="21">
                  <c:v>15.755581030526557</c:v>
                </c:pt>
                <c:pt idx="22">
                  <c:v>15.192670313165337</c:v>
                </c:pt>
                <c:pt idx="23">
                  <c:v>15.382128332081965</c:v>
                </c:pt>
                <c:pt idx="24">
                  <c:v>15.270259119098565</c:v>
                </c:pt>
                <c:pt idx="25">
                  <c:v>14.75759014617622</c:v>
                </c:pt>
                <c:pt idx="26">
                  <c:v>15.051254121401634</c:v>
                </c:pt>
                <c:pt idx="27">
                  <c:v>15.482067222036667</c:v>
                </c:pt>
                <c:pt idx="28">
                  <c:v>15.335497637337062</c:v>
                </c:pt>
                <c:pt idx="29">
                  <c:v>15.903388388583792</c:v>
                </c:pt>
                <c:pt idx="30">
                  <c:v>15.948783127017025</c:v>
                </c:pt>
                <c:pt idx="31">
                  <c:v>15.196810876629844</c:v>
                </c:pt>
                <c:pt idx="32">
                  <c:v>15.494692425793449</c:v>
                </c:pt>
                <c:pt idx="33">
                  <c:v>15.04805627022383</c:v>
                </c:pt>
                <c:pt idx="34">
                  <c:v>15.408218142448861</c:v>
                </c:pt>
                <c:pt idx="35">
                  <c:v>14.896403941887161</c:v>
                </c:pt>
                <c:pt idx="36">
                  <c:v>14.432821721970726</c:v>
                </c:pt>
                <c:pt idx="37">
                  <c:v>14.805960228816712</c:v>
                </c:pt>
                <c:pt idx="38">
                  <c:v>14.736023454014473</c:v>
                </c:pt>
                <c:pt idx="39">
                  <c:v>14.353453682579474</c:v>
                </c:pt>
                <c:pt idx="40">
                  <c:v>13.465050313804907</c:v>
                </c:pt>
                <c:pt idx="41">
                  <c:v>12.906876483666862</c:v>
                </c:pt>
                <c:pt idx="42">
                  <c:v>13.04393158599167</c:v>
                </c:pt>
                <c:pt idx="43">
                  <c:v>13.859813341769323</c:v>
                </c:pt>
                <c:pt idx="44">
                  <c:v>13.569154744335721</c:v>
                </c:pt>
                <c:pt idx="45">
                  <c:v>13.273251319134159</c:v>
                </c:pt>
                <c:pt idx="46">
                  <c:v>13.304437602119732</c:v>
                </c:pt>
                <c:pt idx="47">
                  <c:v>13.432292746944762</c:v>
                </c:pt>
                <c:pt idx="48">
                  <c:v>13.129817425635963</c:v>
                </c:pt>
                <c:pt idx="49">
                  <c:v>13.384817593597967</c:v>
                </c:pt>
                <c:pt idx="50">
                  <c:v>13.734194093452514</c:v>
                </c:pt>
                <c:pt idx="51">
                  <c:v>13.548548541030058</c:v>
                </c:pt>
                <c:pt idx="52">
                  <c:v>13.711371872561937</c:v>
                </c:pt>
                <c:pt idx="53">
                  <c:v>13.978784368698356</c:v>
                </c:pt>
                <c:pt idx="54">
                  <c:v>14.326658777089325</c:v>
                </c:pt>
                <c:pt idx="55">
                  <c:v>15.13041079670715</c:v>
                </c:pt>
                <c:pt idx="56">
                  <c:v>15.116285028724239</c:v>
                </c:pt>
                <c:pt idx="57">
                  <c:v>15.991023962168983</c:v>
                </c:pt>
                <c:pt idx="58">
                  <c:v>16.824034498619021</c:v>
                </c:pt>
                <c:pt idx="59">
                  <c:v>16.304475952278519</c:v>
                </c:pt>
                <c:pt idx="60">
                  <c:v>16.692317470797651</c:v>
                </c:pt>
                <c:pt idx="61">
                  <c:v>17.006648259460999</c:v>
                </c:pt>
                <c:pt idx="62">
                  <c:v>16.843266101570133</c:v>
                </c:pt>
                <c:pt idx="63">
                  <c:v>16.801716131246305</c:v>
                </c:pt>
                <c:pt idx="64">
                  <c:v>16.863195515097829</c:v>
                </c:pt>
                <c:pt idx="65">
                  <c:v>17.831494055376879</c:v>
                </c:pt>
                <c:pt idx="66">
                  <c:v>17.845845041532208</c:v>
                </c:pt>
                <c:pt idx="67">
                  <c:v>17.723912799619267</c:v>
                </c:pt>
                <c:pt idx="68">
                  <c:v>18.147143925800027</c:v>
                </c:pt>
                <c:pt idx="69">
                  <c:v>18.562381342866566</c:v>
                </c:pt>
                <c:pt idx="70">
                  <c:v>18.968312634942837</c:v>
                </c:pt>
                <c:pt idx="71">
                  <c:v>18.194057556886445</c:v>
                </c:pt>
                <c:pt idx="72">
                  <c:v>17.512222096304953</c:v>
                </c:pt>
                <c:pt idx="73">
                  <c:v>17.125366596972317</c:v>
                </c:pt>
                <c:pt idx="74">
                  <c:v>17.473213711513754</c:v>
                </c:pt>
                <c:pt idx="75">
                  <c:v>17.822983639100713</c:v>
                </c:pt>
                <c:pt idx="76">
                  <c:v>18.075445427458245</c:v>
                </c:pt>
                <c:pt idx="77">
                  <c:v>17.70769566327299</c:v>
                </c:pt>
                <c:pt idx="78">
                  <c:v>17.431460535613073</c:v>
                </c:pt>
                <c:pt idx="79">
                  <c:v>16.739849614820709</c:v>
                </c:pt>
                <c:pt idx="80">
                  <c:v>16.676629667380141</c:v>
                </c:pt>
                <c:pt idx="81">
                  <c:v>15.88066681251731</c:v>
                </c:pt>
                <c:pt idx="82">
                  <c:v>15.950712201066777</c:v>
                </c:pt>
                <c:pt idx="83">
                  <c:v>15.455513454469948</c:v>
                </c:pt>
                <c:pt idx="84">
                  <c:v>15.358662514259906</c:v>
                </c:pt>
                <c:pt idx="85">
                  <c:v>15.418178318820539</c:v>
                </c:pt>
                <c:pt idx="86">
                  <c:v>14.80897236694657</c:v>
                </c:pt>
                <c:pt idx="87">
                  <c:v>15.020108681844466</c:v>
                </c:pt>
                <c:pt idx="88">
                  <c:v>15.387916957229136</c:v>
                </c:pt>
                <c:pt idx="89">
                  <c:v>15.077628818434695</c:v>
                </c:pt>
                <c:pt idx="90">
                  <c:v>15.279642515498178</c:v>
                </c:pt>
                <c:pt idx="91">
                  <c:v>15.602911670088814</c:v>
                </c:pt>
                <c:pt idx="92">
                  <c:v>15.987828821761424</c:v>
                </c:pt>
                <c:pt idx="93">
                  <c:v>15.715941874329705</c:v>
                </c:pt>
                <c:pt idx="94">
                  <c:v>15.223749016946281</c:v>
                </c:pt>
                <c:pt idx="95">
                  <c:v>14.946748301089228</c:v>
                </c:pt>
                <c:pt idx="96">
                  <c:v>15.802286071028158</c:v>
                </c:pt>
                <c:pt idx="97">
                  <c:v>16.192720447848991</c:v>
                </c:pt>
                <c:pt idx="98">
                  <c:v>16.06504536076929</c:v>
                </c:pt>
                <c:pt idx="99">
                  <c:v>16.050104533967485</c:v>
                </c:pt>
                <c:pt idx="100">
                  <c:v>16.915421076068377</c:v>
                </c:pt>
                <c:pt idx="101">
                  <c:v>17.219302943947682</c:v>
                </c:pt>
                <c:pt idx="102">
                  <c:v>16.889214491107513</c:v>
                </c:pt>
                <c:pt idx="103">
                  <c:v>17.131853975345724</c:v>
                </c:pt>
                <c:pt idx="104">
                  <c:v>17.350788026348596</c:v>
                </c:pt>
                <c:pt idx="105">
                  <c:v>17.053214402955483</c:v>
                </c:pt>
                <c:pt idx="106">
                  <c:v>16.90602117024936</c:v>
                </c:pt>
                <c:pt idx="107">
                  <c:v>16.610338076603387</c:v>
                </c:pt>
                <c:pt idx="108">
                  <c:v>17.220071982181889</c:v>
                </c:pt>
                <c:pt idx="109">
                  <c:v>17.0268149826714</c:v>
                </c:pt>
                <c:pt idx="110">
                  <c:v>16.901122288589896</c:v>
                </c:pt>
                <c:pt idx="111">
                  <c:v>17.257854542603194</c:v>
                </c:pt>
                <c:pt idx="112">
                  <c:v>17.786430487858613</c:v>
                </c:pt>
                <c:pt idx="113">
                  <c:v>17.684360844450154</c:v>
                </c:pt>
                <c:pt idx="114">
                  <c:v>17.589295440864856</c:v>
                </c:pt>
                <c:pt idx="115">
                  <c:v>16.596791133979092</c:v>
                </c:pt>
                <c:pt idx="116">
                  <c:v>16.169702000615299</c:v>
                </c:pt>
                <c:pt idx="117">
                  <c:v>15.482849163344429</c:v>
                </c:pt>
                <c:pt idx="118">
                  <c:v>14.745043493292801</c:v>
                </c:pt>
                <c:pt idx="119">
                  <c:v>14.442991231338437</c:v>
                </c:pt>
                <c:pt idx="120">
                  <c:v>15.428980086469092</c:v>
                </c:pt>
                <c:pt idx="121">
                  <c:v>15.476522332432538</c:v>
                </c:pt>
                <c:pt idx="122">
                  <c:v>15.051623357657384</c:v>
                </c:pt>
                <c:pt idx="123">
                  <c:v>15.408945125474125</c:v>
                </c:pt>
                <c:pt idx="124">
                  <c:v>15.566495230713254</c:v>
                </c:pt>
                <c:pt idx="125">
                  <c:v>15.658211395638151</c:v>
                </c:pt>
                <c:pt idx="126">
                  <c:v>15.617919238645994</c:v>
                </c:pt>
                <c:pt idx="127">
                  <c:v>16.163998509963037</c:v>
                </c:pt>
                <c:pt idx="128">
                  <c:v>17.711261413256526</c:v>
                </c:pt>
                <c:pt idx="129">
                  <c:v>17.716568589826366</c:v>
                </c:pt>
                <c:pt idx="130">
                  <c:v>17.671739174763999</c:v>
                </c:pt>
                <c:pt idx="131">
                  <c:v>18.206303000209935</c:v>
                </c:pt>
                <c:pt idx="132">
                  <c:v>19.016388404225268</c:v>
                </c:pt>
                <c:pt idx="133">
                  <c:v>19.036425040978436</c:v>
                </c:pt>
                <c:pt idx="134">
                  <c:v>19.738054849323017</c:v>
                </c:pt>
                <c:pt idx="135">
                  <c:v>19.943265241638645</c:v>
                </c:pt>
                <c:pt idx="136">
                  <c:v>19.911465213489809</c:v>
                </c:pt>
                <c:pt idx="137">
                  <c:v>19.76928439713674</c:v>
                </c:pt>
                <c:pt idx="138">
                  <c:v>19.211886434505555</c:v>
                </c:pt>
                <c:pt idx="139">
                  <c:v>19.204303803173826</c:v>
                </c:pt>
                <c:pt idx="140">
                  <c:v>18.694271809588205</c:v>
                </c:pt>
                <c:pt idx="141">
                  <c:v>19.040214915324711</c:v>
                </c:pt>
                <c:pt idx="142">
                  <c:v>18.463312690800002</c:v>
                </c:pt>
                <c:pt idx="143">
                  <c:v>18.013009251275744</c:v>
                </c:pt>
                <c:pt idx="144">
                  <c:v>17.656643708098773</c:v>
                </c:pt>
                <c:pt idx="145">
                  <c:v>17.12519385487245</c:v>
                </c:pt>
                <c:pt idx="146">
                  <c:v>16.89958903158232</c:v>
                </c:pt>
                <c:pt idx="147">
                  <c:v>17.102541578254922</c:v>
                </c:pt>
                <c:pt idx="148">
                  <c:v>15.780987310776252</c:v>
                </c:pt>
                <c:pt idx="149">
                  <c:v>15.416503863597693</c:v>
                </c:pt>
                <c:pt idx="150">
                  <c:v>14.349854182760946</c:v>
                </c:pt>
                <c:pt idx="151">
                  <c:v>14.588056535807809</c:v>
                </c:pt>
                <c:pt idx="152">
                  <c:v>15.012069079138758</c:v>
                </c:pt>
                <c:pt idx="153">
                  <c:v>15.271794153520187</c:v>
                </c:pt>
                <c:pt idx="154">
                  <c:v>15.942411400571673</c:v>
                </c:pt>
                <c:pt idx="155">
                  <c:v>15.612694335464935</c:v>
                </c:pt>
                <c:pt idx="156">
                  <c:v>15.739869351948226</c:v>
                </c:pt>
                <c:pt idx="157">
                  <c:v>16.202736596449924</c:v>
                </c:pt>
                <c:pt idx="158">
                  <c:v>17.187622088121934</c:v>
                </c:pt>
                <c:pt idx="159">
                  <c:v>17.434849078052462</c:v>
                </c:pt>
                <c:pt idx="160">
                  <c:v>16.808751920918013</c:v>
                </c:pt>
                <c:pt idx="161">
                  <c:v>16.606319695292534</c:v>
                </c:pt>
                <c:pt idx="162">
                  <c:v>16.289679714916957</c:v>
                </c:pt>
                <c:pt idx="163">
                  <c:v>16.457777072998375</c:v>
                </c:pt>
                <c:pt idx="164">
                  <c:v>16.522315444877226</c:v>
                </c:pt>
                <c:pt idx="165">
                  <c:v>16.50290420570844</c:v>
                </c:pt>
                <c:pt idx="166">
                  <c:v>16.542784447444564</c:v>
                </c:pt>
                <c:pt idx="167">
                  <c:v>16.672466333767741</c:v>
                </c:pt>
                <c:pt idx="168">
                  <c:v>16.524443935162726</c:v>
                </c:pt>
                <c:pt idx="169">
                  <c:v>16.33123769321142</c:v>
                </c:pt>
                <c:pt idx="170">
                  <c:v>16.364625427174811</c:v>
                </c:pt>
                <c:pt idx="171">
                  <c:v>16.387543823686315</c:v>
                </c:pt>
                <c:pt idx="172">
                  <c:v>17.080369553382404</c:v>
                </c:pt>
                <c:pt idx="173">
                  <c:v>17.207413539783392</c:v>
                </c:pt>
                <c:pt idx="174">
                  <c:v>17.546014648740567</c:v>
                </c:pt>
                <c:pt idx="175">
                  <c:v>18.074072547241805</c:v>
                </c:pt>
                <c:pt idx="176">
                  <c:v>18.200335946605474</c:v>
                </c:pt>
                <c:pt idx="177">
                  <c:v>17.94470662246648</c:v>
                </c:pt>
                <c:pt idx="178">
                  <c:v>17.342998991921693</c:v>
                </c:pt>
                <c:pt idx="179">
                  <c:v>16.548415156667961</c:v>
                </c:pt>
                <c:pt idx="180">
                  <c:v>16.576224828568193</c:v>
                </c:pt>
                <c:pt idx="181">
                  <c:v>17.515403352637275</c:v>
                </c:pt>
                <c:pt idx="182">
                  <c:v>17.23236271229861</c:v>
                </c:pt>
                <c:pt idx="183">
                  <c:v>17.643699378130002</c:v>
                </c:pt>
                <c:pt idx="184">
                  <c:v>17.828266894232829</c:v>
                </c:pt>
                <c:pt idx="185">
                  <c:v>17.777578616430461</c:v>
                </c:pt>
                <c:pt idx="186">
                  <c:v>16.637100103394584</c:v>
                </c:pt>
                <c:pt idx="187">
                  <c:v>15.703370546226877</c:v>
                </c:pt>
                <c:pt idx="188">
                  <c:v>16.544339943032018</c:v>
                </c:pt>
                <c:pt idx="189">
                  <c:v>16.438866804725883</c:v>
                </c:pt>
                <c:pt idx="190">
                  <c:v>17.089425242371114</c:v>
                </c:pt>
                <c:pt idx="191">
                  <c:v>16.50140418059009</c:v>
                </c:pt>
                <c:pt idx="192">
                  <c:v>17.026521282380557</c:v>
                </c:pt>
                <c:pt idx="193">
                  <c:v>16.894025883254095</c:v>
                </c:pt>
                <c:pt idx="194">
                  <c:v>16.958030716721037</c:v>
                </c:pt>
                <c:pt idx="195">
                  <c:v>16.696857434734653</c:v>
                </c:pt>
                <c:pt idx="196">
                  <c:v>17.047755129229383</c:v>
                </c:pt>
                <c:pt idx="197">
                  <c:v>17.850497280690607</c:v>
                </c:pt>
                <c:pt idx="198">
                  <c:v>18.651975755820281</c:v>
                </c:pt>
                <c:pt idx="199">
                  <c:v>19.006396010519435</c:v>
                </c:pt>
                <c:pt idx="200">
                  <c:v>19.372370293397793</c:v>
                </c:pt>
                <c:pt idx="201">
                  <c:v>19.028031223902421</c:v>
                </c:pt>
                <c:pt idx="202">
                  <c:v>18.358448098050214</c:v>
                </c:pt>
                <c:pt idx="203">
                  <c:v>18.748757662525495</c:v>
                </c:pt>
                <c:pt idx="204">
                  <c:v>19.249000021813742</c:v>
                </c:pt>
                <c:pt idx="205">
                  <c:v>18.918131888002129</c:v>
                </c:pt>
                <c:pt idx="206">
                  <c:v>18.042174923468668</c:v>
                </c:pt>
                <c:pt idx="207">
                  <c:v>17.705089426411767</c:v>
                </c:pt>
                <c:pt idx="208">
                  <c:v>17.595635274512802</c:v>
                </c:pt>
                <c:pt idx="209">
                  <c:v>19.544817480547977</c:v>
                </c:pt>
                <c:pt idx="210">
                  <c:v>19.858943014167291</c:v>
                </c:pt>
                <c:pt idx="211">
                  <c:v>20.544915179153268</c:v>
                </c:pt>
                <c:pt idx="212">
                  <c:v>20.44273286269129</c:v>
                </c:pt>
                <c:pt idx="213">
                  <c:v>19.947199825773655</c:v>
                </c:pt>
                <c:pt idx="214">
                  <c:v>20.527416324811284</c:v>
                </c:pt>
                <c:pt idx="215">
                  <c:v>21.403631985448168</c:v>
                </c:pt>
                <c:pt idx="216">
                  <c:v>22.932807416487172</c:v>
                </c:pt>
                <c:pt idx="217">
                  <c:v>23.048117549980187</c:v>
                </c:pt>
                <c:pt idx="218">
                  <c:v>23.27968224550872</c:v>
                </c:pt>
                <c:pt idx="219">
                  <c:v>23.152421525686481</c:v>
                </c:pt>
                <c:pt idx="220">
                  <c:v>22.091269360834183</c:v>
                </c:pt>
                <c:pt idx="221">
                  <c:v>21.212091925046831</c:v>
                </c:pt>
                <c:pt idx="222">
                  <c:v>21.561425634523122</c:v>
                </c:pt>
                <c:pt idx="223">
                  <c:v>21.726237373055454</c:v>
                </c:pt>
                <c:pt idx="224">
                  <c:v>20.591140514113778</c:v>
                </c:pt>
                <c:pt idx="225">
                  <c:v>20.153713460686607</c:v>
                </c:pt>
                <c:pt idx="226">
                  <c:v>20.196457520802294</c:v>
                </c:pt>
                <c:pt idx="227">
                  <c:v>18.512649643600195</c:v>
                </c:pt>
                <c:pt idx="228">
                  <c:v>18.674275362444781</c:v>
                </c:pt>
                <c:pt idx="229">
                  <c:v>18.703797417251437</c:v>
                </c:pt>
                <c:pt idx="230">
                  <c:v>18.775793421238372</c:v>
                </c:pt>
                <c:pt idx="231">
                  <c:v>18.936402033322736</c:v>
                </c:pt>
                <c:pt idx="232">
                  <c:v>18.403197016950418</c:v>
                </c:pt>
                <c:pt idx="233">
                  <c:v>17.992711584303983</c:v>
                </c:pt>
                <c:pt idx="234">
                  <c:v>17.689545468952808</c:v>
                </c:pt>
                <c:pt idx="235">
                  <c:v>18.069614666784194</c:v>
                </c:pt>
                <c:pt idx="236">
                  <c:v>17.341874151224715</c:v>
                </c:pt>
                <c:pt idx="237">
                  <c:v>18.102398784556055</c:v>
                </c:pt>
                <c:pt idx="238">
                  <c:v>19.419584603760761</c:v>
                </c:pt>
                <c:pt idx="239">
                  <c:v>20.744051160870846</c:v>
                </c:pt>
                <c:pt idx="240">
                  <c:v>20.97858183453619</c:v>
                </c:pt>
                <c:pt idx="241">
                  <c:v>21.679149848206194</c:v>
                </c:pt>
                <c:pt idx="242">
                  <c:v>22.347583950683855</c:v>
                </c:pt>
                <c:pt idx="243">
                  <c:v>24.409716994827217</c:v>
                </c:pt>
                <c:pt idx="244">
                  <c:v>23.064012684863567</c:v>
                </c:pt>
                <c:pt idx="245">
                  <c:v>25.23846620596035</c:v>
                </c:pt>
                <c:pt idx="246">
                  <c:v>23.144848553708105</c:v>
                </c:pt>
                <c:pt idx="247">
                  <c:v>23.077177713844375</c:v>
                </c:pt>
                <c:pt idx="248">
                  <c:v>22.590468316860235</c:v>
                </c:pt>
                <c:pt idx="249">
                  <c:v>22.252901618408924</c:v>
                </c:pt>
                <c:pt idx="250">
                  <c:v>22.375074777652792</c:v>
                </c:pt>
                <c:pt idx="251">
                  <c:v>21.680215141029681</c:v>
                </c:pt>
                <c:pt idx="252">
                  <c:v>22.34029079603356</c:v>
                </c:pt>
                <c:pt idx="253">
                  <c:v>22.45995745246039</c:v>
                </c:pt>
                <c:pt idx="254">
                  <c:v>22.410652288217332</c:v>
                </c:pt>
                <c:pt idx="255">
                  <c:v>22.82310869849784</c:v>
                </c:pt>
                <c:pt idx="256">
                  <c:v>22.427954493329793</c:v>
                </c:pt>
                <c:pt idx="257">
                  <c:v>21.963742295514621</c:v>
                </c:pt>
                <c:pt idx="258">
                  <c:v>22.385686589401363</c:v>
                </c:pt>
                <c:pt idx="259">
                  <c:v>23.168671834092855</c:v>
                </c:pt>
                <c:pt idx="260">
                  <c:v>22.856566381954501</c:v>
                </c:pt>
                <c:pt idx="261">
                  <c:v>20.604425401859807</c:v>
                </c:pt>
                <c:pt idx="262">
                  <c:v>20.408541255072176</c:v>
                </c:pt>
                <c:pt idx="263">
                  <c:v>19.633232126823835</c:v>
                </c:pt>
                <c:pt idx="264">
                  <c:v>20.318132053828489</c:v>
                </c:pt>
                <c:pt idx="265">
                  <c:v>20.107051517552797</c:v>
                </c:pt>
                <c:pt idx="266">
                  <c:v>19.884560384872827</c:v>
                </c:pt>
                <c:pt idx="267">
                  <c:v>18.98002260182626</c:v>
                </c:pt>
                <c:pt idx="268">
                  <c:v>18.954858723039866</c:v>
                </c:pt>
                <c:pt idx="269">
                  <c:v>17.818551722968508</c:v>
                </c:pt>
                <c:pt idx="270">
                  <c:v>16.918178414766654</c:v>
                </c:pt>
                <c:pt idx="271">
                  <c:v>16.299118790903492</c:v>
                </c:pt>
                <c:pt idx="272">
                  <c:v>15.654359115196909</c:v>
                </c:pt>
                <c:pt idx="273">
                  <c:v>15.252943825778834</c:v>
                </c:pt>
                <c:pt idx="274">
                  <c:v>15.407877534297889</c:v>
                </c:pt>
                <c:pt idx="275">
                  <c:v>16.042894140050134</c:v>
                </c:pt>
                <c:pt idx="276">
                  <c:v>15.861833914033634</c:v>
                </c:pt>
                <c:pt idx="277">
                  <c:v>15.021498380331431</c:v>
                </c:pt>
                <c:pt idx="278">
                  <c:v>15.081930176258858</c:v>
                </c:pt>
                <c:pt idx="279">
                  <c:v>15.565490611691478</c:v>
                </c:pt>
                <c:pt idx="280">
                  <c:v>15.525820896254631</c:v>
                </c:pt>
                <c:pt idx="281">
                  <c:v>15.47443363865265</c:v>
                </c:pt>
                <c:pt idx="282">
                  <c:v>16.036401629624105</c:v>
                </c:pt>
                <c:pt idx="283">
                  <c:v>16.304651978851023</c:v>
                </c:pt>
                <c:pt idx="284">
                  <c:v>16.742600049163684</c:v>
                </c:pt>
                <c:pt idx="285">
                  <c:v>17.633197370821396</c:v>
                </c:pt>
                <c:pt idx="286">
                  <c:v>18.076200223770059</c:v>
                </c:pt>
                <c:pt idx="287">
                  <c:v>18.159679118703195</c:v>
                </c:pt>
                <c:pt idx="288">
                  <c:v>18.459852032455842</c:v>
                </c:pt>
                <c:pt idx="289">
                  <c:v>19.168996375829824</c:v>
                </c:pt>
                <c:pt idx="290">
                  <c:v>19.83150607421841</c:v>
                </c:pt>
                <c:pt idx="291">
                  <c:v>19.482927524711275</c:v>
                </c:pt>
                <c:pt idx="292">
                  <c:v>18.629487509845116</c:v>
                </c:pt>
                <c:pt idx="293">
                  <c:v>18.735862386183523</c:v>
                </c:pt>
                <c:pt idx="294">
                  <c:v>19.205883309548035</c:v>
                </c:pt>
                <c:pt idx="295">
                  <c:v>19.573308430803706</c:v>
                </c:pt>
                <c:pt idx="296">
                  <c:v>19.74349241969777</c:v>
                </c:pt>
                <c:pt idx="297">
                  <c:v>19.89739481432952</c:v>
                </c:pt>
                <c:pt idx="298">
                  <c:v>19.44352569326497</c:v>
                </c:pt>
                <c:pt idx="299">
                  <c:v>19.577960809096108</c:v>
                </c:pt>
                <c:pt idx="300">
                  <c:v>20.132402260807883</c:v>
                </c:pt>
                <c:pt idx="301">
                  <c:v>19.866752563675885</c:v>
                </c:pt>
                <c:pt idx="302">
                  <c:v>19.259453020854099</c:v>
                </c:pt>
                <c:pt idx="303">
                  <c:v>18.87620499611587</c:v>
                </c:pt>
                <c:pt idx="304">
                  <c:v>18.054044460926381</c:v>
                </c:pt>
                <c:pt idx="305">
                  <c:v>18.172666376497489</c:v>
                </c:pt>
                <c:pt idx="306">
                  <c:v>18.19520014351373</c:v>
                </c:pt>
                <c:pt idx="307">
                  <c:v>18.967251477549279</c:v>
                </c:pt>
                <c:pt idx="308">
                  <c:v>19.200993682001346</c:v>
                </c:pt>
                <c:pt idx="309">
                  <c:v>18.095380908869082</c:v>
                </c:pt>
                <c:pt idx="310">
                  <c:v>18.141851654007951</c:v>
                </c:pt>
                <c:pt idx="311">
                  <c:v>17.660003667768649</c:v>
                </c:pt>
                <c:pt idx="312">
                  <c:v>17.21891385370597</c:v>
                </c:pt>
                <c:pt idx="313">
                  <c:v>16.217071288766142</c:v>
                </c:pt>
                <c:pt idx="314">
                  <c:v>14.687545255978641</c:v>
                </c:pt>
                <c:pt idx="315">
                  <c:v>14.669709905602732</c:v>
                </c:pt>
                <c:pt idx="316">
                  <c:v>13.790107153424241</c:v>
                </c:pt>
                <c:pt idx="317">
                  <c:v>13.1442699526732</c:v>
                </c:pt>
                <c:pt idx="318">
                  <c:v>13.585007357961835</c:v>
                </c:pt>
                <c:pt idx="319">
                  <c:v>12.513471604446604</c:v>
                </c:pt>
                <c:pt idx="320">
                  <c:v>12.328569657736624</c:v>
                </c:pt>
                <c:pt idx="321">
                  <c:v>10.831840153050599</c:v>
                </c:pt>
                <c:pt idx="322">
                  <c:v>10.591177559189781</c:v>
                </c:pt>
                <c:pt idx="323">
                  <c:v>11.33330623581117</c:v>
                </c:pt>
                <c:pt idx="324">
                  <c:v>11.902968628266972</c:v>
                </c:pt>
                <c:pt idx="325">
                  <c:v>11.554846295144786</c:v>
                </c:pt>
                <c:pt idx="326">
                  <c:v>11.98466266446429</c:v>
                </c:pt>
                <c:pt idx="327">
                  <c:v>12.448889158370362</c:v>
                </c:pt>
                <c:pt idx="328">
                  <c:v>13.078451355438331</c:v>
                </c:pt>
                <c:pt idx="329">
                  <c:v>13.051684129229983</c:v>
                </c:pt>
                <c:pt idx="330">
                  <c:v>13.345487104834394</c:v>
                </c:pt>
                <c:pt idx="331">
                  <c:v>13.884232895208603</c:v>
                </c:pt>
                <c:pt idx="332">
                  <c:v>13.701442268825103</c:v>
                </c:pt>
                <c:pt idx="333">
                  <c:v>13.690810359178698</c:v>
                </c:pt>
                <c:pt idx="334">
                  <c:v>14.435014091256255</c:v>
                </c:pt>
                <c:pt idx="335">
                  <c:v>14.582482908962435</c:v>
                </c:pt>
                <c:pt idx="336">
                  <c:v>14.764418456441346</c:v>
                </c:pt>
                <c:pt idx="337">
                  <c:v>14.16715751670136</c:v>
                </c:pt>
                <c:pt idx="338">
                  <c:v>14.336058380586211</c:v>
                </c:pt>
                <c:pt idx="339">
                  <c:v>14.64519860308611</c:v>
                </c:pt>
                <c:pt idx="340">
                  <c:v>14.953509786582776</c:v>
                </c:pt>
                <c:pt idx="341">
                  <c:v>15.040444676080989</c:v>
                </c:pt>
                <c:pt idx="342">
                  <c:v>15.23150324049768</c:v>
                </c:pt>
                <c:pt idx="343">
                  <c:v>15.417580706254755</c:v>
                </c:pt>
                <c:pt idx="344">
                  <c:v>15.254446436821175</c:v>
                </c:pt>
                <c:pt idx="345">
                  <c:v>14.988845296121763</c:v>
                </c:pt>
                <c:pt idx="346">
                  <c:v>14.745631176824586</c:v>
                </c:pt>
                <c:pt idx="347">
                  <c:v>14.750638489265034</c:v>
                </c:pt>
                <c:pt idx="348">
                  <c:v>14.547885040564147</c:v>
                </c:pt>
                <c:pt idx="349">
                  <c:v>14.002037903032702</c:v>
                </c:pt>
                <c:pt idx="350">
                  <c:v>14.050006965077824</c:v>
                </c:pt>
                <c:pt idx="351">
                  <c:v>13.559883620820083</c:v>
                </c:pt>
                <c:pt idx="352">
                  <c:v>13.568792287251451</c:v>
                </c:pt>
                <c:pt idx="353">
                  <c:v>13.019657302315938</c:v>
                </c:pt>
                <c:pt idx="354">
                  <c:v>12.342581259985222</c:v>
                </c:pt>
                <c:pt idx="355">
                  <c:v>12.745055150886255</c:v>
                </c:pt>
                <c:pt idx="356">
                  <c:v>12.937161101070853</c:v>
                </c:pt>
                <c:pt idx="357">
                  <c:v>13.918866656445818</c:v>
                </c:pt>
                <c:pt idx="358">
                  <c:v>14.164523175780355</c:v>
                </c:pt>
                <c:pt idx="359">
                  <c:v>13.741478417781554</c:v>
                </c:pt>
                <c:pt idx="360">
                  <c:v>14.049215181401209</c:v>
                </c:pt>
                <c:pt idx="361">
                  <c:v>14.721488469928303</c:v>
                </c:pt>
                <c:pt idx="362">
                  <c:v>14.370623221979535</c:v>
                </c:pt>
                <c:pt idx="363">
                  <c:v>14.752935420329358</c:v>
                </c:pt>
                <c:pt idx="364">
                  <c:v>15.047660591685039</c:v>
                </c:pt>
                <c:pt idx="365">
                  <c:v>15.328355684719284</c:v>
                </c:pt>
                <c:pt idx="366">
                  <c:v>15.083110578700269</c:v>
                </c:pt>
                <c:pt idx="367">
                  <c:v>13.89979066565445</c:v>
                </c:pt>
                <c:pt idx="368">
                  <c:v>12.997953983252438</c:v>
                </c:pt>
                <c:pt idx="369">
                  <c:v>13.066472850619196</c:v>
                </c:pt>
                <c:pt idx="370">
                  <c:v>13.727997586413096</c:v>
                </c:pt>
                <c:pt idx="371">
                  <c:v>13.92925841957824</c:v>
                </c:pt>
                <c:pt idx="372">
                  <c:v>13.794952631845824</c:v>
                </c:pt>
                <c:pt idx="373">
                  <c:v>13.531634369686595</c:v>
                </c:pt>
                <c:pt idx="374">
                  <c:v>13.639769173944172</c:v>
                </c:pt>
                <c:pt idx="375">
                  <c:v>13.654392690553239</c:v>
                </c:pt>
                <c:pt idx="376">
                  <c:v>13.645500685612372</c:v>
                </c:pt>
                <c:pt idx="377">
                  <c:v>13.785417404502532</c:v>
                </c:pt>
                <c:pt idx="378">
                  <c:v>13.802876645015781</c:v>
                </c:pt>
                <c:pt idx="379">
                  <c:v>13.984761763426276</c:v>
                </c:pt>
                <c:pt idx="380">
                  <c:v>13.926285001315877</c:v>
                </c:pt>
                <c:pt idx="381">
                  <c:v>13.905092701178466</c:v>
                </c:pt>
                <c:pt idx="382">
                  <c:v>13.749541018606534</c:v>
                </c:pt>
                <c:pt idx="383">
                  <c:v>13.388999452579631</c:v>
                </c:pt>
                <c:pt idx="384">
                  <c:v>13.148088791761563</c:v>
                </c:pt>
                <c:pt idx="385">
                  <c:v>12.682960516236758</c:v>
                </c:pt>
                <c:pt idx="386">
                  <c:v>12.443453515183659</c:v>
                </c:pt>
                <c:pt idx="387">
                  <c:v>12.433067081795164</c:v>
                </c:pt>
                <c:pt idx="388">
                  <c:v>12.221401061154122</c:v>
                </c:pt>
                <c:pt idx="389">
                  <c:v>11.491962852761223</c:v>
                </c:pt>
                <c:pt idx="390">
                  <c:v>11.534022795459856</c:v>
                </c:pt>
                <c:pt idx="391">
                  <c:v>11.84684054356463</c:v>
                </c:pt>
                <c:pt idx="392">
                  <c:v>11.843316826625971</c:v>
                </c:pt>
                <c:pt idx="393">
                  <c:v>11.471490240312288</c:v>
                </c:pt>
                <c:pt idx="394">
                  <c:v>11.072537845038006</c:v>
                </c:pt>
                <c:pt idx="395">
                  <c:v>11.174040870036793</c:v>
                </c:pt>
                <c:pt idx="396">
                  <c:v>11.636092105046137</c:v>
                </c:pt>
                <c:pt idx="397">
                  <c:v>11.910233879798243</c:v>
                </c:pt>
                <c:pt idx="398">
                  <c:v>11.685526018836832</c:v>
                </c:pt>
                <c:pt idx="399">
                  <c:v>11.522662536200235</c:v>
                </c:pt>
                <c:pt idx="400">
                  <c:v>11.479008694164486</c:v>
                </c:pt>
                <c:pt idx="401">
                  <c:v>11.428715168831891</c:v>
                </c:pt>
                <c:pt idx="402">
                  <c:v>10.694345183040143</c:v>
                </c:pt>
                <c:pt idx="403">
                  <c:v>10.492046265076439</c:v>
                </c:pt>
                <c:pt idx="404">
                  <c:v>10.500497301802131</c:v>
                </c:pt>
                <c:pt idx="405">
                  <c:v>10.612759466126228</c:v>
                </c:pt>
                <c:pt idx="406">
                  <c:v>10.516917642992125</c:v>
                </c:pt>
                <c:pt idx="407">
                  <c:v>10.172217991997867</c:v>
                </c:pt>
                <c:pt idx="408">
                  <c:v>10.359834197757271</c:v>
                </c:pt>
                <c:pt idx="409">
                  <c:v>10.329786209660693</c:v>
                </c:pt>
                <c:pt idx="410">
                  <c:v>10.707013188682815</c:v>
                </c:pt>
                <c:pt idx="411">
                  <c:v>11.401123789000193</c:v>
                </c:pt>
                <c:pt idx="412">
                  <c:v>11.02692987647132</c:v>
                </c:pt>
                <c:pt idx="413">
                  <c:v>11.154262189096345</c:v>
                </c:pt>
                <c:pt idx="414">
                  <c:v>11.113629393949603</c:v>
                </c:pt>
                <c:pt idx="415">
                  <c:v>11.584831641604602</c:v>
                </c:pt>
                <c:pt idx="416">
                  <c:v>12.011570757825893</c:v>
                </c:pt>
                <c:pt idx="417">
                  <c:v>12.54907613322016</c:v>
                </c:pt>
                <c:pt idx="418">
                  <c:v>12.857714453559314</c:v>
                </c:pt>
                <c:pt idx="419">
                  <c:v>12.878444602185994</c:v>
                </c:pt>
                <c:pt idx="420">
                  <c:v>12.543563692516177</c:v>
                </c:pt>
                <c:pt idx="421">
                  <c:v>12.354652326458798</c:v>
                </c:pt>
                <c:pt idx="422">
                  <c:v>12.177052795748482</c:v>
                </c:pt>
                <c:pt idx="423">
                  <c:v>11.906481776593184</c:v>
                </c:pt>
                <c:pt idx="424">
                  <c:v>12.026256671905161</c:v>
                </c:pt>
                <c:pt idx="425">
                  <c:v>11.99596122294658</c:v>
                </c:pt>
                <c:pt idx="426">
                  <c:v>11.791165275254549</c:v>
                </c:pt>
                <c:pt idx="427">
                  <c:v>11.732082638874164</c:v>
                </c:pt>
                <c:pt idx="428">
                  <c:v>11.94455241750447</c:v>
                </c:pt>
                <c:pt idx="429">
                  <c:v>12.045741763370795</c:v>
                </c:pt>
                <c:pt idx="430">
                  <c:v>12.053230403230497</c:v>
                </c:pt>
                <c:pt idx="431">
                  <c:v>11.413559188849488</c:v>
                </c:pt>
                <c:pt idx="432">
                  <c:v>10.992361427383424</c:v>
                </c:pt>
                <c:pt idx="433">
                  <c:v>10.063187738735724</c:v>
                </c:pt>
                <c:pt idx="434">
                  <c:v>10.327157080107874</c:v>
                </c:pt>
                <c:pt idx="435">
                  <c:v>9.6445311972812284</c:v>
                </c:pt>
                <c:pt idx="436">
                  <c:v>9.1389888133735724</c:v>
                </c:pt>
                <c:pt idx="437">
                  <c:v>9.1482202595395776</c:v>
                </c:pt>
                <c:pt idx="438">
                  <c:v>9.0034723772288014</c:v>
                </c:pt>
                <c:pt idx="439">
                  <c:v>8.5726804667537753</c:v>
                </c:pt>
                <c:pt idx="440">
                  <c:v>7.9508232642170604</c:v>
                </c:pt>
                <c:pt idx="441">
                  <c:v>7.3871337111081434</c:v>
                </c:pt>
                <c:pt idx="442">
                  <c:v>6.7530136047743063</c:v>
                </c:pt>
                <c:pt idx="443">
                  <c:v>6.4125938981198205</c:v>
                </c:pt>
                <c:pt idx="444">
                  <c:v>6.6406460286553521</c:v>
                </c:pt>
                <c:pt idx="445">
                  <c:v>6.7843435516302808</c:v>
                </c:pt>
                <c:pt idx="446">
                  <c:v>6.6863557604558936</c:v>
                </c:pt>
                <c:pt idx="447">
                  <c:v>6.5207277305471605</c:v>
                </c:pt>
                <c:pt idx="448">
                  <c:v>6.5823632316210832</c:v>
                </c:pt>
                <c:pt idx="449">
                  <c:v>6.4962913186410569</c:v>
                </c:pt>
                <c:pt idx="450">
                  <c:v>6.3713240938489903</c:v>
                </c:pt>
                <c:pt idx="451">
                  <c:v>6.3030737609145939</c:v>
                </c:pt>
                <c:pt idx="452">
                  <c:v>6.1491705624316815</c:v>
                </c:pt>
                <c:pt idx="453">
                  <c:v>6.2905153211913234</c:v>
                </c:pt>
                <c:pt idx="454">
                  <c:v>6.3333274953541556</c:v>
                </c:pt>
                <c:pt idx="455">
                  <c:v>6.134580411283431</c:v>
                </c:pt>
                <c:pt idx="456">
                  <c:v>6.098467639950103</c:v>
                </c:pt>
                <c:pt idx="457">
                  <c:v>6.2396927713649779</c:v>
                </c:pt>
                <c:pt idx="458">
                  <c:v>6.3560740048691429</c:v>
                </c:pt>
                <c:pt idx="459">
                  <c:v>6.4561395558192718</c:v>
                </c:pt>
                <c:pt idx="460">
                  <c:v>6.8290022614820307</c:v>
                </c:pt>
                <c:pt idx="461">
                  <c:v>7.0216152147841315</c:v>
                </c:pt>
                <c:pt idx="462">
                  <c:v>7.0528371654463085</c:v>
                </c:pt>
                <c:pt idx="463">
                  <c:v>6.4791311017052751</c:v>
                </c:pt>
                <c:pt idx="464">
                  <c:v>6.5584816720612586</c:v>
                </c:pt>
                <c:pt idx="465">
                  <c:v>6.7947041999493001</c:v>
                </c:pt>
                <c:pt idx="466">
                  <c:v>6.4670225741331304</c:v>
                </c:pt>
                <c:pt idx="467">
                  <c:v>6.1607170337991741</c:v>
                </c:pt>
                <c:pt idx="468">
                  <c:v>5.9896677711394375</c:v>
                </c:pt>
                <c:pt idx="469">
                  <c:v>5.4553476499077718</c:v>
                </c:pt>
                <c:pt idx="470">
                  <c:v>5.7988227275571571</c:v>
                </c:pt>
                <c:pt idx="471">
                  <c:v>5.5998587255061842</c:v>
                </c:pt>
                <c:pt idx="472">
                  <c:v>5.1889504620474938</c:v>
                </c:pt>
                <c:pt idx="473">
                  <c:v>5.0436396804516201</c:v>
                </c:pt>
                <c:pt idx="474">
                  <c:v>5.0805929195407957</c:v>
                </c:pt>
                <c:pt idx="475">
                  <c:v>5.0207010779228582</c:v>
                </c:pt>
                <c:pt idx="476">
                  <c:v>5.2971627701080575</c:v>
                </c:pt>
                <c:pt idx="477">
                  <c:v>5.3511773934241535</c:v>
                </c:pt>
                <c:pt idx="478">
                  <c:v>5.1264079309479245</c:v>
                </c:pt>
                <c:pt idx="479">
                  <c:v>4.784241045083248</c:v>
                </c:pt>
                <c:pt idx="480">
                  <c:v>5.1221841468873732</c:v>
                </c:pt>
                <c:pt idx="481">
                  <c:v>5.2748571912050473</c:v>
                </c:pt>
                <c:pt idx="482">
                  <c:v>5.1923481586841778</c:v>
                </c:pt>
                <c:pt idx="483">
                  <c:v>5.297085922739674</c:v>
                </c:pt>
                <c:pt idx="484">
                  <c:v>5.6094692253307752</c:v>
                </c:pt>
                <c:pt idx="485">
                  <c:v>5.2161109609893206</c:v>
                </c:pt>
                <c:pt idx="486">
                  <c:v>5.1977793619054715</c:v>
                </c:pt>
                <c:pt idx="487">
                  <c:v>5.1612948232157327</c:v>
                </c:pt>
                <c:pt idx="488">
                  <c:v>5.3775244254582599</c:v>
                </c:pt>
                <c:pt idx="489">
                  <c:v>5.4792576780533491</c:v>
                </c:pt>
                <c:pt idx="490">
                  <c:v>5.838196993200893</c:v>
                </c:pt>
                <c:pt idx="491">
                  <c:v>6.1141588494172714</c:v>
                </c:pt>
                <c:pt idx="492">
                  <c:v>6.2870872903471282</c:v>
                </c:pt>
                <c:pt idx="493">
                  <c:v>6.4613058726969834</c:v>
                </c:pt>
                <c:pt idx="494">
                  <c:v>6.8213872490360412</c:v>
                </c:pt>
                <c:pt idx="495">
                  <c:v>7.2732533902098613</c:v>
                </c:pt>
                <c:pt idx="496">
                  <c:v>7.593467258919377</c:v>
                </c:pt>
                <c:pt idx="497">
                  <c:v>7.5579873517551279</c:v>
                </c:pt>
                <c:pt idx="498">
                  <c:v>7.6020950457740328</c:v>
                </c:pt>
                <c:pt idx="499">
                  <c:v>8.0200306898957763</c:v>
                </c:pt>
                <c:pt idx="500">
                  <c:v>8.2650830022843031</c:v>
                </c:pt>
                <c:pt idx="501">
                  <c:v>8.4321519987618991</c:v>
                </c:pt>
                <c:pt idx="502">
                  <c:v>7.9982537722698392</c:v>
                </c:pt>
                <c:pt idx="503">
                  <c:v>7.9646798649400017</c:v>
                </c:pt>
                <c:pt idx="504">
                  <c:v>8.1542004830691539</c:v>
                </c:pt>
                <c:pt idx="505">
                  <c:v>8.5333605790659686</c:v>
                </c:pt>
                <c:pt idx="506">
                  <c:v>8.7007375009785353</c:v>
                </c:pt>
                <c:pt idx="507">
                  <c:v>8.3728096684638178</c:v>
                </c:pt>
                <c:pt idx="508">
                  <c:v>8.0004978675982112</c:v>
                </c:pt>
                <c:pt idx="509">
                  <c:v>7.6718252826730806</c:v>
                </c:pt>
                <c:pt idx="510">
                  <c:v>7.3459851194906483</c:v>
                </c:pt>
                <c:pt idx="511">
                  <c:v>7.4417831742173703</c:v>
                </c:pt>
                <c:pt idx="512">
                  <c:v>7.458183867189792</c:v>
                </c:pt>
                <c:pt idx="513">
                  <c:v>7.3174003956214788</c:v>
                </c:pt>
                <c:pt idx="514">
                  <c:v>7.546327911916233</c:v>
                </c:pt>
                <c:pt idx="515">
                  <c:v>7.8097391449387432</c:v>
                </c:pt>
                <c:pt idx="516">
                  <c:v>8.0722494460373788</c:v>
                </c:pt>
                <c:pt idx="517">
                  <c:v>8.1620662208503543</c:v>
                </c:pt>
                <c:pt idx="518">
                  <c:v>8.0580770441160894</c:v>
                </c:pt>
                <c:pt idx="519">
                  <c:v>7.9236203483279795</c:v>
                </c:pt>
                <c:pt idx="520">
                  <c:v>7.8996983306652906</c:v>
                </c:pt>
                <c:pt idx="521">
                  <c:v>8.0516769463966469</c:v>
                </c:pt>
                <c:pt idx="522">
                  <c:v>8.3777121399718322</c:v>
                </c:pt>
                <c:pt idx="523">
                  <c:v>8.7174183085483268</c:v>
                </c:pt>
                <c:pt idx="524">
                  <c:v>8.5816703752090504</c:v>
                </c:pt>
                <c:pt idx="525">
                  <c:v>8.4194910358724222</c:v>
                </c:pt>
                <c:pt idx="526">
                  <c:v>8.8883273612509708</c:v>
                </c:pt>
                <c:pt idx="527">
                  <c:v>9.310639680416374</c:v>
                </c:pt>
                <c:pt idx="528">
                  <c:v>9.6926188522549968</c:v>
                </c:pt>
                <c:pt idx="529">
                  <c:v>9.8308047228195736</c:v>
                </c:pt>
                <c:pt idx="530">
                  <c:v>9.5185375388100315</c:v>
                </c:pt>
                <c:pt idx="531">
                  <c:v>9.4765667879030691</c:v>
                </c:pt>
                <c:pt idx="532">
                  <c:v>9.7290076940213304</c:v>
                </c:pt>
                <c:pt idx="533">
                  <c:v>9.7963861804506109</c:v>
                </c:pt>
                <c:pt idx="534">
                  <c:v>9.9639938917878013</c:v>
                </c:pt>
                <c:pt idx="535">
                  <c:v>10.110918458488946</c:v>
                </c:pt>
                <c:pt idx="536">
                  <c:v>10.359247611348504</c:v>
                </c:pt>
                <c:pt idx="537">
                  <c:v>10.718495997022933</c:v>
                </c:pt>
                <c:pt idx="538">
                  <c:v>10.886317440307936</c:v>
                </c:pt>
                <c:pt idx="539">
                  <c:v>11.147365239137258</c:v>
                </c:pt>
                <c:pt idx="540">
                  <c:v>11.34096618850624</c:v>
                </c:pt>
                <c:pt idx="541">
                  <c:v>11.389435672748016</c:v>
                </c:pt>
                <c:pt idx="542">
                  <c:v>10.71235206273249</c:v>
                </c:pt>
                <c:pt idx="543">
                  <c:v>10.395587685954732</c:v>
                </c:pt>
                <c:pt idx="544">
                  <c:v>10.575158463806101</c:v>
                </c:pt>
                <c:pt idx="545">
                  <c:v>11.197979740229957</c:v>
                </c:pt>
                <c:pt idx="546">
                  <c:v>11.869694058481278</c:v>
                </c:pt>
                <c:pt idx="547">
                  <c:v>12.488808219521879</c:v>
                </c:pt>
                <c:pt idx="548">
                  <c:v>12.692614823344716</c:v>
                </c:pt>
                <c:pt idx="549">
                  <c:v>12.426517521583349</c:v>
                </c:pt>
                <c:pt idx="550">
                  <c:v>12.61525121234448</c:v>
                </c:pt>
                <c:pt idx="551">
                  <c:v>13.009052728993128</c:v>
                </c:pt>
                <c:pt idx="552">
                  <c:v>13.18593062867779</c:v>
                </c:pt>
                <c:pt idx="553">
                  <c:v>13.63396613221621</c:v>
                </c:pt>
                <c:pt idx="554">
                  <c:v>14.033257507604494</c:v>
                </c:pt>
                <c:pt idx="555">
                  <c:v>14.488222209157056</c:v>
                </c:pt>
                <c:pt idx="556">
                  <c:v>15.002347055737113</c:v>
                </c:pt>
                <c:pt idx="557">
                  <c:v>15.120333481747528</c:v>
                </c:pt>
                <c:pt idx="558">
                  <c:v>15.820802594477753</c:v>
                </c:pt>
                <c:pt idx="559">
                  <c:v>16.86286185276381</c:v>
                </c:pt>
                <c:pt idx="560">
                  <c:v>17.818723713516427</c:v>
                </c:pt>
                <c:pt idx="561">
                  <c:v>17.537237852261082</c:v>
                </c:pt>
                <c:pt idx="562">
                  <c:v>18.131301434952423</c:v>
                </c:pt>
                <c:pt idx="563">
                  <c:v>18.646624021402523</c:v>
                </c:pt>
                <c:pt idx="564">
                  <c:v>18.806128571700764</c:v>
                </c:pt>
                <c:pt idx="565">
                  <c:v>18.868850519584033</c:v>
                </c:pt>
                <c:pt idx="566">
                  <c:v>19.943417799064541</c:v>
                </c:pt>
                <c:pt idx="567">
                  <c:v>21.257909249487501</c:v>
                </c:pt>
                <c:pt idx="568">
                  <c:v>21.832732178740031</c:v>
                </c:pt>
                <c:pt idx="569">
                  <c:v>20.913421576866707</c:v>
                </c:pt>
                <c:pt idx="570">
                  <c:v>21.081905435296797</c:v>
                </c:pt>
                <c:pt idx="571">
                  <c:v>21.762131502579241</c:v>
                </c:pt>
                <c:pt idx="572">
                  <c:v>23.004649446159238</c:v>
                </c:pt>
                <c:pt idx="573">
                  <c:v>23.578344239585039</c:v>
                </c:pt>
                <c:pt idx="574">
                  <c:v>25.121984571109603</c:v>
                </c:pt>
                <c:pt idx="575">
                  <c:v>25.301591027426156</c:v>
                </c:pt>
                <c:pt idx="576">
                  <c:v>27.083199620832787</c:v>
                </c:pt>
                <c:pt idx="577">
                  <c:v>27.131672798247397</c:v>
                </c:pt>
                <c:pt idx="578">
                  <c:v>27.675748437861888</c:v>
                </c:pt>
                <c:pt idx="579">
                  <c:v>27.56845447289831</c:v>
                </c:pt>
                <c:pt idx="580">
                  <c:v>27.698586875008136</c:v>
                </c:pt>
                <c:pt idx="581">
                  <c:v>27.93546783028869</c:v>
                </c:pt>
                <c:pt idx="582">
                  <c:v>29.933289406842206</c:v>
                </c:pt>
                <c:pt idx="583">
                  <c:v>31.480313247173004</c:v>
                </c:pt>
                <c:pt idx="584">
                  <c:v>32.563788598776711</c:v>
                </c:pt>
                <c:pt idx="585">
                  <c:v>28.961067164354795</c:v>
                </c:pt>
                <c:pt idx="586">
                  <c:v>21.171036000097043</c:v>
                </c:pt>
                <c:pt idx="587">
                  <c:v>22.007373176418341</c:v>
                </c:pt>
                <c:pt idx="588">
                  <c:v>22.310724294336854</c:v>
                </c:pt>
                <c:pt idx="589">
                  <c:v>23.697117749335892</c:v>
                </c:pt>
                <c:pt idx="590">
                  <c:v>24.586607792668865</c:v>
                </c:pt>
                <c:pt idx="591">
                  <c:v>25.843436862018322</c:v>
                </c:pt>
                <c:pt idx="592">
                  <c:v>24.309760633908187</c:v>
                </c:pt>
                <c:pt idx="593">
                  <c:v>21.866899333389487</c:v>
                </c:pt>
                <c:pt idx="594">
                  <c:v>21.548797592546656</c:v>
                </c:pt>
                <c:pt idx="595">
                  <c:v>21.30060224111816</c:v>
                </c:pt>
                <c:pt idx="596">
                  <c:v>21.072581788447323</c:v>
                </c:pt>
                <c:pt idx="597">
                  <c:v>18.214870154658634</c:v>
                </c:pt>
                <c:pt idx="598">
                  <c:v>16.939711377775168</c:v>
                </c:pt>
                <c:pt idx="599">
                  <c:v>16.055001856531327</c:v>
                </c:pt>
                <c:pt idx="600">
                  <c:v>16.705478731547611</c:v>
                </c:pt>
                <c:pt idx="601">
                  <c:v>18.161492436976094</c:v>
                </c:pt>
                <c:pt idx="602">
                  <c:v>18.579561032791286</c:v>
                </c:pt>
                <c:pt idx="603">
                  <c:v>16.872315331609666</c:v>
                </c:pt>
                <c:pt idx="604">
                  <c:v>15.401539999110112</c:v>
                </c:pt>
                <c:pt idx="605">
                  <c:v>15.06247607464325</c:v>
                </c:pt>
                <c:pt idx="606">
                  <c:v>15.51675009551632</c:v>
                </c:pt>
                <c:pt idx="607">
                  <c:v>15.00627660288654</c:v>
                </c:pt>
                <c:pt idx="608">
                  <c:v>12.817745261106886</c:v>
                </c:pt>
                <c:pt idx="609">
                  <c:v>11.145926407660928</c:v>
                </c:pt>
                <c:pt idx="610">
                  <c:v>11.415600295644676</c:v>
                </c:pt>
                <c:pt idx="611">
                  <c:v>9.306032867968316</c:v>
                </c:pt>
                <c:pt idx="612">
                  <c:v>9.3124064551778432</c:v>
                </c:pt>
                <c:pt idx="613">
                  <c:v>9.3369322510084007</c:v>
                </c:pt>
                <c:pt idx="614">
                  <c:v>9.4130650280122108</c:v>
                </c:pt>
                <c:pt idx="615">
                  <c:v>7.1922331961154864</c:v>
                </c:pt>
                <c:pt idx="616">
                  <c:v>6.3908572898814429</c:v>
                </c:pt>
                <c:pt idx="617">
                  <c:v>5.5650593715289647</c:v>
                </c:pt>
                <c:pt idx="618">
                  <c:v>5.8387636718511997</c:v>
                </c:pt>
                <c:pt idx="619">
                  <c:v>8.8346532051812119</c:v>
                </c:pt>
                <c:pt idx="620">
                  <c:v>9.7611685640637074</c:v>
                </c:pt>
                <c:pt idx="621">
                  <c:v>8.4786066076890805</c:v>
                </c:pt>
                <c:pt idx="622">
                  <c:v>8.4633095671228968</c:v>
                </c:pt>
                <c:pt idx="623">
                  <c:v>8.2570739991006796</c:v>
                </c:pt>
                <c:pt idx="624">
                  <c:v>8.7280461628135271</c:v>
                </c:pt>
                <c:pt idx="625">
                  <c:v>7.8260517513165961</c:v>
                </c:pt>
                <c:pt idx="626">
                  <c:v>7.8746813229431663</c:v>
                </c:pt>
                <c:pt idx="627">
                  <c:v>8.723101646068109</c:v>
                </c:pt>
                <c:pt idx="628">
                  <c:v>11.249651251932438</c:v>
                </c:pt>
                <c:pt idx="629">
                  <c:v>13.098875517269516</c:v>
                </c:pt>
                <c:pt idx="630">
                  <c:v>13.754304493874526</c:v>
                </c:pt>
                <c:pt idx="631">
                  <c:v>12.999527050367732</c:v>
                </c:pt>
                <c:pt idx="632">
                  <c:v>12.922920614885987</c:v>
                </c:pt>
                <c:pt idx="633">
                  <c:v>11.696253568143693</c:v>
                </c:pt>
                <c:pt idx="634">
                  <c:v>12.011766193389931</c:v>
                </c:pt>
                <c:pt idx="635">
                  <c:v>12.281801622601112</c:v>
                </c:pt>
                <c:pt idx="636">
                  <c:v>13.025119828332375</c:v>
                </c:pt>
                <c:pt idx="637">
                  <c:v>13.926922904274294</c:v>
                </c:pt>
                <c:pt idx="638">
                  <c:v>13.254537629740081</c:v>
                </c:pt>
                <c:pt idx="639">
                  <c:v>13.518389284490091</c:v>
                </c:pt>
                <c:pt idx="640">
                  <c:v>12.18158323502402</c:v>
                </c:pt>
                <c:pt idx="641">
                  <c:v>12.287726483952424</c:v>
                </c:pt>
                <c:pt idx="642">
                  <c:v>11.741524229318244</c:v>
                </c:pt>
                <c:pt idx="643">
                  <c:v>11.315025981829049</c:v>
                </c:pt>
                <c:pt idx="644">
                  <c:v>10.909954083288843</c:v>
                </c:pt>
                <c:pt idx="645">
                  <c:v>11.108352605351723</c:v>
                </c:pt>
                <c:pt idx="646">
                  <c:v>11.448808690205698</c:v>
                </c:pt>
                <c:pt idx="647">
                  <c:v>11.639337566475882</c:v>
                </c:pt>
                <c:pt idx="648">
                  <c:v>11.495907968201594</c:v>
                </c:pt>
                <c:pt idx="649">
                  <c:v>11.087812159055563</c:v>
                </c:pt>
                <c:pt idx="650">
                  <c:v>10.398272404790031</c:v>
                </c:pt>
                <c:pt idx="651">
                  <c:v>11.104210207149519</c:v>
                </c:pt>
                <c:pt idx="652">
                  <c:v>11.985576683480096</c:v>
                </c:pt>
                <c:pt idx="653">
                  <c:v>12.539519324443887</c:v>
                </c:pt>
                <c:pt idx="654">
                  <c:v>13.20213793651101</c:v>
                </c:pt>
                <c:pt idx="655">
                  <c:v>14.105056846668951</c:v>
                </c:pt>
                <c:pt idx="656">
                  <c:v>14.41889170270743</c:v>
                </c:pt>
                <c:pt idx="657">
                  <c:v>14.826232627114088</c:v>
                </c:pt>
                <c:pt idx="658">
                  <c:v>16.129605163251135</c:v>
                </c:pt>
                <c:pt idx="659">
                  <c:v>16.159192714615322</c:v>
                </c:pt>
                <c:pt idx="660">
                  <c:v>17.087359845997241</c:v>
                </c:pt>
                <c:pt idx="661">
                  <c:v>18.104536459517785</c:v>
                </c:pt>
                <c:pt idx="662">
                  <c:v>18.660478203926019</c:v>
                </c:pt>
                <c:pt idx="663">
                  <c:v>18.718999665151497</c:v>
                </c:pt>
                <c:pt idx="664">
                  <c:v>17.750192519328643</c:v>
                </c:pt>
                <c:pt idx="665">
                  <c:v>18.393001065831339</c:v>
                </c:pt>
                <c:pt idx="666">
                  <c:v>19.360464512319133</c:v>
                </c:pt>
                <c:pt idx="667">
                  <c:v>19.623060162983755</c:v>
                </c:pt>
                <c:pt idx="668">
                  <c:v>19.862024243287639</c:v>
                </c:pt>
                <c:pt idx="669">
                  <c:v>20.913091852533118</c:v>
                </c:pt>
                <c:pt idx="670">
                  <c:v>21.499765341024158</c:v>
                </c:pt>
                <c:pt idx="671">
                  <c:v>21.12566354815544</c:v>
                </c:pt>
                <c:pt idx="672">
                  <c:v>21.618741582953511</c:v>
                </c:pt>
                <c:pt idx="673">
                  <c:v>22.244221552805161</c:v>
                </c:pt>
                <c:pt idx="674">
                  <c:v>22.042197016050576</c:v>
                </c:pt>
                <c:pt idx="675">
                  <c:v>20.556579457432857</c:v>
                </c:pt>
                <c:pt idx="676">
                  <c:v>19.474174686572095</c:v>
                </c:pt>
                <c:pt idx="677">
                  <c:v>18.711659960364955</c:v>
                </c:pt>
                <c:pt idx="678">
                  <c:v>19.646723279607624</c:v>
                </c:pt>
                <c:pt idx="679">
                  <c:v>19.80698257738096</c:v>
                </c:pt>
                <c:pt idx="680">
                  <c:v>16.847882862705809</c:v>
                </c:pt>
                <c:pt idx="681">
                  <c:v>14.361659574753361</c:v>
                </c:pt>
                <c:pt idx="682">
                  <c:v>13.158119166486067</c:v>
                </c:pt>
                <c:pt idx="683">
                  <c:v>13.008483033706137</c:v>
                </c:pt>
                <c:pt idx="684">
                  <c:v>13.511461918562418</c:v>
                </c:pt>
                <c:pt idx="685">
                  <c:v>13.263076236460867</c:v>
                </c:pt>
                <c:pt idx="686">
                  <c:v>12.377286234697685</c:v>
                </c:pt>
                <c:pt idx="687">
                  <c:v>11.789517720684186</c:v>
                </c:pt>
                <c:pt idx="688">
                  <c:v>11.992275930545693</c:v>
                </c:pt>
                <c:pt idx="689">
                  <c:v>12.288966307788131</c:v>
                </c:pt>
                <c:pt idx="690">
                  <c:v>14.770328017492071</c:v>
                </c:pt>
                <c:pt idx="691">
                  <c:v>14.903588512604372</c:v>
                </c:pt>
                <c:pt idx="692">
                  <c:v>14.282330508639975</c:v>
                </c:pt>
                <c:pt idx="693">
                  <c:v>16.061147643333449</c:v>
                </c:pt>
                <c:pt idx="694">
                  <c:v>16.149571800715517</c:v>
                </c:pt>
                <c:pt idx="695">
                  <c:v>15.756484438994011</c:v>
                </c:pt>
                <c:pt idx="696">
                  <c:v>15.599634410919288</c:v>
                </c:pt>
                <c:pt idx="697">
                  <c:v>15.664696928954774</c:v>
                </c:pt>
                <c:pt idx="698">
                  <c:v>15.729223743214231</c:v>
                </c:pt>
                <c:pt idx="699">
                  <c:v>13.916994579812409</c:v>
                </c:pt>
                <c:pt idx="700">
                  <c:v>14.502929499657778</c:v>
                </c:pt>
                <c:pt idx="701">
                  <c:v>14.833828921489793</c:v>
                </c:pt>
                <c:pt idx="702">
                  <c:v>15.270952598570261</c:v>
                </c:pt>
                <c:pt idx="703">
                  <c:v>15.120082343333987</c:v>
                </c:pt>
                <c:pt idx="704">
                  <c:v>16.452835577060966</c:v>
                </c:pt>
                <c:pt idx="705">
                  <c:v>16.821204806265644</c:v>
                </c:pt>
                <c:pt idx="706">
                  <c:v>16.599238509946648</c:v>
                </c:pt>
                <c:pt idx="707">
                  <c:v>16.280412901283839</c:v>
                </c:pt>
                <c:pt idx="708">
                  <c:v>16.37848034261367</c:v>
                </c:pt>
                <c:pt idx="709">
                  <c:v>16.216119847731061</c:v>
                </c:pt>
                <c:pt idx="710">
                  <c:v>16.172906305307901</c:v>
                </c:pt>
                <c:pt idx="711">
                  <c:v>16.370988707128788</c:v>
                </c:pt>
                <c:pt idx="712">
                  <c:v>14.138747694800731</c:v>
                </c:pt>
                <c:pt idx="713">
                  <c:v>12.843765598268812</c:v>
                </c:pt>
                <c:pt idx="714">
                  <c:v>13.369884763210059</c:v>
                </c:pt>
                <c:pt idx="715">
                  <c:v>13.649399392391642</c:v>
                </c:pt>
                <c:pt idx="716">
                  <c:v>14.214842598620644</c:v>
                </c:pt>
                <c:pt idx="717">
                  <c:v>14.328290323104959</c:v>
                </c:pt>
                <c:pt idx="718">
                  <c:v>14.636689248763609</c:v>
                </c:pt>
                <c:pt idx="719">
                  <c:v>13.908426122353843</c:v>
                </c:pt>
                <c:pt idx="720">
                  <c:v>13.904158267950837</c:v>
                </c:pt>
                <c:pt idx="721">
                  <c:v>13.002943303402454</c:v>
                </c:pt>
                <c:pt idx="722">
                  <c:v>12.955719822063333</c:v>
                </c:pt>
                <c:pt idx="723">
                  <c:v>12.429370389220786</c:v>
                </c:pt>
                <c:pt idx="724">
                  <c:v>12.03720651248158</c:v>
                </c:pt>
                <c:pt idx="725">
                  <c:v>12.164306590628444</c:v>
                </c:pt>
                <c:pt idx="726">
                  <c:v>12.744996277919581</c:v>
                </c:pt>
                <c:pt idx="727">
                  <c:v>12.463173720387809</c:v>
                </c:pt>
                <c:pt idx="728">
                  <c:v>12.279729272093082</c:v>
                </c:pt>
                <c:pt idx="729">
                  <c:v>11.57781495657408</c:v>
                </c:pt>
                <c:pt idx="730">
                  <c:v>10.911668685916966</c:v>
                </c:pt>
                <c:pt idx="731">
                  <c:v>10.086593309917905</c:v>
                </c:pt>
                <c:pt idx="732">
                  <c:v>10.101686431929252</c:v>
                </c:pt>
                <c:pt idx="733">
                  <c:v>9.6802555917493649</c:v>
                </c:pt>
                <c:pt idx="734">
                  <c:v>9.0034266177609688</c:v>
                </c:pt>
                <c:pt idx="735">
                  <c:v>8.5442557075882597</c:v>
                </c:pt>
                <c:pt idx="736">
                  <c:v>8.5061162596960518</c:v>
                </c:pt>
                <c:pt idx="737">
                  <c:v>8.9054569285180527</c:v>
                </c:pt>
                <c:pt idx="738">
                  <c:v>9.1504889009947412</c:v>
                </c:pt>
                <c:pt idx="739">
                  <c:v>9.0128230475642948</c:v>
                </c:pt>
                <c:pt idx="740">
                  <c:v>9.0778298393715033</c:v>
                </c:pt>
                <c:pt idx="741">
                  <c:v>9.5991767493529867</c:v>
                </c:pt>
                <c:pt idx="742">
                  <c:v>9.6613341521716585</c:v>
                </c:pt>
                <c:pt idx="743">
                  <c:v>9.6175141032831757</c:v>
                </c:pt>
                <c:pt idx="744">
                  <c:v>10.150534220432078</c:v>
                </c:pt>
                <c:pt idx="745">
                  <c:v>10.708982995221266</c:v>
                </c:pt>
                <c:pt idx="746">
                  <c:v>10.8505417440368</c:v>
                </c:pt>
                <c:pt idx="747">
                  <c:v>11.039227142939687</c:v>
                </c:pt>
                <c:pt idx="748">
                  <c:v>11.362215800613692</c:v>
                </c:pt>
                <c:pt idx="749">
                  <c:v>11.516744786451229</c:v>
                </c:pt>
                <c:pt idx="750">
                  <c:v>11.774213341781655</c:v>
                </c:pt>
                <c:pt idx="751">
                  <c:v>11.210545904158966</c:v>
                </c:pt>
                <c:pt idx="752">
                  <c:v>11.336281939610288</c:v>
                </c:pt>
                <c:pt idx="753">
                  <c:v>11.187335503326031</c:v>
                </c:pt>
                <c:pt idx="754">
                  <c:v>10.631033673001419</c:v>
                </c:pt>
                <c:pt idx="755">
                  <c:v>10.737360316041071</c:v>
                </c:pt>
                <c:pt idx="756">
                  <c:v>11.052412763977472</c:v>
                </c:pt>
                <c:pt idx="757">
                  <c:v>10.947918887724724</c:v>
                </c:pt>
                <c:pt idx="758">
                  <c:v>11.224693196180684</c:v>
                </c:pt>
                <c:pt idx="759">
                  <c:v>10.938275188239404</c:v>
                </c:pt>
                <c:pt idx="760">
                  <c:v>11.103736936792624</c:v>
                </c:pt>
                <c:pt idx="761">
                  <c:v>11.532785272532507</c:v>
                </c:pt>
                <c:pt idx="762">
                  <c:v>11.738774750180719</c:v>
                </c:pt>
                <c:pt idx="763">
                  <c:v>11.541711674209225</c:v>
                </c:pt>
                <c:pt idx="764">
                  <c:v>11.328560584696474</c:v>
                </c:pt>
                <c:pt idx="765">
                  <c:v>11.583105186279125</c:v>
                </c:pt>
                <c:pt idx="766">
                  <c:v>11.47845919805548</c:v>
                </c:pt>
                <c:pt idx="767">
                  <c:v>11.638683593355131</c:v>
                </c:pt>
                <c:pt idx="768">
                  <c:v>11.960463439806993</c:v>
                </c:pt>
                <c:pt idx="769">
                  <c:v>12.341753548186315</c:v>
                </c:pt>
                <c:pt idx="770">
                  <c:v>12.323310311389328</c:v>
                </c:pt>
                <c:pt idx="771">
                  <c:v>12.631867236563078</c:v>
                </c:pt>
                <c:pt idx="772">
                  <c:v>13.036560628785354</c:v>
                </c:pt>
                <c:pt idx="773">
                  <c:v>13.130223361406053</c:v>
                </c:pt>
                <c:pt idx="774">
                  <c:v>12.867028443009159</c:v>
                </c:pt>
                <c:pt idx="775">
                  <c:v>12.915378562256743</c:v>
                </c:pt>
                <c:pt idx="776">
                  <c:v>13.798264951719784</c:v>
                </c:pt>
                <c:pt idx="777">
                  <c:v>14.37466267539134</c:v>
                </c:pt>
                <c:pt idx="778">
                  <c:v>14.847702661876784</c:v>
                </c:pt>
                <c:pt idx="779">
                  <c:v>15.020347474739966</c:v>
                </c:pt>
                <c:pt idx="780">
                  <c:v>15.623163177761667</c:v>
                </c:pt>
                <c:pt idx="781">
                  <c:v>15.761666525801909</c:v>
                </c:pt>
                <c:pt idx="782">
                  <c:v>15.134873415142534</c:v>
                </c:pt>
                <c:pt idx="783">
                  <c:v>16.040842386215918</c:v>
                </c:pt>
                <c:pt idx="784">
                  <c:v>16.013723170832179</c:v>
                </c:pt>
                <c:pt idx="785">
                  <c:v>15.773186880128746</c:v>
                </c:pt>
                <c:pt idx="786">
                  <c:v>14.508136111909073</c:v>
                </c:pt>
                <c:pt idx="787">
                  <c:v>13.984939309942765</c:v>
                </c:pt>
                <c:pt idx="788">
                  <c:v>11.841267540149641</c:v>
                </c:pt>
                <c:pt idx="789">
                  <c:v>11.387602961765054</c:v>
                </c:pt>
                <c:pt idx="790">
                  <c:v>11.110043656743299</c:v>
                </c:pt>
                <c:pt idx="791">
                  <c:v>11.37277942586271</c:v>
                </c:pt>
                <c:pt idx="792">
                  <c:v>11.469296334735583</c:v>
                </c:pt>
                <c:pt idx="793">
                  <c:v>11.949565314209439</c:v>
                </c:pt>
                <c:pt idx="794">
                  <c:v>11.287903096501287</c:v>
                </c:pt>
                <c:pt idx="795">
                  <c:v>10.900825126392677</c:v>
                </c:pt>
                <c:pt idx="796">
                  <c:v>10.733674273688537</c:v>
                </c:pt>
                <c:pt idx="797">
                  <c:v>11.082715855052095</c:v>
                </c:pt>
                <c:pt idx="798">
                  <c:v>11.696446553354367</c:v>
                </c:pt>
                <c:pt idx="799">
                  <c:v>11.337472355329833</c:v>
                </c:pt>
                <c:pt idx="800">
                  <c:v>10.827463017228839</c:v>
                </c:pt>
                <c:pt idx="801">
                  <c:v>11.13266204275479</c:v>
                </c:pt>
                <c:pt idx="802">
                  <c:v>10.975407324839072</c:v>
                </c:pt>
                <c:pt idx="803">
                  <c:v>10.680912531969192</c:v>
                </c:pt>
                <c:pt idx="804">
                  <c:v>10.419342657320328</c:v>
                </c:pt>
                <c:pt idx="805">
                  <c:v>9.9997611691441843</c:v>
                </c:pt>
                <c:pt idx="806">
                  <c:v>10.186680609489676</c:v>
                </c:pt>
                <c:pt idx="807">
                  <c:v>10.779484482024623</c:v>
                </c:pt>
                <c:pt idx="808">
                  <c:v>11.241032697984441</c:v>
                </c:pt>
                <c:pt idx="809">
                  <c:v>11.583895756523845</c:v>
                </c:pt>
                <c:pt idx="810">
                  <c:v>11.134621739180936</c:v>
                </c:pt>
                <c:pt idx="811">
                  <c:v>10.723556662478135</c:v>
                </c:pt>
                <c:pt idx="812">
                  <c:v>10.553013689399162</c:v>
                </c:pt>
                <c:pt idx="813">
                  <c:v>10.825409809169496</c:v>
                </c:pt>
                <c:pt idx="814">
                  <c:v>10.248096205635573</c:v>
                </c:pt>
                <c:pt idx="815">
                  <c:v>10.159652938900917</c:v>
                </c:pt>
                <c:pt idx="816">
                  <c:v>10.248285758038984</c:v>
                </c:pt>
                <c:pt idx="817">
                  <c:v>9.8725171405700607</c:v>
                </c:pt>
                <c:pt idx="818">
                  <c:v>9.9013324912409253</c:v>
                </c:pt>
                <c:pt idx="819">
                  <c:v>9.7836398675440623</c:v>
                </c:pt>
                <c:pt idx="820">
                  <c:v>9.6922950863958164</c:v>
                </c:pt>
                <c:pt idx="821">
                  <c:v>9.0677189434195373</c:v>
                </c:pt>
                <c:pt idx="822">
                  <c:v>9.6050380933639268</c:v>
                </c:pt>
                <c:pt idx="823">
                  <c:v>9.8513486380792337</c:v>
                </c:pt>
                <c:pt idx="824">
                  <c:v>9.884048361738289</c:v>
                </c:pt>
                <c:pt idx="825">
                  <c:v>10.169850844772146</c:v>
                </c:pt>
                <c:pt idx="826">
                  <c:v>10.215861011650645</c:v>
                </c:pt>
                <c:pt idx="827">
                  <c:v>10.529330904131148</c:v>
                </c:pt>
                <c:pt idx="828">
                  <c:v>10.745733299747911</c:v>
                </c:pt>
                <c:pt idx="829">
                  <c:v>10.911564066731684</c:v>
                </c:pt>
                <c:pt idx="830">
                  <c:v>10.910946522976255</c:v>
                </c:pt>
                <c:pt idx="831">
                  <c:v>11.178021600956093</c:v>
                </c:pt>
                <c:pt idx="832">
                  <c:v>11.461543104586232</c:v>
                </c:pt>
                <c:pt idx="833">
                  <c:v>11.554126144044288</c:v>
                </c:pt>
                <c:pt idx="834">
                  <c:v>10.539745658930993</c:v>
                </c:pt>
                <c:pt idx="835">
                  <c:v>11.040611670261539</c:v>
                </c:pt>
                <c:pt idx="836">
                  <c:v>11.3373911022773</c:v>
                </c:pt>
                <c:pt idx="837">
                  <c:v>11.662444039105262</c:v>
                </c:pt>
                <c:pt idx="838">
                  <c:v>11.542173388716297</c:v>
                </c:pt>
                <c:pt idx="839">
                  <c:v>11.306665788890763</c:v>
                </c:pt>
                <c:pt idx="840">
                  <c:v>11.895759839437066</c:v>
                </c:pt>
                <c:pt idx="841">
                  <c:v>12.141507370682694</c:v>
                </c:pt>
                <c:pt idx="842">
                  <c:v>11.841626487283099</c:v>
                </c:pt>
                <c:pt idx="843">
                  <c:v>11.951097197083959</c:v>
                </c:pt>
                <c:pt idx="844">
                  <c:v>11.863875406269177</c:v>
                </c:pt>
                <c:pt idx="845">
                  <c:v>11.61566485702518</c:v>
                </c:pt>
                <c:pt idx="846">
                  <c:v>11.778190092457811</c:v>
                </c:pt>
                <c:pt idx="847">
                  <c:v>12.256989084145143</c:v>
                </c:pt>
                <c:pt idx="848">
                  <c:v>12.44495315715004</c:v>
                </c:pt>
                <c:pt idx="849">
                  <c:v>12.309457904118691</c:v>
                </c:pt>
                <c:pt idx="850">
                  <c:v>11.852030617771046</c:v>
                </c:pt>
                <c:pt idx="851">
                  <c:v>12.147072568106784</c:v>
                </c:pt>
                <c:pt idx="852">
                  <c:v>12.527059748172302</c:v>
                </c:pt>
                <c:pt idx="853">
                  <c:v>12.364119350461097</c:v>
                </c:pt>
                <c:pt idx="854">
                  <c:v>12.362339087390371</c:v>
                </c:pt>
                <c:pt idx="855">
                  <c:v>12.242728683266886</c:v>
                </c:pt>
                <c:pt idx="856">
                  <c:v>12.20047876194584</c:v>
                </c:pt>
                <c:pt idx="857">
                  <c:v>12.447881581789373</c:v>
                </c:pt>
                <c:pt idx="858">
                  <c:v>12.669112889622481</c:v>
                </c:pt>
                <c:pt idx="859">
                  <c:v>12.678378236328626</c:v>
                </c:pt>
                <c:pt idx="860">
                  <c:v>12.434678020425514</c:v>
                </c:pt>
                <c:pt idx="861">
                  <c:v>12.131183558686876</c:v>
                </c:pt>
                <c:pt idx="862">
                  <c:v>12.473469765515315</c:v>
                </c:pt>
                <c:pt idx="863">
                  <c:v>12.933964306161375</c:v>
                </c:pt>
                <c:pt idx="864">
                  <c:v>13.010773447995188</c:v>
                </c:pt>
                <c:pt idx="865">
                  <c:v>12.859346880687903</c:v>
                </c:pt>
                <c:pt idx="866">
                  <c:v>12.834819340092499</c:v>
                </c:pt>
                <c:pt idx="867">
                  <c:v>12.163901454006803</c:v>
                </c:pt>
                <c:pt idx="868">
                  <c:v>12.141970791867786</c:v>
                </c:pt>
                <c:pt idx="869">
                  <c:v>11.624407885470083</c:v>
                </c:pt>
                <c:pt idx="870">
                  <c:v>11.750201645310003</c:v>
                </c:pt>
                <c:pt idx="871">
                  <c:v>11.715076201734002</c:v>
                </c:pt>
                <c:pt idx="872">
                  <c:v>11.139349357262923</c:v>
                </c:pt>
                <c:pt idx="873">
                  <c:v>11.391934765421416</c:v>
                </c:pt>
                <c:pt idx="874">
                  <c:v>11.644070268505772</c:v>
                </c:pt>
                <c:pt idx="875">
                  <c:v>11.754449184027294</c:v>
                </c:pt>
                <c:pt idx="876">
                  <c:v>12.002650554927826</c:v>
                </c:pt>
                <c:pt idx="877">
                  <c:v>12.215052485432835</c:v>
                </c:pt>
                <c:pt idx="878">
                  <c:v>12.420105295189973</c:v>
                </c:pt>
                <c:pt idx="879">
                  <c:v>12.907868184060918</c:v>
                </c:pt>
                <c:pt idx="880">
                  <c:v>13.312042238025859</c:v>
                </c:pt>
                <c:pt idx="881">
                  <c:v>13.357885903659</c:v>
                </c:pt>
                <c:pt idx="882">
                  <c:v>13.833009564245332</c:v>
                </c:pt>
                <c:pt idx="883">
                  <c:v>14.042112347320579</c:v>
                </c:pt>
                <c:pt idx="884">
                  <c:v>14.356474143296975</c:v>
                </c:pt>
                <c:pt idx="885">
                  <c:v>14.619231935730564</c:v>
                </c:pt>
                <c:pt idx="886">
                  <c:v>15.117311697434385</c:v>
                </c:pt>
                <c:pt idx="887">
                  <c:v>15.789062002327087</c:v>
                </c:pt>
                <c:pt idx="888">
                  <c:v>15.990781062969837</c:v>
                </c:pt>
                <c:pt idx="889">
                  <c:v>16.437728215987121</c:v>
                </c:pt>
                <c:pt idx="890">
                  <c:v>16.219282945537792</c:v>
                </c:pt>
                <c:pt idx="891">
                  <c:v>16.685266628063506</c:v>
                </c:pt>
                <c:pt idx="892">
                  <c:v>16.518057827257799</c:v>
                </c:pt>
                <c:pt idx="893">
                  <c:v>17.370091963405308</c:v>
                </c:pt>
                <c:pt idx="894">
                  <c:v>18.454031906632878</c:v>
                </c:pt>
                <c:pt idx="895">
                  <c:v>18.222326463047757</c:v>
                </c:pt>
                <c:pt idx="896">
                  <c:v>18.843960654261306</c:v>
                </c:pt>
                <c:pt idx="897">
                  <c:v>17.772325789386091</c:v>
                </c:pt>
                <c:pt idx="898">
                  <c:v>18.835559288273888</c:v>
                </c:pt>
                <c:pt idx="899">
                  <c:v>18.94236903581357</c:v>
                </c:pt>
                <c:pt idx="900">
                  <c:v>18.292585385418892</c:v>
                </c:pt>
                <c:pt idx="901">
                  <c:v>18.266116815127777</c:v>
                </c:pt>
                <c:pt idx="902">
                  <c:v>19.371210099299955</c:v>
                </c:pt>
                <c:pt idx="903">
                  <c:v>19.370593634578494</c:v>
                </c:pt>
                <c:pt idx="904">
                  <c:v>18.544506591754434</c:v>
                </c:pt>
                <c:pt idx="905">
                  <c:v>18.158163846958701</c:v>
                </c:pt>
                <c:pt idx="906">
                  <c:v>18.856797596896786</c:v>
                </c:pt>
                <c:pt idx="907">
                  <c:v>18.670937110186419</c:v>
                </c:pt>
                <c:pt idx="908">
                  <c:v>17.836640796312022</c:v>
                </c:pt>
                <c:pt idx="909">
                  <c:v>17.418952948636129</c:v>
                </c:pt>
                <c:pt idx="910">
                  <c:v>17.120339736628253</c:v>
                </c:pt>
                <c:pt idx="911">
                  <c:v>17.197522725560919</c:v>
                </c:pt>
                <c:pt idx="912">
                  <c:v>16.717780078533004</c:v>
                </c:pt>
                <c:pt idx="913">
                  <c:v>15.843733142229734</c:v>
                </c:pt>
                <c:pt idx="914">
                  <c:v>15.90041710886916</c:v>
                </c:pt>
                <c:pt idx="915">
                  <c:v>16.12370436021175</c:v>
                </c:pt>
                <c:pt idx="916">
                  <c:v>16.598110789114255</c:v>
                </c:pt>
                <c:pt idx="917">
                  <c:v>16.729918872472858</c:v>
                </c:pt>
                <c:pt idx="918">
                  <c:v>16.868882383979788</c:v>
                </c:pt>
                <c:pt idx="919">
                  <c:v>15.868942729452238</c:v>
                </c:pt>
                <c:pt idx="920">
                  <c:v>15.157274488962207</c:v>
                </c:pt>
                <c:pt idx="921">
                  <c:v>14.149451489483528</c:v>
                </c:pt>
                <c:pt idx="922">
                  <c:v>13.73624223529848</c:v>
                </c:pt>
                <c:pt idx="923">
                  <c:v>13.673246057951378</c:v>
                </c:pt>
                <c:pt idx="924">
                  <c:v>13.788431552307625</c:v>
                </c:pt>
                <c:pt idx="925">
                  <c:v>13.784906390337671</c:v>
                </c:pt>
                <c:pt idx="926">
                  <c:v>13.925589923892934</c:v>
                </c:pt>
                <c:pt idx="927">
                  <c:v>13.913501765262772</c:v>
                </c:pt>
                <c:pt idx="928">
                  <c:v>14.323824968409223</c:v>
                </c:pt>
                <c:pt idx="929">
                  <c:v>14.635555551956259</c:v>
                </c:pt>
                <c:pt idx="930">
                  <c:v>14.957457101901124</c:v>
                </c:pt>
                <c:pt idx="931">
                  <c:v>15.544566891165912</c:v>
                </c:pt>
                <c:pt idx="932">
                  <c:v>15.931923184092836</c:v>
                </c:pt>
                <c:pt idx="933">
                  <c:v>16.559803310351562</c:v>
                </c:pt>
                <c:pt idx="934">
                  <c:v>16.988883579386325</c:v>
                </c:pt>
                <c:pt idx="935">
                  <c:v>17.358357365369951</c:v>
                </c:pt>
                <c:pt idx="936">
                  <c:v>17.980339342993382</c:v>
                </c:pt>
                <c:pt idx="937">
                  <c:v>17.759169263611419</c:v>
                </c:pt>
                <c:pt idx="938">
                  <c:v>18.200871845485626</c:v>
                </c:pt>
                <c:pt idx="939">
                  <c:v>18.430753048783409</c:v>
                </c:pt>
                <c:pt idx="940">
                  <c:v>18.692721439594177</c:v>
                </c:pt>
                <c:pt idx="941">
                  <c:v>18.448591397066476</c:v>
                </c:pt>
                <c:pt idx="942">
                  <c:v>19.090533975796507</c:v>
                </c:pt>
                <c:pt idx="943">
                  <c:v>18.958803640750197</c:v>
                </c:pt>
                <c:pt idx="944">
                  <c:v>18.123290556758612</c:v>
                </c:pt>
                <c:pt idx="945">
                  <c:v>18.021962441515416</c:v>
                </c:pt>
                <c:pt idx="946">
                  <c:v>18.071789130570206</c:v>
                </c:pt>
                <c:pt idx="947">
                  <c:v>18.624728977900098</c:v>
                </c:pt>
                <c:pt idx="948">
                  <c:v>18.338284994375556</c:v>
                </c:pt>
                <c:pt idx="949">
                  <c:v>17.545275108945972</c:v>
                </c:pt>
                <c:pt idx="950">
                  <c:v>17.286020720522149</c:v>
                </c:pt>
                <c:pt idx="951">
                  <c:v>17.429766947597198</c:v>
                </c:pt>
                <c:pt idx="952">
                  <c:v>17.256170578727911</c:v>
                </c:pt>
                <c:pt idx="953">
                  <c:v>17.823363817264738</c:v>
                </c:pt>
                <c:pt idx="954">
                  <c:v>17.37680647289811</c:v>
                </c:pt>
                <c:pt idx="955">
                  <c:v>17.582113039577674</c:v>
                </c:pt>
                <c:pt idx="956">
                  <c:v>17.052015467817668</c:v>
                </c:pt>
                <c:pt idx="957">
                  <c:v>16.605104536251027</c:v>
                </c:pt>
                <c:pt idx="958">
                  <c:v>17.146088452419001</c:v>
                </c:pt>
                <c:pt idx="959">
                  <c:v>17.562090833957129</c:v>
                </c:pt>
                <c:pt idx="960">
                  <c:v>18.470416986477172</c:v>
                </c:pt>
                <c:pt idx="961">
                  <c:v>19.23401449829835</c:v>
                </c:pt>
                <c:pt idx="962">
                  <c:v>19.84422527272557</c:v>
                </c:pt>
                <c:pt idx="963">
                  <c:v>20.382842975754773</c:v>
                </c:pt>
                <c:pt idx="964">
                  <c:v>20.598606843297336</c:v>
                </c:pt>
                <c:pt idx="965">
                  <c:v>20.332414551592294</c:v>
                </c:pt>
                <c:pt idx="966">
                  <c:v>20.146643736827315</c:v>
                </c:pt>
                <c:pt idx="967">
                  <c:v>20.941688475215177</c:v>
                </c:pt>
                <c:pt idx="968">
                  <c:v>20.705243044147242</c:v>
                </c:pt>
                <c:pt idx="969">
                  <c:v>20.924190141010776</c:v>
                </c:pt>
                <c:pt idx="970">
                  <c:v>21.857957721959657</c:v>
                </c:pt>
                <c:pt idx="971">
                  <c:v>22.041480198382246</c:v>
                </c:pt>
                <c:pt idx="972">
                  <c:v>21.197931400015207</c:v>
                </c:pt>
                <c:pt idx="973">
                  <c:v>21.451687754873362</c:v>
                </c:pt>
                <c:pt idx="974">
                  <c:v>21.443158568526218</c:v>
                </c:pt>
                <c:pt idx="975">
                  <c:v>20.658336447649013</c:v>
                </c:pt>
                <c:pt idx="976">
                  <c:v>19.089367498116637</c:v>
                </c:pt>
                <c:pt idx="977">
                  <c:v>16.827571244792448</c:v>
                </c:pt>
                <c:pt idx="978">
                  <c:v>17.141325661322774</c:v>
                </c:pt>
                <c:pt idx="979">
                  <c:v>17.571262631045514</c:v>
                </c:pt>
                <c:pt idx="980">
                  <c:v>17.321461147465467</c:v>
                </c:pt>
                <c:pt idx="981">
                  <c:v>16.73982096790132</c:v>
                </c:pt>
                <c:pt idx="982">
                  <c:v>17.854386489497134</c:v>
                </c:pt>
                <c:pt idx="983">
                  <c:v>18.585836118439847</c:v>
                </c:pt>
                <c:pt idx="984">
                  <c:v>19.259231693254041</c:v>
                </c:pt>
                <c:pt idx="985">
                  <c:v>19.469191309671398</c:v>
                </c:pt>
                <c:pt idx="986">
                  <c:v>19.288064606604827</c:v>
                </c:pt>
                <c:pt idx="987">
                  <c:v>20.150077238226974</c:v>
                </c:pt>
                <c:pt idx="988">
                  <c:v>20.507585864952592</c:v>
                </c:pt>
                <c:pt idx="989">
                  <c:v>20.384149993840985</c:v>
                </c:pt>
                <c:pt idx="990">
                  <c:v>19.969231885949625</c:v>
                </c:pt>
                <c:pt idx="991">
                  <c:v>20.472637900527666</c:v>
                </c:pt>
                <c:pt idx="992">
                  <c:v>20.960360090705098</c:v>
                </c:pt>
                <c:pt idx="993">
                  <c:v>20.891344595411489</c:v>
                </c:pt>
                <c:pt idx="994">
                  <c:v>20.720399335339692</c:v>
                </c:pt>
                <c:pt idx="995">
                  <c:v>21.038599376737036</c:v>
                </c:pt>
                <c:pt idx="996">
                  <c:v>21.627216196980918</c:v>
                </c:pt>
                <c:pt idx="997">
                  <c:v>21.832670826710313</c:v>
                </c:pt>
                <c:pt idx="998">
                  <c:v>22.167245585982627</c:v>
                </c:pt>
                <c:pt idx="999">
                  <c:v>22.422192169737169</c:v>
                </c:pt>
                <c:pt idx="1000">
                  <c:v>22.574330769563826</c:v>
                </c:pt>
                <c:pt idx="1001">
                  <c:v>22.30028803608278</c:v>
                </c:pt>
                <c:pt idx="1002">
                  <c:v>22.984351845738392</c:v>
                </c:pt>
                <c:pt idx="1003">
                  <c:v>22.650407292938784</c:v>
                </c:pt>
                <c:pt idx="1004">
                  <c:v>22.892221984231671</c:v>
                </c:pt>
                <c:pt idx="1005">
                  <c:v>23.212154680675333</c:v>
                </c:pt>
                <c:pt idx="1006">
                  <c:v>23.225019793095814</c:v>
                </c:pt>
                <c:pt idx="1007">
                  <c:v>22.752984772787254</c:v>
                </c:pt>
                <c:pt idx="1008">
                  <c:v>23.269335081922463</c:v>
                </c:pt>
                <c:pt idx="1009">
                  <c:v>23.372068272751328</c:v>
                </c:pt>
                <c:pt idx="1010">
                  <c:v>23.253528200034832</c:v>
                </c:pt>
                <c:pt idx="1011">
                  <c:v>23.420551954771295</c:v>
                </c:pt>
                <c:pt idx="1012">
                  <c:v>23.708808308861936</c:v>
                </c:pt>
                <c:pt idx="1013">
                  <c:v>22.385342986457786</c:v>
                </c:pt>
                <c:pt idx="1014">
                  <c:v>22.300781712174427</c:v>
                </c:pt>
                <c:pt idx="1015">
                  <c:v>22.665971845964386</c:v>
                </c:pt>
                <c:pt idx="1016">
                  <c:v>23.374146831648623</c:v>
                </c:pt>
                <c:pt idx="1017">
                  <c:v>23.775745523312697</c:v>
                </c:pt>
                <c:pt idx="1018">
                  <c:v>23.925461156673723</c:v>
                </c:pt>
                <c:pt idx="1019">
                  <c:v>23.694111549106324</c:v>
                </c:pt>
                <c:pt idx="1020">
                  <c:v>24.058483388421742</c:v>
                </c:pt>
                <c:pt idx="1021">
                  <c:v>23.700027145579398</c:v>
                </c:pt>
                <c:pt idx="1022">
                  <c:v>22.611112582289998</c:v>
                </c:pt>
                <c:pt idx="1023">
                  <c:v>23.113696462615831</c:v>
                </c:pt>
                <c:pt idx="1024">
                  <c:v>21.852177976763095</c:v>
                </c:pt>
                <c:pt idx="1025">
                  <c:v>21.555253383226251</c:v>
                </c:pt>
                <c:pt idx="1026">
                  <c:v>21.381702007433411</c:v>
                </c:pt>
                <c:pt idx="1027">
                  <c:v>19.913903864009807</c:v>
                </c:pt>
                <c:pt idx="1028">
                  <c:v>19.161676250615002</c:v>
                </c:pt>
                <c:pt idx="1029">
                  <c:v>18.825409371315676</c:v>
                </c:pt>
                <c:pt idx="1030">
                  <c:v>19.711251211928953</c:v>
                </c:pt>
                <c:pt idx="1031">
                  <c:v>19.736473752791966</c:v>
                </c:pt>
                <c:pt idx="1032">
                  <c:v>20.432242125384271</c:v>
                </c:pt>
                <c:pt idx="1033">
                  <c:v>21.074443163678431</c:v>
                </c:pt>
                <c:pt idx="1034">
                  <c:v>21.443898602019093</c:v>
                </c:pt>
                <c:pt idx="1035">
                  <c:v>21.686025566746235</c:v>
                </c:pt>
                <c:pt idx="1036">
                  <c:v>21.948477389658393</c:v>
                </c:pt>
                <c:pt idx="1037">
                  <c:v>21.552097609793478</c:v>
                </c:pt>
                <c:pt idx="1038">
                  <c:v>21.804196245666358</c:v>
                </c:pt>
                <c:pt idx="1039">
                  <c:v>22.030627049126018</c:v>
                </c:pt>
                <c:pt idx="1040">
                  <c:v>22.21914548866479</c:v>
                </c:pt>
                <c:pt idx="1041">
                  <c:v>22.06819919418389</c:v>
                </c:pt>
                <c:pt idx="1042">
                  <c:v>21.263102968336284</c:v>
                </c:pt>
                <c:pt idx="1043">
                  <c:v>21.751597808723631</c:v>
                </c:pt>
                <c:pt idx="1044">
                  <c:v>21.511535896332177</c:v>
                </c:pt>
                <c:pt idx="1045">
                  <c:v>20.42499237621422</c:v>
                </c:pt>
                <c:pt idx="1046">
                  <c:v>19.934711308295697</c:v>
                </c:pt>
                <c:pt idx="1047">
                  <c:v>21.277356015671742</c:v>
                </c:pt>
                <c:pt idx="1048">
                  <c:v>21.630227142779873</c:v>
                </c:pt>
                <c:pt idx="1049">
                  <c:v>22.004623431346527</c:v>
                </c:pt>
                <c:pt idx="1050">
                  <c:v>21.753537415670941</c:v>
                </c:pt>
                <c:pt idx="1051">
                  <c:v>21.137766793617846</c:v>
                </c:pt>
                <c:pt idx="1052">
                  <c:v>21.680275633292926</c:v>
                </c:pt>
                <c:pt idx="1053">
                  <c:v>22.004606927956878</c:v>
                </c:pt>
                <c:pt idx="1054">
                  <c:v>22.195529227158143</c:v>
                </c:pt>
                <c:pt idx="1055">
                  <c:v>22.277872995434869</c:v>
                </c:pt>
                <c:pt idx="1056">
                  <c:v>21.194968072847139</c:v>
                </c:pt>
                <c:pt idx="1057">
                  <c:v>20.895729901987231</c:v>
                </c:pt>
                <c:pt idx="1058">
                  <c:v>20.202287616481652</c:v>
                </c:pt>
                <c:pt idx="1059">
                  <c:v>20.42860808193215</c:v>
                </c:pt>
                <c:pt idx="1060">
                  <c:v>20.972258271972091</c:v>
                </c:pt>
                <c:pt idx="1061">
                  <c:v>19.713341583757622</c:v>
                </c:pt>
                <c:pt idx="1062">
                  <c:v>18.681708207192756</c:v>
                </c:pt>
                <c:pt idx="1063">
                  <c:v>18.429515590207743</c:v>
                </c:pt>
                <c:pt idx="1064">
                  <c:v>18.398046344676967</c:v>
                </c:pt>
                <c:pt idx="1065">
                  <c:v>18.448662031815349</c:v>
                </c:pt>
                <c:pt idx="1066">
                  <c:v>18.437760084691039</c:v>
                </c:pt>
                <c:pt idx="1067">
                  <c:v>17.326929913742678</c:v>
                </c:pt>
                <c:pt idx="1068">
                  <c:v>17.090541395140203</c:v>
                </c:pt>
                <c:pt idx="1069">
                  <c:v>16.372586787159847</c:v>
                </c:pt>
                <c:pt idx="1070">
                  <c:v>16.531690813943612</c:v>
                </c:pt>
                <c:pt idx="1071">
                  <c:v>15.873067819354056</c:v>
                </c:pt>
                <c:pt idx="1072">
                  <c:v>13.983836060789185</c:v>
                </c:pt>
                <c:pt idx="1073">
                  <c:v>13.799691797725178</c:v>
                </c:pt>
                <c:pt idx="1074">
                  <c:v>13.726499744359765</c:v>
                </c:pt>
                <c:pt idx="1075">
                  <c:v>14.100456516815445</c:v>
                </c:pt>
                <c:pt idx="1076">
                  <c:v>14.842661145242221</c:v>
                </c:pt>
                <c:pt idx="1077">
                  <c:v>15.064185404089631</c:v>
                </c:pt>
                <c:pt idx="1078">
                  <c:v>14.95076190879173</c:v>
                </c:pt>
                <c:pt idx="1079">
                  <c:v>15.873840687205742</c:v>
                </c:pt>
                <c:pt idx="1080">
                  <c:v>16.461793943491941</c:v>
                </c:pt>
                <c:pt idx="1081">
                  <c:v>17.034534781502128</c:v>
                </c:pt>
                <c:pt idx="1082">
                  <c:v>17.402902607188885</c:v>
                </c:pt>
                <c:pt idx="1083">
                  <c:v>17.92411044795961</c:v>
                </c:pt>
                <c:pt idx="1084">
                  <c:v>17.564153279699379</c:v>
                </c:pt>
                <c:pt idx="1085">
                  <c:v>17.083166880070703</c:v>
                </c:pt>
                <c:pt idx="1086">
                  <c:v>16.889414708693351</c:v>
                </c:pt>
                <c:pt idx="1087">
                  <c:v>16.519449443051556</c:v>
                </c:pt>
                <c:pt idx="1088">
                  <c:v>16.856792547835997</c:v>
                </c:pt>
                <c:pt idx="1089">
                  <c:v>16.428862709159468</c:v>
                </c:pt>
                <c:pt idx="1090">
                  <c:v>15.638712654326644</c:v>
                </c:pt>
                <c:pt idx="1091">
                  <c:v>16.603557212925335</c:v>
                </c:pt>
                <c:pt idx="1092">
                  <c:v>17.262996797035171</c:v>
                </c:pt>
                <c:pt idx="1093">
                  <c:v>17.464147605486168</c:v>
                </c:pt>
                <c:pt idx="1094">
                  <c:v>17.805643849614942</c:v>
                </c:pt>
                <c:pt idx="1095">
                  <c:v>17.915161678498297</c:v>
                </c:pt>
                <c:pt idx="1096">
                  <c:v>17.662646200372556</c:v>
                </c:pt>
                <c:pt idx="1097">
                  <c:v>17.640857315740252</c:v>
                </c:pt>
                <c:pt idx="1098">
                  <c:v>17.39869003113817</c:v>
                </c:pt>
                <c:pt idx="1099">
                  <c:v>17.943404688029801</c:v>
                </c:pt>
                <c:pt idx="1100">
                  <c:v>17.613854552912112</c:v>
                </c:pt>
                <c:pt idx="1101">
                  <c:v>17.533183854158555</c:v>
                </c:pt>
                <c:pt idx="1102">
                  <c:v>18.338894714968053</c:v>
                </c:pt>
                <c:pt idx="1103">
                  <c:v>18.645719442073677</c:v>
                </c:pt>
                <c:pt idx="1104">
                  <c:v>18.712530467302432</c:v>
                </c:pt>
                <c:pt idx="1105">
                  <c:v>17.889889599193751</c:v>
                </c:pt>
                <c:pt idx="1106">
                  <c:v>17.412142058290332</c:v>
                </c:pt>
                <c:pt idx="1107">
                  <c:v>16.935740066050823</c:v>
                </c:pt>
                <c:pt idx="1108">
                  <c:v>16.314338759668566</c:v>
                </c:pt>
                <c:pt idx="1109">
                  <c:v>15.808323047681981</c:v>
                </c:pt>
                <c:pt idx="1110">
                  <c:v>15.889518573988784</c:v>
                </c:pt>
                <c:pt idx="1111">
                  <c:v>15.278501094706124</c:v>
                </c:pt>
                <c:pt idx="1112">
                  <c:v>15.475308601805567</c:v>
                </c:pt>
                <c:pt idx="1113">
                  <c:v>15.913516308933385</c:v>
                </c:pt>
                <c:pt idx="1114">
                  <c:v>14.651845159710572</c:v>
                </c:pt>
                <c:pt idx="1115">
                  <c:v>13.493329686205886</c:v>
                </c:pt>
                <c:pt idx="1116">
                  <c:v>13.530721892513947</c:v>
                </c:pt>
                <c:pt idx="1117">
                  <c:v>12.95732128020539</c:v>
                </c:pt>
                <c:pt idx="1118">
                  <c:v>13.310364239140162</c:v>
                </c:pt>
                <c:pt idx="1119">
                  <c:v>12.550411048540912</c:v>
                </c:pt>
                <c:pt idx="1120">
                  <c:v>11.99543694732966</c:v>
                </c:pt>
                <c:pt idx="1121">
                  <c:v>11.888498820078997</c:v>
                </c:pt>
                <c:pt idx="1122">
                  <c:v>10.394141805327054</c:v>
                </c:pt>
                <c:pt idx="1123">
                  <c:v>9.8241957231411998</c:v>
                </c:pt>
                <c:pt idx="1124">
                  <c:v>8.6804213056463357</c:v>
                </c:pt>
                <c:pt idx="1125">
                  <c:v>8.7449838338095862</c:v>
                </c:pt>
                <c:pt idx="1126">
                  <c:v>8.948984512755608</c:v>
                </c:pt>
                <c:pt idx="1127">
                  <c:v>8.289060055923084</c:v>
                </c:pt>
                <c:pt idx="1128">
                  <c:v>8.920995508404248</c:v>
                </c:pt>
                <c:pt idx="1129">
                  <c:v>9.7622467161664677</c:v>
                </c:pt>
                <c:pt idx="1130">
                  <c:v>10.163796767444037</c:v>
                </c:pt>
                <c:pt idx="1131">
                  <c:v>10.233076136605916</c:v>
                </c:pt>
                <c:pt idx="1132">
                  <c:v>10.818139119335809</c:v>
                </c:pt>
                <c:pt idx="1133">
                  <c:v>11.011354609247666</c:v>
                </c:pt>
                <c:pt idx="1134">
                  <c:v>10.902767048238575</c:v>
                </c:pt>
                <c:pt idx="1135">
                  <c:v>10.089769593328015</c:v>
                </c:pt>
                <c:pt idx="1136">
                  <c:v>9.9189053565594172</c:v>
                </c:pt>
                <c:pt idx="1137">
                  <c:v>10.32759977750111</c:v>
                </c:pt>
                <c:pt idx="1138">
                  <c:v>10.435859457947897</c:v>
                </c:pt>
                <c:pt idx="1139">
                  <c:v>10.250368416256837</c:v>
                </c:pt>
                <c:pt idx="1140">
                  <c:v>11.185051362622149</c:v>
                </c:pt>
                <c:pt idx="1141">
                  <c:v>11.586092994449686</c:v>
                </c:pt>
                <c:pt idx="1142">
                  <c:v>11.631754403566511</c:v>
                </c:pt>
                <c:pt idx="1143">
                  <c:v>11.68916413220637</c:v>
                </c:pt>
                <c:pt idx="1144">
                  <c:v>11.532053585609422</c:v>
                </c:pt>
                <c:pt idx="1145">
                  <c:v>11.543841631417106</c:v>
                </c:pt>
                <c:pt idx="1146">
                  <c:v>11.757490488689911</c:v>
                </c:pt>
                <c:pt idx="1147">
                  <c:v>11.597986002509256</c:v>
                </c:pt>
                <c:pt idx="1148">
                  <c:v>11.805990949539792</c:v>
                </c:pt>
                <c:pt idx="1149">
                  <c:v>11.345696136316699</c:v>
                </c:pt>
                <c:pt idx="1150">
                  <c:v>11.248855860507966</c:v>
                </c:pt>
                <c:pt idx="1151">
                  <c:v>11.597589726582944</c:v>
                </c:pt>
                <c:pt idx="1152">
                  <c:v>11.437961346787556</c:v>
                </c:pt>
                <c:pt idx="1153">
                  <c:v>11.01484185422278</c:v>
                </c:pt>
                <c:pt idx="1154">
                  <c:v>10.895746511662741</c:v>
                </c:pt>
                <c:pt idx="1155">
                  <c:v>10.636037409141359</c:v>
                </c:pt>
                <c:pt idx="1156">
                  <c:v>10.548486693557001</c:v>
                </c:pt>
                <c:pt idx="1157">
                  <c:v>10.53002395909076</c:v>
                </c:pt>
                <c:pt idx="1158">
                  <c:v>10.567692447775407</c:v>
                </c:pt>
                <c:pt idx="1159">
                  <c:v>10.268385666711003</c:v>
                </c:pt>
                <c:pt idx="1160">
                  <c:v>10.067742820070704</c:v>
                </c:pt>
                <c:pt idx="1161">
                  <c:v>9.7666662995565456</c:v>
                </c:pt>
                <c:pt idx="1162">
                  <c:v>9.7662999836602022</c:v>
                </c:pt>
                <c:pt idx="1163">
                  <c:v>9.678266582535926</c:v>
                </c:pt>
                <c:pt idx="1164">
                  <c:v>9.2414622609346928</c:v>
                </c:pt>
                <c:pt idx="1165">
                  <c:v>9.0452635707047442</c:v>
                </c:pt>
                <c:pt idx="1166">
                  <c:v>8.9504200776338951</c:v>
                </c:pt>
                <c:pt idx="1167">
                  <c:v>9.2625887208668463</c:v>
                </c:pt>
                <c:pt idx="1168">
                  <c:v>9.6349107285984523</c:v>
                </c:pt>
                <c:pt idx="1169">
                  <c:v>9.5496789810417368</c:v>
                </c:pt>
                <c:pt idx="1170">
                  <c:v>9.4255240477873574</c:v>
                </c:pt>
                <c:pt idx="1171">
                  <c:v>10.023970854003748</c:v>
                </c:pt>
                <c:pt idx="1172">
                  <c:v>9.9418874730044067</c:v>
                </c:pt>
                <c:pt idx="1173">
                  <c:v>9.5336083582088325</c:v>
                </c:pt>
                <c:pt idx="1174">
                  <c:v>8.9284189022931475</c:v>
                </c:pt>
                <c:pt idx="1175">
                  <c:v>9.0119418191338259</c:v>
                </c:pt>
                <c:pt idx="1176">
                  <c:v>9.2576369191399674</c:v>
                </c:pt>
                <c:pt idx="1177">
                  <c:v>9.0037403710456285</c:v>
                </c:pt>
                <c:pt idx="1178">
                  <c:v>9.0707850296607617</c:v>
                </c:pt>
                <c:pt idx="1179">
                  <c:v>9.1330635662174107</c:v>
                </c:pt>
                <c:pt idx="1180">
                  <c:v>8.7943832898149541</c:v>
                </c:pt>
                <c:pt idx="1181">
                  <c:v>8.8539377646939528</c:v>
                </c:pt>
                <c:pt idx="1182">
                  <c:v>8.8274980455423613</c:v>
                </c:pt>
                <c:pt idx="1183">
                  <c:v>9.1271657972150297</c:v>
                </c:pt>
                <c:pt idx="1184">
                  <c:v>9.1127589907409572</c:v>
                </c:pt>
                <c:pt idx="1185">
                  <c:v>8.6818433068993119</c:v>
                </c:pt>
                <c:pt idx="1186">
                  <c:v>8.5187843029835584</c:v>
                </c:pt>
                <c:pt idx="1187">
                  <c:v>8.7452044046692894</c:v>
                </c:pt>
                <c:pt idx="1188">
                  <c:v>8.8509341807291086</c:v>
                </c:pt>
                <c:pt idx="1189">
                  <c:v>9.0544760921925143</c:v>
                </c:pt>
                <c:pt idx="1190">
                  <c:v>8.0811509007854969</c:v>
                </c:pt>
                <c:pt idx="1191">
                  <c:v>7.8440245047192159</c:v>
                </c:pt>
                <c:pt idx="1192">
                  <c:v>8.1042258071764923</c:v>
                </c:pt>
                <c:pt idx="1193">
                  <c:v>8.5120779623067389</c:v>
                </c:pt>
                <c:pt idx="1194">
                  <c:v>8.8808655272958408</c:v>
                </c:pt>
                <c:pt idx="1195">
                  <c:v>9.0710059816183808</c:v>
                </c:pt>
                <c:pt idx="1196">
                  <c:v>9.1960401317432368</c:v>
                </c:pt>
                <c:pt idx="1197">
                  <c:v>9.3578410467571089</c:v>
                </c:pt>
                <c:pt idx="1198">
                  <c:v>9.6540436632333861</c:v>
                </c:pt>
                <c:pt idx="1199">
                  <c:v>9.3899020849217418</c:v>
                </c:pt>
                <c:pt idx="1200">
                  <c:v>9.2594045308779513</c:v>
                </c:pt>
                <c:pt idx="1201">
                  <c:v>8.8298993538313049</c:v>
                </c:pt>
                <c:pt idx="1202">
                  <c:v>9.081096883854622</c:v>
                </c:pt>
                <c:pt idx="1203">
                  <c:v>9.0855612307887395</c:v>
                </c:pt>
                <c:pt idx="1204">
                  <c:v>8.8184834665480665</c:v>
                </c:pt>
                <c:pt idx="1205">
                  <c:v>8.7653407443049272</c:v>
                </c:pt>
                <c:pt idx="1206">
                  <c:v>8.4453194678755121</c:v>
                </c:pt>
                <c:pt idx="1207">
                  <c:v>8.3998063165664405</c:v>
                </c:pt>
                <c:pt idx="1208">
                  <c:v>7.5811630519231565</c:v>
                </c:pt>
                <c:pt idx="1209">
                  <c:v>7.6491417133192101</c:v>
                </c:pt>
                <c:pt idx="1210">
                  <c:v>7.810752565716113</c:v>
                </c:pt>
                <c:pt idx="1211">
                  <c:v>7.8325621371418936</c:v>
                </c:pt>
                <c:pt idx="1212">
                  <c:v>7.3886599733759946</c:v>
                </c:pt>
                <c:pt idx="1213">
                  <c:v>7.1818234505467329</c:v>
                </c:pt>
                <c:pt idx="1214">
                  <c:v>6.9506737935360325</c:v>
                </c:pt>
                <c:pt idx="1215">
                  <c:v>7.2590726254261462</c:v>
                </c:pt>
                <c:pt idx="1216">
                  <c:v>7.1926124844646244</c:v>
                </c:pt>
                <c:pt idx="1217">
                  <c:v>6.6921339881975879</c:v>
                </c:pt>
                <c:pt idx="1218">
                  <c:v>6.6386531002087583</c:v>
                </c:pt>
                <c:pt idx="1219">
                  <c:v>6.6434227521660896</c:v>
                </c:pt>
                <c:pt idx="1220">
                  <c:v>7.3988382003233069</c:v>
                </c:pt>
                <c:pt idx="1221">
                  <c:v>7.9998409945345852</c:v>
                </c:pt>
                <c:pt idx="1222">
                  <c:v>8.3474769381554275</c:v>
                </c:pt>
                <c:pt idx="1223">
                  <c:v>8.4677384014004797</c:v>
                </c:pt>
                <c:pt idx="1224">
                  <c:v>8.7567832241347432</c:v>
                </c:pt>
                <c:pt idx="1225">
                  <c:v>8.9104934366241206</c:v>
                </c:pt>
                <c:pt idx="1226">
                  <c:v>9.2328297051905288</c:v>
                </c:pt>
                <c:pt idx="1227">
                  <c:v>9.5315812841604153</c:v>
                </c:pt>
                <c:pt idx="1228">
                  <c:v>9.8744565046684016</c:v>
                </c:pt>
                <c:pt idx="1229">
                  <c:v>10.000117903130025</c:v>
                </c:pt>
                <c:pt idx="1230">
                  <c:v>10.014475995571029</c:v>
                </c:pt>
                <c:pt idx="1231">
                  <c:v>9.7280569356652116</c:v>
                </c:pt>
                <c:pt idx="1232">
                  <c:v>9.9842024580287809</c:v>
                </c:pt>
                <c:pt idx="1233">
                  <c:v>10.003391799449631</c:v>
                </c:pt>
                <c:pt idx="1234">
                  <c:v>9.8535816493642852</c:v>
                </c:pt>
                <c:pt idx="1235">
                  <c:v>9.815010903608675</c:v>
                </c:pt>
                <c:pt idx="1236">
                  <c:v>9.8949318092025429</c:v>
                </c:pt>
                <c:pt idx="1237">
                  <c:v>9.3245296457279903</c:v>
                </c:pt>
                <c:pt idx="1238">
                  <c:v>9.3267470665082524</c:v>
                </c:pt>
                <c:pt idx="1239">
                  <c:v>9.3056434045948304</c:v>
                </c:pt>
                <c:pt idx="1240">
                  <c:v>9.2318318168960545</c:v>
                </c:pt>
                <c:pt idx="1241">
                  <c:v>9.0101855122910166</c:v>
                </c:pt>
                <c:pt idx="1242">
                  <c:v>8.8683022140433092</c:v>
                </c:pt>
                <c:pt idx="1243">
                  <c:v>9.6230632573731771</c:v>
                </c:pt>
                <c:pt idx="1244">
                  <c:v>9.6873413136280888</c:v>
                </c:pt>
                <c:pt idx="1245">
                  <c:v>9.5950707030485116</c:v>
                </c:pt>
                <c:pt idx="1246">
                  <c:v>9.6919732217830941</c:v>
                </c:pt>
                <c:pt idx="1247">
                  <c:v>9.5950548011334629</c:v>
                </c:pt>
                <c:pt idx="1248">
                  <c:v>9.997001177730457</c:v>
                </c:pt>
                <c:pt idx="1249">
                  <c:v>10.494935172607084</c:v>
                </c:pt>
                <c:pt idx="1250">
                  <c:v>10.373217214924736</c:v>
                </c:pt>
                <c:pt idx="1251">
                  <c:v>10.397118719816822</c:v>
                </c:pt>
                <c:pt idx="1252">
                  <c:v>10.608120467860099</c:v>
                </c:pt>
                <c:pt idx="1253">
                  <c:v>10.810049845861217</c:v>
                </c:pt>
                <c:pt idx="1254">
                  <c:v>10.997563956793384</c:v>
                </c:pt>
                <c:pt idx="1255">
                  <c:v>10.738799808877285</c:v>
                </c:pt>
                <c:pt idx="1256">
                  <c:v>10.471234661697549</c:v>
                </c:pt>
                <c:pt idx="1257">
                  <c:v>10.55251698294375</c:v>
                </c:pt>
                <c:pt idx="1258">
                  <c:v>11.16461112866747</c:v>
                </c:pt>
                <c:pt idx="1259">
                  <c:v>11.690521474467598</c:v>
                </c:pt>
                <c:pt idx="1260">
                  <c:v>11.715007584487985</c:v>
                </c:pt>
                <c:pt idx="1261">
                  <c:v>12.388219099418123</c:v>
                </c:pt>
                <c:pt idx="1262">
                  <c:v>13.189022981532711</c:v>
                </c:pt>
                <c:pt idx="1263">
                  <c:v>13.552504172869474</c:v>
                </c:pt>
                <c:pt idx="1264">
                  <c:v>13.560046199232334</c:v>
                </c:pt>
                <c:pt idx="1265">
                  <c:v>13.888688626457114</c:v>
                </c:pt>
                <c:pt idx="1266">
                  <c:v>13.619995534083806</c:v>
                </c:pt>
                <c:pt idx="1267">
                  <c:v>13.887667550866054</c:v>
                </c:pt>
                <c:pt idx="1268">
                  <c:v>13.46731431297713</c:v>
                </c:pt>
                <c:pt idx="1269">
                  <c:v>13.425918860857356</c:v>
                </c:pt>
                <c:pt idx="1270">
                  <c:v>13.872985596138603</c:v>
                </c:pt>
                <c:pt idx="1271">
                  <c:v>14.085139814743306</c:v>
                </c:pt>
                <c:pt idx="1272">
                  <c:v>14.922208103718946</c:v>
                </c:pt>
                <c:pt idx="1273">
                  <c:v>15.822318142836451</c:v>
                </c:pt>
                <c:pt idx="1274">
                  <c:v>16.433343976069921</c:v>
                </c:pt>
                <c:pt idx="1275">
                  <c:v>16.19653445322087</c:v>
                </c:pt>
                <c:pt idx="1276">
                  <c:v>16.160311952655743</c:v>
                </c:pt>
                <c:pt idx="1277">
                  <c:v>16.825207307878717</c:v>
                </c:pt>
                <c:pt idx="1278">
                  <c:v>17.306004390512228</c:v>
                </c:pt>
                <c:pt idx="1279">
                  <c:v>18.32690724585634</c:v>
                </c:pt>
                <c:pt idx="1280">
                  <c:v>17.675620449938219</c:v>
                </c:pt>
                <c:pt idx="1281">
                  <c:v>15.530055563627304</c:v>
                </c:pt>
                <c:pt idx="1282">
                  <c:v>13.590885143189077</c:v>
                </c:pt>
                <c:pt idx="1283">
                  <c:v>13.389028514426956</c:v>
                </c:pt>
                <c:pt idx="1284">
                  <c:v>13.898336683569129</c:v>
                </c:pt>
                <c:pt idx="1285">
                  <c:v>14.298270962469514</c:v>
                </c:pt>
                <c:pt idx="1286">
                  <c:v>14.668946811103455</c:v>
                </c:pt>
                <c:pt idx="1287">
                  <c:v>14.433316420838937</c:v>
                </c:pt>
                <c:pt idx="1288">
                  <c:v>14.031891348027759</c:v>
                </c:pt>
                <c:pt idx="1289">
                  <c:v>14.766468647879604</c:v>
                </c:pt>
                <c:pt idx="1290">
                  <c:v>14.608315717522085</c:v>
                </c:pt>
                <c:pt idx="1291">
                  <c:v>14.244946310675637</c:v>
                </c:pt>
                <c:pt idx="1292">
                  <c:v>14.369428776140149</c:v>
                </c:pt>
                <c:pt idx="1293">
                  <c:v>14.811450153277711</c:v>
                </c:pt>
                <c:pt idx="1294">
                  <c:v>14.445530680872878</c:v>
                </c:pt>
                <c:pt idx="1295">
                  <c:v>14.702086748571986</c:v>
                </c:pt>
                <c:pt idx="1296">
                  <c:v>15.088072442713276</c:v>
                </c:pt>
                <c:pt idx="1297">
                  <c:v>15.467060462734743</c:v>
                </c:pt>
                <c:pt idx="1298">
                  <c:v>15.298969108882346</c:v>
                </c:pt>
                <c:pt idx="1299">
                  <c:v>15.686742656144576</c:v>
                </c:pt>
                <c:pt idx="1300">
                  <c:v>16.186353538544548</c:v>
                </c:pt>
                <c:pt idx="1301">
                  <c:v>16.641904235808582</c:v>
                </c:pt>
                <c:pt idx="1302">
                  <c:v>17.013407650499126</c:v>
                </c:pt>
                <c:pt idx="1303">
                  <c:v>17.734251436577321</c:v>
                </c:pt>
                <c:pt idx="1304">
                  <c:v>17.714220678979078</c:v>
                </c:pt>
                <c:pt idx="1305">
                  <c:v>17.640853852797949</c:v>
                </c:pt>
                <c:pt idx="1306">
                  <c:v>17.242369266947424</c:v>
                </c:pt>
                <c:pt idx="1307">
                  <c:v>17.650212904947324</c:v>
                </c:pt>
                <c:pt idx="1308">
                  <c:v>17.048843606878272</c:v>
                </c:pt>
                <c:pt idx="1309">
                  <c:v>16.508093516490288</c:v>
                </c:pt>
                <c:pt idx="1310">
                  <c:v>16.833748233480947</c:v>
                </c:pt>
                <c:pt idx="1311">
                  <c:v>16.81391389873577</c:v>
                </c:pt>
                <c:pt idx="1312">
                  <c:v>17.392413588645002</c:v>
                </c:pt>
                <c:pt idx="1313">
                  <c:v>17.81708282165301</c:v>
                </c:pt>
                <c:pt idx="1314">
                  <c:v>17.747171587070238</c:v>
                </c:pt>
                <c:pt idx="1315">
                  <c:v>16.168334756508965</c:v>
                </c:pt>
                <c:pt idx="1316">
                  <c:v>15.301285443522625</c:v>
                </c:pt>
                <c:pt idx="1317">
                  <c:v>14.818147965500797</c:v>
                </c:pt>
                <c:pt idx="1318">
                  <c:v>15.187607599503183</c:v>
                </c:pt>
                <c:pt idx="1319">
                  <c:v>15.846314974728765</c:v>
                </c:pt>
                <c:pt idx="1320">
                  <c:v>15.60619011880236</c:v>
                </c:pt>
                <c:pt idx="1321">
                  <c:v>17.35466474520511</c:v>
                </c:pt>
                <c:pt idx="1322">
                  <c:v>17.818620083397377</c:v>
                </c:pt>
                <c:pt idx="1323">
                  <c:v>18.155345895198018</c:v>
                </c:pt>
                <c:pt idx="1324">
                  <c:v>18.035430911004056</c:v>
                </c:pt>
                <c:pt idx="1325">
                  <c:v>18.015227044688331</c:v>
                </c:pt>
                <c:pt idx="1326">
                  <c:v>18.103452345519749</c:v>
                </c:pt>
                <c:pt idx="1327">
                  <c:v>18.512258455337715</c:v>
                </c:pt>
                <c:pt idx="1328">
                  <c:v>18.357282591774325</c:v>
                </c:pt>
                <c:pt idx="1329">
                  <c:v>18.349187992001987</c:v>
                </c:pt>
                <c:pt idx="1330">
                  <c:v>18.288868169301345</c:v>
                </c:pt>
                <c:pt idx="1331">
                  <c:v>18.44165231351273</c:v>
                </c:pt>
                <c:pt idx="1332">
                  <c:v>19.773068211462643</c:v>
                </c:pt>
                <c:pt idx="1333">
                  <c:v>19.582982970386741</c:v>
                </c:pt>
                <c:pt idx="1334">
                  <c:v>19.283561861298562</c:v>
                </c:pt>
                <c:pt idx="1335">
                  <c:v>19.301229507881054</c:v>
                </c:pt>
                <c:pt idx="1336">
                  <c:v>19.662279795641702</c:v>
                </c:pt>
                <c:pt idx="1337">
                  <c:v>19.315365967644603</c:v>
                </c:pt>
                <c:pt idx="1338">
                  <c:v>19.620740694824413</c:v>
                </c:pt>
                <c:pt idx="1339">
                  <c:v>19.722137498351533</c:v>
                </c:pt>
                <c:pt idx="1340">
                  <c:v>19.708766424745306</c:v>
                </c:pt>
                <c:pt idx="1341">
                  <c:v>19.370271076906981</c:v>
                </c:pt>
                <c:pt idx="1342">
                  <c:v>19.833656038801237</c:v>
                </c:pt>
                <c:pt idx="1343">
                  <c:v>20.448606721242971</c:v>
                </c:pt>
                <c:pt idx="1344">
                  <c:v>20.323410802995713</c:v>
                </c:pt>
                <c:pt idx="1345">
                  <c:v>20.545336792900454</c:v>
                </c:pt>
                <c:pt idx="1346">
                  <c:v>20.855200148690923</c:v>
                </c:pt>
                <c:pt idx="1347">
                  <c:v>20.457362016642193</c:v>
                </c:pt>
                <c:pt idx="1348">
                  <c:v>20.51760563376487</c:v>
                </c:pt>
                <c:pt idx="1349">
                  <c:v>20.608357012960198</c:v>
                </c:pt>
                <c:pt idx="1350">
                  <c:v>20.564596413297146</c:v>
                </c:pt>
                <c:pt idx="1351">
                  <c:v>20.812227546627394</c:v>
                </c:pt>
                <c:pt idx="1352">
                  <c:v>20.993501005229131</c:v>
                </c:pt>
                <c:pt idx="1353">
                  <c:v>21.109178247475125</c:v>
                </c:pt>
                <c:pt idx="1354">
                  <c:v>21.03790118960638</c:v>
                </c:pt>
                <c:pt idx="1355">
                  <c:v>21.164732079814648</c:v>
                </c:pt>
                <c:pt idx="1356">
                  <c:v>21.411974913826537</c:v>
                </c:pt>
                <c:pt idx="1357">
                  <c:v>21.263840187313019</c:v>
                </c:pt>
                <c:pt idx="1358">
                  <c:v>20.833375889460399</c:v>
                </c:pt>
                <c:pt idx="1359">
                  <c:v>20.055250085063836</c:v>
                </c:pt>
                <c:pt idx="1360">
                  <c:v>20.196492421281441</c:v>
                </c:pt>
                <c:pt idx="1361">
                  <c:v>20.290763690670307</c:v>
                </c:pt>
                <c:pt idx="1362">
                  <c:v>20.067951816142145</c:v>
                </c:pt>
                <c:pt idx="1363">
                  <c:v>20.535549404755631</c:v>
                </c:pt>
                <c:pt idx="1364">
                  <c:v>20.576450100818871</c:v>
                </c:pt>
                <c:pt idx="1365">
                  <c:v>20.395759282410257</c:v>
                </c:pt>
                <c:pt idx="1366">
                  <c:v>20.209473020394057</c:v>
                </c:pt>
                <c:pt idx="1367">
                  <c:v>19.911484108090338</c:v>
                </c:pt>
                <c:pt idx="1368">
                  <c:v>20.219119422457307</c:v>
                </c:pt>
                <c:pt idx="1369">
                  <c:v>20.802571764332686</c:v>
                </c:pt>
                <c:pt idx="1370">
                  <c:v>21.152737302037</c:v>
                </c:pt>
                <c:pt idx="1371">
                  <c:v>21.642739261879665</c:v>
                </c:pt>
                <c:pt idx="1372">
                  <c:v>22.195426698019972</c:v>
                </c:pt>
                <c:pt idx="1373">
                  <c:v>22.718356759520631</c:v>
                </c:pt>
                <c:pt idx="1374">
                  <c:v>23.376412691512147</c:v>
                </c:pt>
                <c:pt idx="1375">
                  <c:v>23.284070256230549</c:v>
                </c:pt>
                <c:pt idx="1376">
                  <c:v>23.946007075299882</c:v>
                </c:pt>
                <c:pt idx="1377">
                  <c:v>23.926762764083293</c:v>
                </c:pt>
                <c:pt idx="1378">
                  <c:v>24.347586881114829</c:v>
                </c:pt>
                <c:pt idx="1379">
                  <c:v>25.027380664939127</c:v>
                </c:pt>
                <c:pt idx="1380">
                  <c:v>24.762465194644044</c:v>
                </c:pt>
                <c:pt idx="1381">
                  <c:v>25.976065550593407</c:v>
                </c:pt>
                <c:pt idx="1382">
                  <c:v>25.629930395216128</c:v>
                </c:pt>
                <c:pt idx="1383">
                  <c:v>25.424203848381538</c:v>
                </c:pt>
                <c:pt idx="1384">
                  <c:v>25.814043827699042</c:v>
                </c:pt>
                <c:pt idx="1385">
                  <c:v>25.966673558333863</c:v>
                </c:pt>
                <c:pt idx="1386">
                  <c:v>24.858411332348407</c:v>
                </c:pt>
                <c:pt idx="1387">
                  <c:v>25.41252912145498</c:v>
                </c:pt>
                <c:pt idx="1388">
                  <c:v>25.680115512876792</c:v>
                </c:pt>
                <c:pt idx="1389">
                  <c:v>26.483467720897224</c:v>
                </c:pt>
                <c:pt idx="1390">
                  <c:v>27.585612049012823</c:v>
                </c:pt>
                <c:pt idx="1391">
                  <c:v>27.723946163893988</c:v>
                </c:pt>
                <c:pt idx="1392">
                  <c:v>28.332870129950397</c:v>
                </c:pt>
                <c:pt idx="1393">
                  <c:v>29.265634883575984</c:v>
                </c:pt>
                <c:pt idx="1394">
                  <c:v>28.802458591871694</c:v>
                </c:pt>
                <c:pt idx="1395">
                  <c:v>27.585160338136578</c:v>
                </c:pt>
                <c:pt idx="1396">
                  <c:v>29.928362224688808</c:v>
                </c:pt>
                <c:pt idx="1397">
                  <c:v>31.256560616381307</c:v>
                </c:pt>
                <c:pt idx="1398">
                  <c:v>32.76663768966997</c:v>
                </c:pt>
                <c:pt idx="1399">
                  <c:v>32.586283486713207</c:v>
                </c:pt>
                <c:pt idx="1400">
                  <c:v>32.66658134170865</c:v>
                </c:pt>
                <c:pt idx="1401">
                  <c:v>32.901498179798146</c:v>
                </c:pt>
                <c:pt idx="1402">
                  <c:v>32.336600532812703</c:v>
                </c:pt>
                <c:pt idx="1403">
                  <c:v>33.030789042905447</c:v>
                </c:pt>
                <c:pt idx="1404">
                  <c:v>32.859968415052258</c:v>
                </c:pt>
                <c:pt idx="1405">
                  <c:v>34.709677782270006</c:v>
                </c:pt>
                <c:pt idx="1406">
                  <c:v>36.296927736425125</c:v>
                </c:pt>
                <c:pt idx="1407">
                  <c:v>37.276934043028781</c:v>
                </c:pt>
                <c:pt idx="1408">
                  <c:v>36.956598518969024</c:v>
                </c:pt>
                <c:pt idx="1409">
                  <c:v>36.802293460092038</c:v>
                </c:pt>
                <c:pt idx="1410">
                  <c:v>38.259645085248586</c:v>
                </c:pt>
                <c:pt idx="1411">
                  <c:v>35.423401024878345</c:v>
                </c:pt>
                <c:pt idx="1412">
                  <c:v>33.532356980834919</c:v>
                </c:pt>
                <c:pt idx="1413">
                  <c:v>33.77310287904816</c:v>
                </c:pt>
                <c:pt idx="1414">
                  <c:v>37.369391883920969</c:v>
                </c:pt>
                <c:pt idx="1415">
                  <c:v>38.820274780098174</c:v>
                </c:pt>
                <c:pt idx="1416">
                  <c:v>40.576957677208142</c:v>
                </c:pt>
                <c:pt idx="1417">
                  <c:v>40.40015922925997</c:v>
                </c:pt>
                <c:pt idx="1418">
                  <c:v>41.356103632713015</c:v>
                </c:pt>
                <c:pt idx="1419">
                  <c:v>42.704509516892166</c:v>
                </c:pt>
                <c:pt idx="1420">
                  <c:v>42.556676709518051</c:v>
                </c:pt>
                <c:pt idx="1421">
                  <c:v>42.180675911746924</c:v>
                </c:pt>
                <c:pt idx="1422">
                  <c:v>43.828035992805411</c:v>
                </c:pt>
                <c:pt idx="1423">
                  <c:v>41.930712159940455</c:v>
                </c:pt>
                <c:pt idx="1424">
                  <c:v>41.323451334715017</c:v>
                </c:pt>
                <c:pt idx="1425">
                  <c:v>40.552854399539868</c:v>
                </c:pt>
                <c:pt idx="1426">
                  <c:v>43.208290714613923</c:v>
                </c:pt>
                <c:pt idx="1427">
                  <c:v>44.197939761040566</c:v>
                </c:pt>
                <c:pt idx="1428">
                  <c:v>43.772578146938002</c:v>
                </c:pt>
                <c:pt idx="1429">
                  <c:v>42.185635887917329</c:v>
                </c:pt>
                <c:pt idx="1430">
                  <c:v>43.220748439965881</c:v>
                </c:pt>
                <c:pt idx="1431">
                  <c:v>43.528574288507741</c:v>
                </c:pt>
                <c:pt idx="1432">
                  <c:v>41.966050503324311</c:v>
                </c:pt>
                <c:pt idx="1433">
                  <c:v>42.781971567071452</c:v>
                </c:pt>
                <c:pt idx="1434">
                  <c:v>42.758093618269584</c:v>
                </c:pt>
                <c:pt idx="1435">
                  <c:v>42.869565494419504</c:v>
                </c:pt>
                <c:pt idx="1436">
                  <c:v>41.898007924884752</c:v>
                </c:pt>
                <c:pt idx="1437">
                  <c:v>39.369699044201383</c:v>
                </c:pt>
                <c:pt idx="1438">
                  <c:v>38.78214245678479</c:v>
                </c:pt>
                <c:pt idx="1439">
                  <c:v>37.274238004497214</c:v>
                </c:pt>
                <c:pt idx="1440">
                  <c:v>36.97886799702983</c:v>
                </c:pt>
                <c:pt idx="1441">
                  <c:v>35.834662651431294</c:v>
                </c:pt>
                <c:pt idx="1442">
                  <c:v>32.325837236178764</c:v>
                </c:pt>
                <c:pt idx="1443">
                  <c:v>32.173901168360707</c:v>
                </c:pt>
                <c:pt idx="1444">
                  <c:v>34.07464321714005</c:v>
                </c:pt>
                <c:pt idx="1445">
                  <c:v>33.068534411112786</c:v>
                </c:pt>
                <c:pt idx="1446">
                  <c:v>32.163038687444356</c:v>
                </c:pt>
                <c:pt idx="1447">
                  <c:v>31.404318760780146</c:v>
                </c:pt>
                <c:pt idx="1448">
                  <c:v>27.667392586862501</c:v>
                </c:pt>
                <c:pt idx="1449">
                  <c:v>28.577373113360114</c:v>
                </c:pt>
                <c:pt idx="1450">
                  <c:v>30.005103811056838</c:v>
                </c:pt>
                <c:pt idx="1451">
                  <c:v>30.499953255020468</c:v>
                </c:pt>
                <c:pt idx="1452">
                  <c:v>30.277204433096014</c:v>
                </c:pt>
                <c:pt idx="1453">
                  <c:v>29.085704152008446</c:v>
                </c:pt>
                <c:pt idx="1454">
                  <c:v>30.2921306409187</c:v>
                </c:pt>
                <c:pt idx="1455">
                  <c:v>29.0058832531187</c:v>
                </c:pt>
                <c:pt idx="1456">
                  <c:v>28.128107508688352</c:v>
                </c:pt>
                <c:pt idx="1457">
                  <c:v>26.387672541183374</c:v>
                </c:pt>
                <c:pt idx="1458">
                  <c:v>23.463120467431459</c:v>
                </c:pt>
                <c:pt idx="1459">
                  <c:v>23.588713528842394</c:v>
                </c:pt>
                <c:pt idx="1460">
                  <c:v>22.365036801224342</c:v>
                </c:pt>
                <c:pt idx="1461">
                  <c:v>21.956233863659097</c:v>
                </c:pt>
                <c:pt idx="1462">
                  <c:v>23.348396502725144</c:v>
                </c:pt>
                <c:pt idx="1463">
                  <c:v>23.101442537685653</c:v>
                </c:pt>
                <c:pt idx="1464">
                  <c:v>22.898348576613238</c:v>
                </c:pt>
                <c:pt idx="1465">
                  <c:v>21.214102123415298</c:v>
                </c:pt>
                <c:pt idx="1466">
                  <c:v>21.309719026991001</c:v>
                </c:pt>
                <c:pt idx="1467">
                  <c:v>22.427939577730918</c:v>
                </c:pt>
                <c:pt idx="1468">
                  <c:v>23.591080453481496</c:v>
                </c:pt>
                <c:pt idx="1469">
                  <c:v>24.832223259531073</c:v>
                </c:pt>
                <c:pt idx="1470">
                  <c:v>24.867329101268787</c:v>
                </c:pt>
                <c:pt idx="1471">
                  <c:v>24.642251409932172</c:v>
                </c:pt>
                <c:pt idx="1472">
                  <c:v>25.243686752606262</c:v>
                </c:pt>
                <c:pt idx="1473">
                  <c:v>25.682756070579689</c:v>
                </c:pt>
                <c:pt idx="1474">
                  <c:v>25.946798218420128</c:v>
                </c:pt>
                <c:pt idx="1475">
                  <c:v>26.63517051108154</c:v>
                </c:pt>
                <c:pt idx="1476">
                  <c:v>27.658540355736584</c:v>
                </c:pt>
                <c:pt idx="1477">
                  <c:v>27.650862036740232</c:v>
                </c:pt>
                <c:pt idx="1478">
                  <c:v>26.886530384035872</c:v>
                </c:pt>
                <c:pt idx="1479">
                  <c:v>26.900577508444893</c:v>
                </c:pt>
                <c:pt idx="1480">
                  <c:v>25.902814292943763</c:v>
                </c:pt>
                <c:pt idx="1481">
                  <c:v>26.401285366474916</c:v>
                </c:pt>
                <c:pt idx="1482">
                  <c:v>25.695888646268557</c:v>
                </c:pt>
                <c:pt idx="1483">
                  <c:v>25.174462226477772</c:v>
                </c:pt>
                <c:pt idx="1484">
                  <c:v>25.668406776357696</c:v>
                </c:pt>
                <c:pt idx="1485">
                  <c:v>25.411655665489331</c:v>
                </c:pt>
                <c:pt idx="1486">
                  <c:v>26.465310814818036</c:v>
                </c:pt>
                <c:pt idx="1487">
                  <c:v>27.144808694741222</c:v>
                </c:pt>
                <c:pt idx="1488">
                  <c:v>26.587250697970372</c:v>
                </c:pt>
                <c:pt idx="1489">
                  <c:v>26.74486312810118</c:v>
                </c:pt>
                <c:pt idx="1490">
                  <c:v>26.339142131057919</c:v>
                </c:pt>
                <c:pt idx="1491">
                  <c:v>25.408922569114463</c:v>
                </c:pt>
                <c:pt idx="1492">
                  <c:v>25.650230187182967</c:v>
                </c:pt>
                <c:pt idx="1493">
                  <c:v>26.068394871883985</c:v>
                </c:pt>
                <c:pt idx="1494">
                  <c:v>26.287871091254736</c:v>
                </c:pt>
                <c:pt idx="1495">
                  <c:v>26.104381410936146</c:v>
                </c:pt>
                <c:pt idx="1496">
                  <c:v>25.730122990164467</c:v>
                </c:pt>
                <c:pt idx="1497">
                  <c:v>24.876538723647954</c:v>
                </c:pt>
                <c:pt idx="1498">
                  <c:v>25.931783309069015</c:v>
                </c:pt>
                <c:pt idx="1499">
                  <c:v>26.443803114292397</c:v>
                </c:pt>
                <c:pt idx="1500">
                  <c:v>26.468702626685719</c:v>
                </c:pt>
                <c:pt idx="1501">
                  <c:v>26.249624763583292</c:v>
                </c:pt>
                <c:pt idx="1502">
                  <c:v>26.327837778667678</c:v>
                </c:pt>
                <c:pt idx="1503">
                  <c:v>26.14728094387451</c:v>
                </c:pt>
                <c:pt idx="1504">
                  <c:v>25.650640708757326</c:v>
                </c:pt>
                <c:pt idx="1505">
                  <c:v>24.749582241646365</c:v>
                </c:pt>
                <c:pt idx="1506">
                  <c:v>24.696786766853297</c:v>
                </c:pt>
                <c:pt idx="1507">
                  <c:v>25.051393562010958</c:v>
                </c:pt>
                <c:pt idx="1508">
                  <c:v>25.644156440797381</c:v>
                </c:pt>
                <c:pt idx="1509">
                  <c:v>26.538040282101715</c:v>
                </c:pt>
                <c:pt idx="1510">
                  <c:v>26.928020270856479</c:v>
                </c:pt>
                <c:pt idx="1511">
                  <c:v>27.282689787571677</c:v>
                </c:pt>
                <c:pt idx="1512">
                  <c:v>27.207536656807129</c:v>
                </c:pt>
                <c:pt idx="1513">
                  <c:v>27.315181413516605</c:v>
                </c:pt>
                <c:pt idx="1514">
                  <c:v>26.227605554650889</c:v>
                </c:pt>
                <c:pt idx="1515">
                  <c:v>26.976268314189078</c:v>
                </c:pt>
                <c:pt idx="1516">
                  <c:v>27.548490451851251</c:v>
                </c:pt>
                <c:pt idx="1517">
                  <c:v>27.418262740410601</c:v>
                </c:pt>
                <c:pt idx="1518">
                  <c:v>27.410088167204322</c:v>
                </c:pt>
                <c:pt idx="1519">
                  <c:v>26.148607189312319</c:v>
                </c:pt>
                <c:pt idx="1520">
                  <c:v>26.725743047696916</c:v>
                </c:pt>
                <c:pt idx="1521">
                  <c:v>27.320648130462015</c:v>
                </c:pt>
                <c:pt idx="1522">
                  <c:v>25.72905357949838</c:v>
                </c:pt>
                <c:pt idx="1523">
                  <c:v>25.955510105240226</c:v>
                </c:pt>
                <c:pt idx="1524">
                  <c:v>24.022317760836817</c:v>
                </c:pt>
                <c:pt idx="1525">
                  <c:v>23.495263401811776</c:v>
                </c:pt>
                <c:pt idx="1526">
                  <c:v>22.606810842249335</c:v>
                </c:pt>
                <c:pt idx="1527">
                  <c:v>23.356040643201602</c:v>
                </c:pt>
                <c:pt idx="1528">
                  <c:v>23.696432116623175</c:v>
                </c:pt>
                <c:pt idx="1529">
                  <c:v>22.416812802281928</c:v>
                </c:pt>
                <c:pt idx="1530">
                  <c:v>20.907206462661573</c:v>
                </c:pt>
                <c:pt idx="1531">
                  <c:v>21.401617360047922</c:v>
                </c:pt>
                <c:pt idx="1532">
                  <c:v>20.362733946097514</c:v>
                </c:pt>
                <c:pt idx="1533">
                  <c:v>16.387356548789825</c:v>
                </c:pt>
                <c:pt idx="1534">
                  <c:v>15.259659405704577</c:v>
                </c:pt>
                <c:pt idx="1535">
                  <c:v>15.376080747423767</c:v>
                </c:pt>
                <c:pt idx="1536">
                  <c:v>15.174651936879666</c:v>
                </c:pt>
                <c:pt idx="1537">
                  <c:v>14.122181801918893</c:v>
                </c:pt>
                <c:pt idx="1538">
                  <c:v>13.323667656863929</c:v>
                </c:pt>
                <c:pt idx="1539">
                  <c:v>14.981866453039244</c:v>
                </c:pt>
                <c:pt idx="1540">
                  <c:v>15.996355755263153</c:v>
                </c:pt>
                <c:pt idx="1541">
                  <c:v>16.384182816215333</c:v>
                </c:pt>
                <c:pt idx="1542">
                  <c:v>16.694620816995613</c:v>
                </c:pt>
                <c:pt idx="1543">
                  <c:v>18.094069801576076</c:v>
                </c:pt>
                <c:pt idx="1544">
                  <c:v>18.831902264840075</c:v>
                </c:pt>
                <c:pt idx="1545">
                  <c:v>19.358008443486831</c:v>
                </c:pt>
                <c:pt idx="1546">
                  <c:v>19.812761079966052</c:v>
                </c:pt>
                <c:pt idx="1547">
                  <c:v>20.322376500216535</c:v>
                </c:pt>
                <c:pt idx="1548">
                  <c:v>20.527859801454408</c:v>
                </c:pt>
                <c:pt idx="1549">
                  <c:v>19.920539306600435</c:v>
                </c:pt>
                <c:pt idx="1550">
                  <c:v>21.004601209715346</c:v>
                </c:pt>
                <c:pt idx="1551">
                  <c:v>21.804845599625146</c:v>
                </c:pt>
                <c:pt idx="1552">
                  <c:v>20.480068638423401</c:v>
                </c:pt>
                <c:pt idx="1553">
                  <c:v>19.742039853739445</c:v>
                </c:pt>
                <c:pt idx="1554">
                  <c:v>19.668660470717697</c:v>
                </c:pt>
                <c:pt idx="1555">
                  <c:v>19.77029917435857</c:v>
                </c:pt>
                <c:pt idx="1556">
                  <c:v>20.381395233204021</c:v>
                </c:pt>
                <c:pt idx="1557">
                  <c:v>21.240127651759408</c:v>
                </c:pt>
                <c:pt idx="1558">
                  <c:v>21.700723827760608</c:v>
                </c:pt>
                <c:pt idx="1559">
                  <c:v>22.396379773044202</c:v>
                </c:pt>
                <c:pt idx="1560">
                  <c:v>22.978299430554976</c:v>
                </c:pt>
                <c:pt idx="1561">
                  <c:v>23.489828703298521</c:v>
                </c:pt>
                <c:pt idx="1562">
                  <c:v>22.899336430143638</c:v>
                </c:pt>
                <c:pt idx="1563">
                  <c:v>23.143929447285942</c:v>
                </c:pt>
                <c:pt idx="1564">
                  <c:v>23.059491506095334</c:v>
                </c:pt>
                <c:pt idx="1565">
                  <c:v>22.10083128661099</c:v>
                </c:pt>
                <c:pt idx="1566">
                  <c:v>22.610981701156621</c:v>
                </c:pt>
                <c:pt idx="1567">
                  <c:v>20.049852721660496</c:v>
                </c:pt>
                <c:pt idx="1568">
                  <c:v>19.69811456887771</c:v>
                </c:pt>
                <c:pt idx="1569">
                  <c:v>20.155824786688751</c:v>
                </c:pt>
                <c:pt idx="1570">
                  <c:v>20.345246797645821</c:v>
                </c:pt>
                <c:pt idx="1571">
                  <c:v>20.523575499431693</c:v>
                </c:pt>
                <c:pt idx="1572">
                  <c:v>21.213008091803449</c:v>
                </c:pt>
                <c:pt idx="1573">
                  <c:v>21.797435963717529</c:v>
                </c:pt>
                <c:pt idx="1574">
                  <c:v>22.053943972904705</c:v>
                </c:pt>
                <c:pt idx="1575">
                  <c:v>21.779246906824891</c:v>
                </c:pt>
                <c:pt idx="1576">
                  <c:v>20.941467419743475</c:v>
                </c:pt>
                <c:pt idx="1577">
                  <c:v>20.547504086856087</c:v>
                </c:pt>
                <c:pt idx="1578">
                  <c:v>20.99934129338056</c:v>
                </c:pt>
                <c:pt idx="1579">
                  <c:v>21.410428453442933</c:v>
                </c:pt>
                <c:pt idx="1580">
                  <c:v>21.783690301727681</c:v>
                </c:pt>
                <c:pt idx="1581">
                  <c:v>21.577109654528783</c:v>
                </c:pt>
                <c:pt idx="1582">
                  <c:v>20.898162059573693</c:v>
                </c:pt>
                <c:pt idx="1583">
                  <c:v>21.238261139845608</c:v>
                </c:pt>
                <c:pt idx="1584">
                  <c:v>21.900475413821813</c:v>
                </c:pt>
                <c:pt idx="1585">
                  <c:v>22.052724336861946</c:v>
                </c:pt>
                <c:pt idx="1586">
                  <c:v>22.419207114602575</c:v>
                </c:pt>
                <c:pt idx="1587">
                  <c:v>22.595655396105599</c:v>
                </c:pt>
                <c:pt idx="1588">
                  <c:v>23.411841781842412</c:v>
                </c:pt>
                <c:pt idx="1589">
                  <c:v>22.92533317391533</c:v>
                </c:pt>
                <c:pt idx="1590">
                  <c:v>23.492460177159639</c:v>
                </c:pt>
                <c:pt idx="1591">
                  <c:v>23.356649094916094</c:v>
                </c:pt>
                <c:pt idx="1592">
                  <c:v>23.442287167960604</c:v>
                </c:pt>
                <c:pt idx="1593">
                  <c:v>23.83473788763143</c:v>
                </c:pt>
                <c:pt idx="1594">
                  <c:v>24.642077092412052</c:v>
                </c:pt>
                <c:pt idx="1595">
                  <c:v>24.861869296461933</c:v>
                </c:pt>
                <c:pt idx="1596">
                  <c:v>24.859609093632699</c:v>
                </c:pt>
                <c:pt idx="1597">
                  <c:v>24.590930877894127</c:v>
                </c:pt>
                <c:pt idx="1598">
                  <c:v>24.956039153965381</c:v>
                </c:pt>
                <c:pt idx="1599">
                  <c:v>24.786315396962639</c:v>
                </c:pt>
                <c:pt idx="1600">
                  <c:v>24.943274109902582</c:v>
                </c:pt>
                <c:pt idx="1601">
                  <c:v>25.558007623511291</c:v>
                </c:pt>
                <c:pt idx="1602">
                  <c:v>25.817545976158748</c:v>
                </c:pt>
                <c:pt idx="1603">
                  <c:v>25.617606421799401</c:v>
                </c:pt>
                <c:pt idx="1604">
                  <c:v>25.918436892606206</c:v>
                </c:pt>
                <c:pt idx="1605">
                  <c:v>25.162748283083253</c:v>
                </c:pt>
                <c:pt idx="1606">
                  <c:v>26.606817147143435</c:v>
                </c:pt>
                <c:pt idx="1607">
                  <c:v>26.794085482572552</c:v>
                </c:pt>
                <c:pt idx="1608">
                  <c:v>26.492295420383126</c:v>
                </c:pt>
                <c:pt idx="1609">
                  <c:v>26.995513699383256</c:v>
                </c:pt>
                <c:pt idx="1610">
                  <c:v>26.728605452928484</c:v>
                </c:pt>
                <c:pt idx="1611">
                  <c:v>26.791371680192338</c:v>
                </c:pt>
                <c:pt idx="1612">
                  <c:v>26.806111379650826</c:v>
                </c:pt>
                <c:pt idx="1613">
                  <c:v>26.495895292784841</c:v>
                </c:pt>
                <c:pt idx="1614">
                  <c:v>26.381136336399695</c:v>
                </c:pt>
                <c:pt idx="1615">
                  <c:v>25.693658417057705</c:v>
                </c:pt>
                <c:pt idx="1616">
                  <c:v>24.496752170486438</c:v>
                </c:pt>
                <c:pt idx="1617">
                  <c:v>25.491441046066758</c:v>
                </c:pt>
                <c:pt idx="1618">
                  <c:v>26.225851890971938</c:v>
                </c:pt>
                <c:pt idx="1619">
                  <c:v>25.965424037124187</c:v>
                </c:pt>
                <c:pt idx="1620">
                  <c:v>24.206167203878476</c:v>
                </c:pt>
                <c:pt idx="1621">
                  <c:v>24.00260677728976</c:v>
                </c:pt>
                <c:pt idx="1622">
                  <c:v>25.372298620187909</c:v>
                </c:pt>
                <c:pt idx="1623">
                  <c:v>25.922337543673873</c:v>
                </c:pt>
                <c:pt idx="1624">
                  <c:v>25.69470992344997</c:v>
                </c:pt>
                <c:pt idx="1625">
                  <c:v>25.840372927670504</c:v>
                </c:pt>
                <c:pt idx="1626">
                  <c:v>26.694003256096291</c:v>
                </c:pt>
                <c:pt idx="1627">
                  <c:v>26.969031451698402</c:v>
                </c:pt>
                <c:pt idx="1628">
                  <c:v>26.770189083723213</c:v>
                </c:pt>
                <c:pt idx="1629">
                  <c:v>26.591416880018144</c:v>
                </c:pt>
                <c:pt idx="1630">
                  <c:v>26.94825306485032</c:v>
                </c:pt>
                <c:pt idx="1631">
                  <c:v>28.03516026498259</c:v>
                </c:pt>
                <c:pt idx="1632">
                  <c:v>28.458057253721528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0-4D44-A798-C9411159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022840"/>
        <c:axId val="1"/>
      </c:scatterChart>
      <c:scatterChart>
        <c:scatterStyle val="lineMarker"/>
        <c:varyColors val="0"/>
        <c:ser>
          <c:idx val="1"/>
          <c:order val="1"/>
          <c:tx>
            <c:v>Interest Rate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Data!$F$129:$F$1760</c:f>
              <c:numCache>
                <c:formatCode>0.00</c:formatCode>
                <c:ptCount val="1632"/>
                <c:pt idx="0">
                  <c:v>1881.0416666666576</c:v>
                </c:pt>
                <c:pt idx="1">
                  <c:v>1881.1249999999909</c:v>
                </c:pt>
                <c:pt idx="2">
                  <c:v>1881.2083333333242</c:v>
                </c:pt>
                <c:pt idx="3">
                  <c:v>1881.2916666666574</c:v>
                </c:pt>
                <c:pt idx="4">
                  <c:v>1881.3749999999907</c:v>
                </c:pt>
                <c:pt idx="5">
                  <c:v>1881.4583333333239</c:v>
                </c:pt>
                <c:pt idx="6">
                  <c:v>1881.5416666666572</c:v>
                </c:pt>
                <c:pt idx="7">
                  <c:v>1881.6249999999905</c:v>
                </c:pt>
                <c:pt idx="8">
                  <c:v>1881.7083333333237</c:v>
                </c:pt>
                <c:pt idx="9">
                  <c:v>1881.791666666657</c:v>
                </c:pt>
                <c:pt idx="10">
                  <c:v>1881.8749999999902</c:v>
                </c:pt>
                <c:pt idx="11">
                  <c:v>1881.9583333333235</c:v>
                </c:pt>
                <c:pt idx="12">
                  <c:v>1882.0416666666567</c:v>
                </c:pt>
                <c:pt idx="13">
                  <c:v>1882.12499999999</c:v>
                </c:pt>
                <c:pt idx="14">
                  <c:v>1882.2083333333233</c:v>
                </c:pt>
                <c:pt idx="15">
                  <c:v>1882.2916666666565</c:v>
                </c:pt>
                <c:pt idx="16">
                  <c:v>1882.3749999999898</c:v>
                </c:pt>
                <c:pt idx="17">
                  <c:v>1882.458333333323</c:v>
                </c:pt>
                <c:pt idx="18">
                  <c:v>1882.5416666666563</c:v>
                </c:pt>
                <c:pt idx="19">
                  <c:v>1882.6249999999895</c:v>
                </c:pt>
                <c:pt idx="20">
                  <c:v>1882.7083333333228</c:v>
                </c:pt>
                <c:pt idx="21">
                  <c:v>1882.7916666666561</c:v>
                </c:pt>
                <c:pt idx="22">
                  <c:v>1882.8749999999893</c:v>
                </c:pt>
                <c:pt idx="23">
                  <c:v>1882.9583333333226</c:v>
                </c:pt>
                <c:pt idx="24">
                  <c:v>1883.0416666666558</c:v>
                </c:pt>
                <c:pt idx="25">
                  <c:v>1883.1249999999891</c:v>
                </c:pt>
                <c:pt idx="26">
                  <c:v>1883.2083333333223</c:v>
                </c:pt>
                <c:pt idx="27">
                  <c:v>1883.2916666666556</c:v>
                </c:pt>
                <c:pt idx="28">
                  <c:v>1883.3749999999889</c:v>
                </c:pt>
                <c:pt idx="29">
                  <c:v>1883.4583333333221</c:v>
                </c:pt>
                <c:pt idx="30">
                  <c:v>1883.5416666666554</c:v>
                </c:pt>
                <c:pt idx="31">
                  <c:v>1883.6249999999886</c:v>
                </c:pt>
                <c:pt idx="32">
                  <c:v>1883.7083333333219</c:v>
                </c:pt>
                <c:pt idx="33">
                  <c:v>1883.7916666666551</c:v>
                </c:pt>
                <c:pt idx="34">
                  <c:v>1883.8749999999884</c:v>
                </c:pt>
                <c:pt idx="35">
                  <c:v>1883.9583333333217</c:v>
                </c:pt>
                <c:pt idx="36">
                  <c:v>1884.0416666666549</c:v>
                </c:pt>
                <c:pt idx="37">
                  <c:v>1884.1249999999882</c:v>
                </c:pt>
                <c:pt idx="38">
                  <c:v>1884.2083333333214</c:v>
                </c:pt>
                <c:pt idx="39">
                  <c:v>1884.2916666666547</c:v>
                </c:pt>
                <c:pt idx="40">
                  <c:v>1884.3749999999879</c:v>
                </c:pt>
                <c:pt idx="41">
                  <c:v>1884.4583333333212</c:v>
                </c:pt>
                <c:pt idx="42">
                  <c:v>1884.5416666666545</c:v>
                </c:pt>
                <c:pt idx="43">
                  <c:v>1884.6249999999877</c:v>
                </c:pt>
                <c:pt idx="44">
                  <c:v>1884.708333333321</c:v>
                </c:pt>
                <c:pt idx="45">
                  <c:v>1884.7916666666542</c:v>
                </c:pt>
                <c:pt idx="46">
                  <c:v>1884.8749999999875</c:v>
                </c:pt>
                <c:pt idx="47">
                  <c:v>1884.9583333333208</c:v>
                </c:pt>
                <c:pt idx="48">
                  <c:v>1885.041666666654</c:v>
                </c:pt>
                <c:pt idx="49">
                  <c:v>1885.1249999999873</c:v>
                </c:pt>
                <c:pt idx="50">
                  <c:v>1885.2083333333205</c:v>
                </c:pt>
                <c:pt idx="51">
                  <c:v>1885.2916666666538</c:v>
                </c:pt>
                <c:pt idx="52">
                  <c:v>1885.374999999987</c:v>
                </c:pt>
                <c:pt idx="53">
                  <c:v>1885.4583333333203</c:v>
                </c:pt>
                <c:pt idx="54">
                  <c:v>1885.5416666666536</c:v>
                </c:pt>
                <c:pt idx="55">
                  <c:v>1885.6249999999868</c:v>
                </c:pt>
                <c:pt idx="56">
                  <c:v>1885.7083333333201</c:v>
                </c:pt>
                <c:pt idx="57">
                  <c:v>1885.7916666666533</c:v>
                </c:pt>
                <c:pt idx="58">
                  <c:v>1885.8749999999866</c:v>
                </c:pt>
                <c:pt idx="59">
                  <c:v>1885.9583333333198</c:v>
                </c:pt>
                <c:pt idx="60">
                  <c:v>1886.0416666666531</c:v>
                </c:pt>
                <c:pt idx="61">
                  <c:v>1886.1249999999864</c:v>
                </c:pt>
                <c:pt idx="62">
                  <c:v>1886.2083333333196</c:v>
                </c:pt>
                <c:pt idx="63">
                  <c:v>1886.2916666666529</c:v>
                </c:pt>
                <c:pt idx="64">
                  <c:v>1886.3749999999861</c:v>
                </c:pt>
                <c:pt idx="65">
                  <c:v>1886.4583333333194</c:v>
                </c:pt>
                <c:pt idx="66">
                  <c:v>1886.5416666666526</c:v>
                </c:pt>
                <c:pt idx="67">
                  <c:v>1886.6249999999859</c:v>
                </c:pt>
                <c:pt idx="68">
                  <c:v>1886.7083333333192</c:v>
                </c:pt>
                <c:pt idx="69">
                  <c:v>1886.7916666666524</c:v>
                </c:pt>
                <c:pt idx="70">
                  <c:v>1886.8749999999857</c:v>
                </c:pt>
                <c:pt idx="71">
                  <c:v>1886.9583333333189</c:v>
                </c:pt>
                <c:pt idx="72">
                  <c:v>1887.0416666666522</c:v>
                </c:pt>
                <c:pt idx="73">
                  <c:v>1887.1249999999854</c:v>
                </c:pt>
                <c:pt idx="74">
                  <c:v>1887.2083333333187</c:v>
                </c:pt>
                <c:pt idx="75">
                  <c:v>1887.291666666652</c:v>
                </c:pt>
                <c:pt idx="76">
                  <c:v>1887.3749999999852</c:v>
                </c:pt>
                <c:pt idx="77">
                  <c:v>1887.4583333333185</c:v>
                </c:pt>
                <c:pt idx="78">
                  <c:v>1887.5416666666517</c:v>
                </c:pt>
                <c:pt idx="79">
                  <c:v>1887.624999999985</c:v>
                </c:pt>
                <c:pt idx="80">
                  <c:v>1887.7083333333183</c:v>
                </c:pt>
                <c:pt idx="81">
                  <c:v>1887.7916666666515</c:v>
                </c:pt>
                <c:pt idx="82">
                  <c:v>1887.8749999999848</c:v>
                </c:pt>
                <c:pt idx="83">
                  <c:v>1887.958333333318</c:v>
                </c:pt>
                <c:pt idx="84">
                  <c:v>1888.0416666666513</c:v>
                </c:pt>
                <c:pt idx="85">
                  <c:v>1888.1249999999845</c:v>
                </c:pt>
                <c:pt idx="86">
                  <c:v>1888.2083333333178</c:v>
                </c:pt>
                <c:pt idx="87">
                  <c:v>1888.2916666666511</c:v>
                </c:pt>
                <c:pt idx="88">
                  <c:v>1888.3749999999843</c:v>
                </c:pt>
                <c:pt idx="89">
                  <c:v>1888.4583333333176</c:v>
                </c:pt>
                <c:pt idx="90">
                  <c:v>1888.5416666666508</c:v>
                </c:pt>
                <c:pt idx="91">
                  <c:v>1888.6249999999841</c:v>
                </c:pt>
                <c:pt idx="92">
                  <c:v>1888.7083333333173</c:v>
                </c:pt>
                <c:pt idx="93">
                  <c:v>1888.7916666666506</c:v>
                </c:pt>
                <c:pt idx="94">
                  <c:v>1888.8749999999839</c:v>
                </c:pt>
                <c:pt idx="95">
                  <c:v>1888.9583333333171</c:v>
                </c:pt>
                <c:pt idx="96">
                  <c:v>1889.0416666666504</c:v>
                </c:pt>
                <c:pt idx="97">
                  <c:v>1889.1249999999836</c:v>
                </c:pt>
                <c:pt idx="98">
                  <c:v>1889.2083333333169</c:v>
                </c:pt>
                <c:pt idx="99">
                  <c:v>1889.2916666666501</c:v>
                </c:pt>
                <c:pt idx="100">
                  <c:v>1889.3749999999834</c:v>
                </c:pt>
                <c:pt idx="101">
                  <c:v>1889.4583333333167</c:v>
                </c:pt>
                <c:pt idx="102">
                  <c:v>1889.5416666666499</c:v>
                </c:pt>
                <c:pt idx="103">
                  <c:v>1889.6249999999832</c:v>
                </c:pt>
                <c:pt idx="104">
                  <c:v>1889.7083333333164</c:v>
                </c:pt>
                <c:pt idx="105">
                  <c:v>1889.7916666666497</c:v>
                </c:pt>
                <c:pt idx="106">
                  <c:v>1889.8749999999829</c:v>
                </c:pt>
                <c:pt idx="107">
                  <c:v>1889.9583333333162</c:v>
                </c:pt>
                <c:pt idx="108">
                  <c:v>1890.0416666666495</c:v>
                </c:pt>
                <c:pt idx="109">
                  <c:v>1890.1249999999827</c:v>
                </c:pt>
                <c:pt idx="110">
                  <c:v>1890.208333333316</c:v>
                </c:pt>
                <c:pt idx="111">
                  <c:v>1890.2916666666492</c:v>
                </c:pt>
                <c:pt idx="112">
                  <c:v>1890.3749999999825</c:v>
                </c:pt>
                <c:pt idx="113">
                  <c:v>1890.4583333333157</c:v>
                </c:pt>
                <c:pt idx="114">
                  <c:v>1890.541666666649</c:v>
                </c:pt>
                <c:pt idx="115">
                  <c:v>1890.6249999999823</c:v>
                </c:pt>
                <c:pt idx="116">
                  <c:v>1890.7083333333155</c:v>
                </c:pt>
                <c:pt idx="117">
                  <c:v>1890.7916666666488</c:v>
                </c:pt>
                <c:pt idx="118">
                  <c:v>1890.874999999982</c:v>
                </c:pt>
                <c:pt idx="119">
                  <c:v>1890.9583333333153</c:v>
                </c:pt>
                <c:pt idx="120">
                  <c:v>1891.0416666666486</c:v>
                </c:pt>
                <c:pt idx="121">
                  <c:v>1891.1249999999818</c:v>
                </c:pt>
                <c:pt idx="122">
                  <c:v>1891.2083333333151</c:v>
                </c:pt>
                <c:pt idx="123">
                  <c:v>1891.2916666666483</c:v>
                </c:pt>
                <c:pt idx="124">
                  <c:v>1891.3749999999816</c:v>
                </c:pt>
                <c:pt idx="125">
                  <c:v>1891.4583333333148</c:v>
                </c:pt>
                <c:pt idx="126">
                  <c:v>1891.5416666666481</c:v>
                </c:pt>
                <c:pt idx="127">
                  <c:v>1891.6249999999814</c:v>
                </c:pt>
                <c:pt idx="128">
                  <c:v>1891.7083333333146</c:v>
                </c:pt>
                <c:pt idx="129">
                  <c:v>1891.7916666666479</c:v>
                </c:pt>
                <c:pt idx="130">
                  <c:v>1891.8749999999811</c:v>
                </c:pt>
                <c:pt idx="131">
                  <c:v>1891.9583333333144</c:v>
                </c:pt>
                <c:pt idx="132">
                  <c:v>1892.0416666666476</c:v>
                </c:pt>
                <c:pt idx="133">
                  <c:v>1892.1249999999809</c:v>
                </c:pt>
                <c:pt idx="134">
                  <c:v>1892.2083333333142</c:v>
                </c:pt>
                <c:pt idx="135">
                  <c:v>1892.2916666666474</c:v>
                </c:pt>
                <c:pt idx="136">
                  <c:v>1892.3749999999807</c:v>
                </c:pt>
                <c:pt idx="137">
                  <c:v>1892.4583333333139</c:v>
                </c:pt>
                <c:pt idx="138">
                  <c:v>1892.5416666666472</c:v>
                </c:pt>
                <c:pt idx="139">
                  <c:v>1892.6249999999804</c:v>
                </c:pt>
                <c:pt idx="140">
                  <c:v>1892.7083333333137</c:v>
                </c:pt>
                <c:pt idx="141">
                  <c:v>1892.791666666647</c:v>
                </c:pt>
                <c:pt idx="142">
                  <c:v>1892.8749999999802</c:v>
                </c:pt>
                <c:pt idx="143">
                  <c:v>1892.9583333333135</c:v>
                </c:pt>
                <c:pt idx="144">
                  <c:v>1893.0416666666467</c:v>
                </c:pt>
                <c:pt idx="145">
                  <c:v>1893.12499999998</c:v>
                </c:pt>
                <c:pt idx="146">
                  <c:v>1893.2083333333132</c:v>
                </c:pt>
                <c:pt idx="147">
                  <c:v>1893.2916666666465</c:v>
                </c:pt>
                <c:pt idx="148">
                  <c:v>1893.3749999999798</c:v>
                </c:pt>
                <c:pt idx="149">
                  <c:v>1893.458333333313</c:v>
                </c:pt>
                <c:pt idx="150">
                  <c:v>1893.5416666666463</c:v>
                </c:pt>
                <c:pt idx="151">
                  <c:v>1893.6249999999795</c:v>
                </c:pt>
                <c:pt idx="152">
                  <c:v>1893.7083333333128</c:v>
                </c:pt>
                <c:pt idx="153">
                  <c:v>1893.7916666666461</c:v>
                </c:pt>
                <c:pt idx="154">
                  <c:v>1893.8749999999793</c:v>
                </c:pt>
                <c:pt idx="155">
                  <c:v>1893.9583333333126</c:v>
                </c:pt>
                <c:pt idx="156">
                  <c:v>1894.0416666666458</c:v>
                </c:pt>
                <c:pt idx="157">
                  <c:v>1894.1249999999791</c:v>
                </c:pt>
                <c:pt idx="158">
                  <c:v>1894.2083333333123</c:v>
                </c:pt>
                <c:pt idx="159">
                  <c:v>1894.2916666666456</c:v>
                </c:pt>
                <c:pt idx="160">
                  <c:v>1894.3749999999789</c:v>
                </c:pt>
                <c:pt idx="161">
                  <c:v>1894.4583333333121</c:v>
                </c:pt>
                <c:pt idx="162">
                  <c:v>1894.5416666666454</c:v>
                </c:pt>
                <c:pt idx="163">
                  <c:v>1894.6249999999786</c:v>
                </c:pt>
                <c:pt idx="164">
                  <c:v>1894.7083333333119</c:v>
                </c:pt>
                <c:pt idx="165">
                  <c:v>1894.7916666666451</c:v>
                </c:pt>
                <c:pt idx="166">
                  <c:v>1894.8749999999784</c:v>
                </c:pt>
                <c:pt idx="167">
                  <c:v>1894.9583333333117</c:v>
                </c:pt>
                <c:pt idx="168">
                  <c:v>1895.0416666666449</c:v>
                </c:pt>
                <c:pt idx="169">
                  <c:v>1895.1249999999782</c:v>
                </c:pt>
                <c:pt idx="170">
                  <c:v>1895.2083333333114</c:v>
                </c:pt>
                <c:pt idx="171">
                  <c:v>1895.2916666666447</c:v>
                </c:pt>
                <c:pt idx="172">
                  <c:v>1895.3749999999779</c:v>
                </c:pt>
                <c:pt idx="173">
                  <c:v>1895.4583333333112</c:v>
                </c:pt>
                <c:pt idx="174">
                  <c:v>1895.5416666666445</c:v>
                </c:pt>
                <c:pt idx="175">
                  <c:v>1895.6249999999777</c:v>
                </c:pt>
                <c:pt idx="176">
                  <c:v>1895.708333333311</c:v>
                </c:pt>
                <c:pt idx="177">
                  <c:v>1895.7916666666442</c:v>
                </c:pt>
                <c:pt idx="178">
                  <c:v>1895.8749999999775</c:v>
                </c:pt>
                <c:pt idx="179">
                  <c:v>1895.9583333333107</c:v>
                </c:pt>
                <c:pt idx="180">
                  <c:v>1896.041666666644</c:v>
                </c:pt>
                <c:pt idx="181">
                  <c:v>1896.1249999999773</c:v>
                </c:pt>
                <c:pt idx="182">
                  <c:v>1896.2083333333105</c:v>
                </c:pt>
                <c:pt idx="183">
                  <c:v>1896.2916666666438</c:v>
                </c:pt>
                <c:pt idx="184">
                  <c:v>1896.374999999977</c:v>
                </c:pt>
                <c:pt idx="185">
                  <c:v>1896.4583333333103</c:v>
                </c:pt>
                <c:pt idx="186">
                  <c:v>1896.5416666666436</c:v>
                </c:pt>
                <c:pt idx="187">
                  <c:v>1896.6249999999768</c:v>
                </c:pt>
                <c:pt idx="188">
                  <c:v>1896.7083333333101</c:v>
                </c:pt>
                <c:pt idx="189">
                  <c:v>1896.7916666666433</c:v>
                </c:pt>
                <c:pt idx="190">
                  <c:v>1896.8749999999766</c:v>
                </c:pt>
                <c:pt idx="191">
                  <c:v>1896.9583333333098</c:v>
                </c:pt>
                <c:pt idx="192">
                  <c:v>1897.0416666666431</c:v>
                </c:pt>
                <c:pt idx="193">
                  <c:v>1897.1249999999764</c:v>
                </c:pt>
                <c:pt idx="194">
                  <c:v>1897.2083333333096</c:v>
                </c:pt>
                <c:pt idx="195">
                  <c:v>1897.2916666666429</c:v>
                </c:pt>
                <c:pt idx="196">
                  <c:v>1897.3749999999761</c:v>
                </c:pt>
                <c:pt idx="197">
                  <c:v>1897.4583333333094</c:v>
                </c:pt>
                <c:pt idx="198">
                  <c:v>1897.5416666666426</c:v>
                </c:pt>
                <c:pt idx="199">
                  <c:v>1897.6249999999759</c:v>
                </c:pt>
                <c:pt idx="200">
                  <c:v>1897.7083333333092</c:v>
                </c:pt>
                <c:pt idx="201">
                  <c:v>1897.7916666666424</c:v>
                </c:pt>
                <c:pt idx="202">
                  <c:v>1897.8749999999757</c:v>
                </c:pt>
                <c:pt idx="203">
                  <c:v>1897.9583333333089</c:v>
                </c:pt>
                <c:pt idx="204">
                  <c:v>1898.0416666666422</c:v>
                </c:pt>
                <c:pt idx="205">
                  <c:v>1898.1249999999754</c:v>
                </c:pt>
                <c:pt idx="206">
                  <c:v>1898.2083333333087</c:v>
                </c:pt>
                <c:pt idx="207">
                  <c:v>1898.291666666642</c:v>
                </c:pt>
                <c:pt idx="208">
                  <c:v>1898.3749999999752</c:v>
                </c:pt>
                <c:pt idx="209">
                  <c:v>1898.4583333333085</c:v>
                </c:pt>
                <c:pt idx="210">
                  <c:v>1898.5416666666417</c:v>
                </c:pt>
                <c:pt idx="211">
                  <c:v>1898.624999999975</c:v>
                </c:pt>
                <c:pt idx="212">
                  <c:v>1898.7083333333082</c:v>
                </c:pt>
                <c:pt idx="213">
                  <c:v>1898.7916666666415</c:v>
                </c:pt>
                <c:pt idx="214">
                  <c:v>1898.8749999999748</c:v>
                </c:pt>
                <c:pt idx="215">
                  <c:v>1898.958333333308</c:v>
                </c:pt>
                <c:pt idx="216">
                  <c:v>1899.0416666666413</c:v>
                </c:pt>
                <c:pt idx="217">
                  <c:v>1899.1249999999745</c:v>
                </c:pt>
                <c:pt idx="218">
                  <c:v>1899.2083333333078</c:v>
                </c:pt>
                <c:pt idx="219">
                  <c:v>1899.291666666641</c:v>
                </c:pt>
                <c:pt idx="220">
                  <c:v>1899.3749999999743</c:v>
                </c:pt>
                <c:pt idx="221">
                  <c:v>1899.4583333333076</c:v>
                </c:pt>
                <c:pt idx="222">
                  <c:v>1899.5416666666408</c:v>
                </c:pt>
                <c:pt idx="223">
                  <c:v>1899.6249999999741</c:v>
                </c:pt>
                <c:pt idx="224">
                  <c:v>1899.7083333333073</c:v>
                </c:pt>
                <c:pt idx="225">
                  <c:v>1899.7916666666406</c:v>
                </c:pt>
                <c:pt idx="226">
                  <c:v>1899.8749999999739</c:v>
                </c:pt>
                <c:pt idx="227">
                  <c:v>1899.9583333333071</c:v>
                </c:pt>
                <c:pt idx="228">
                  <c:v>1900.0416666666404</c:v>
                </c:pt>
                <c:pt idx="229">
                  <c:v>1900.1249999999736</c:v>
                </c:pt>
                <c:pt idx="230">
                  <c:v>1900.2083333333069</c:v>
                </c:pt>
                <c:pt idx="231">
                  <c:v>1900.2916666666401</c:v>
                </c:pt>
                <c:pt idx="232">
                  <c:v>1900.3749999999734</c:v>
                </c:pt>
                <c:pt idx="233">
                  <c:v>1900.4583333333067</c:v>
                </c:pt>
                <c:pt idx="234">
                  <c:v>1900.5416666666399</c:v>
                </c:pt>
                <c:pt idx="235">
                  <c:v>1900.6249999999732</c:v>
                </c:pt>
                <c:pt idx="236">
                  <c:v>1900.7083333333064</c:v>
                </c:pt>
                <c:pt idx="237">
                  <c:v>1900.7916666666397</c:v>
                </c:pt>
                <c:pt idx="238">
                  <c:v>1900.8749999999729</c:v>
                </c:pt>
                <c:pt idx="239">
                  <c:v>1900.9583333333062</c:v>
                </c:pt>
                <c:pt idx="240">
                  <c:v>1901.0416666666395</c:v>
                </c:pt>
                <c:pt idx="241">
                  <c:v>1901.1249999999727</c:v>
                </c:pt>
                <c:pt idx="242">
                  <c:v>1901.208333333306</c:v>
                </c:pt>
                <c:pt idx="243">
                  <c:v>1901.2916666666392</c:v>
                </c:pt>
                <c:pt idx="244">
                  <c:v>1901.3749999999725</c:v>
                </c:pt>
                <c:pt idx="245">
                  <c:v>1901.4583333333057</c:v>
                </c:pt>
                <c:pt idx="246">
                  <c:v>1901.541666666639</c:v>
                </c:pt>
                <c:pt idx="247">
                  <c:v>1901.6249999999723</c:v>
                </c:pt>
                <c:pt idx="248">
                  <c:v>1901.7083333333055</c:v>
                </c:pt>
                <c:pt idx="249">
                  <c:v>1901.7916666666388</c:v>
                </c:pt>
                <c:pt idx="250">
                  <c:v>1901.874999999972</c:v>
                </c:pt>
                <c:pt idx="251">
                  <c:v>1901.9583333333053</c:v>
                </c:pt>
                <c:pt idx="252">
                  <c:v>1902.0416666666385</c:v>
                </c:pt>
                <c:pt idx="253">
                  <c:v>1902.1249999999718</c:v>
                </c:pt>
                <c:pt idx="254">
                  <c:v>1902.2083333333051</c:v>
                </c:pt>
                <c:pt idx="255">
                  <c:v>1902.2916666666383</c:v>
                </c:pt>
                <c:pt idx="256">
                  <c:v>1902.3749999999716</c:v>
                </c:pt>
                <c:pt idx="257">
                  <c:v>1902.4583333333048</c:v>
                </c:pt>
                <c:pt idx="258">
                  <c:v>1902.5416666666381</c:v>
                </c:pt>
                <c:pt idx="259">
                  <c:v>1902.6249999999714</c:v>
                </c:pt>
                <c:pt idx="260">
                  <c:v>1902.7083333333046</c:v>
                </c:pt>
                <c:pt idx="261">
                  <c:v>1902.7916666666379</c:v>
                </c:pt>
                <c:pt idx="262">
                  <c:v>1902.8749999999711</c:v>
                </c:pt>
                <c:pt idx="263">
                  <c:v>1902.9583333333044</c:v>
                </c:pt>
                <c:pt idx="264">
                  <c:v>1903.0416666666376</c:v>
                </c:pt>
                <c:pt idx="265">
                  <c:v>1903.1249999999709</c:v>
                </c:pt>
                <c:pt idx="266">
                  <c:v>1903.2083333333042</c:v>
                </c:pt>
                <c:pt idx="267">
                  <c:v>1903.2916666666374</c:v>
                </c:pt>
                <c:pt idx="268">
                  <c:v>1903.3749999999707</c:v>
                </c:pt>
                <c:pt idx="269">
                  <c:v>1903.4583333333039</c:v>
                </c:pt>
                <c:pt idx="270">
                  <c:v>1903.5416666666372</c:v>
                </c:pt>
                <c:pt idx="271">
                  <c:v>1903.6249999999704</c:v>
                </c:pt>
                <c:pt idx="272">
                  <c:v>1903.7083333333037</c:v>
                </c:pt>
                <c:pt idx="273">
                  <c:v>1903.791666666637</c:v>
                </c:pt>
                <c:pt idx="274">
                  <c:v>1903.8749999999702</c:v>
                </c:pt>
                <c:pt idx="275">
                  <c:v>1903.9583333333035</c:v>
                </c:pt>
                <c:pt idx="276">
                  <c:v>1904.0416666666367</c:v>
                </c:pt>
                <c:pt idx="277">
                  <c:v>1904.12499999997</c:v>
                </c:pt>
                <c:pt idx="278">
                  <c:v>1904.2083333333032</c:v>
                </c:pt>
                <c:pt idx="279">
                  <c:v>1904.2916666666365</c:v>
                </c:pt>
                <c:pt idx="280">
                  <c:v>1904.3749999999698</c:v>
                </c:pt>
                <c:pt idx="281">
                  <c:v>1904.458333333303</c:v>
                </c:pt>
                <c:pt idx="282">
                  <c:v>1904.5416666666363</c:v>
                </c:pt>
                <c:pt idx="283">
                  <c:v>1904.6249999999695</c:v>
                </c:pt>
                <c:pt idx="284">
                  <c:v>1904.7083333333028</c:v>
                </c:pt>
                <c:pt idx="285">
                  <c:v>1904.791666666636</c:v>
                </c:pt>
                <c:pt idx="286">
                  <c:v>1904.8749999999693</c:v>
                </c:pt>
                <c:pt idx="287">
                  <c:v>1904.9583333333026</c:v>
                </c:pt>
                <c:pt idx="288">
                  <c:v>1905.0416666666358</c:v>
                </c:pt>
                <c:pt idx="289">
                  <c:v>1905.1249999999691</c:v>
                </c:pt>
                <c:pt idx="290">
                  <c:v>1905.2083333333023</c:v>
                </c:pt>
                <c:pt idx="291">
                  <c:v>1905.2916666666356</c:v>
                </c:pt>
                <c:pt idx="292">
                  <c:v>1905.3749999999688</c:v>
                </c:pt>
                <c:pt idx="293">
                  <c:v>1905.4583333333021</c:v>
                </c:pt>
                <c:pt idx="294">
                  <c:v>1905.5416666666354</c:v>
                </c:pt>
                <c:pt idx="295">
                  <c:v>1905.6249999999686</c:v>
                </c:pt>
                <c:pt idx="296">
                  <c:v>1905.7083333333019</c:v>
                </c:pt>
                <c:pt idx="297">
                  <c:v>1905.7916666666351</c:v>
                </c:pt>
                <c:pt idx="298">
                  <c:v>1905.8749999999684</c:v>
                </c:pt>
                <c:pt idx="299">
                  <c:v>1905.9583333333017</c:v>
                </c:pt>
                <c:pt idx="300">
                  <c:v>1906.0416666666349</c:v>
                </c:pt>
                <c:pt idx="301">
                  <c:v>1906.1249999999682</c:v>
                </c:pt>
                <c:pt idx="302">
                  <c:v>1906.2083333333014</c:v>
                </c:pt>
                <c:pt idx="303">
                  <c:v>1906.2916666666347</c:v>
                </c:pt>
                <c:pt idx="304">
                  <c:v>1906.3749999999679</c:v>
                </c:pt>
                <c:pt idx="305">
                  <c:v>1906.4583333333012</c:v>
                </c:pt>
                <c:pt idx="306">
                  <c:v>1906.5416666666345</c:v>
                </c:pt>
                <c:pt idx="307">
                  <c:v>1906.6249999999677</c:v>
                </c:pt>
                <c:pt idx="308">
                  <c:v>1906.708333333301</c:v>
                </c:pt>
                <c:pt idx="309">
                  <c:v>1906.7916666666342</c:v>
                </c:pt>
                <c:pt idx="310">
                  <c:v>1906.8749999999675</c:v>
                </c:pt>
                <c:pt idx="311">
                  <c:v>1906.9583333333007</c:v>
                </c:pt>
                <c:pt idx="312">
                  <c:v>1907.041666666634</c:v>
                </c:pt>
                <c:pt idx="313">
                  <c:v>1907.1249999999673</c:v>
                </c:pt>
                <c:pt idx="314">
                  <c:v>1907.2083333333005</c:v>
                </c:pt>
                <c:pt idx="315">
                  <c:v>1907.2916666666338</c:v>
                </c:pt>
                <c:pt idx="316">
                  <c:v>1907.374999999967</c:v>
                </c:pt>
                <c:pt idx="317">
                  <c:v>1907.4583333333003</c:v>
                </c:pt>
                <c:pt idx="318">
                  <c:v>1907.5416666666335</c:v>
                </c:pt>
                <c:pt idx="319">
                  <c:v>1907.6249999999668</c:v>
                </c:pt>
                <c:pt idx="320">
                  <c:v>1907.7083333333001</c:v>
                </c:pt>
                <c:pt idx="321">
                  <c:v>1907.7916666666333</c:v>
                </c:pt>
                <c:pt idx="322">
                  <c:v>1907.8749999999666</c:v>
                </c:pt>
                <c:pt idx="323">
                  <c:v>1907.9583333332998</c:v>
                </c:pt>
                <c:pt idx="324">
                  <c:v>1908.0416666666331</c:v>
                </c:pt>
                <c:pt idx="325">
                  <c:v>1908.1249999999663</c:v>
                </c:pt>
                <c:pt idx="326">
                  <c:v>1908.2083333332996</c:v>
                </c:pt>
                <c:pt idx="327">
                  <c:v>1908.2916666666329</c:v>
                </c:pt>
                <c:pt idx="328">
                  <c:v>1908.3749999999661</c:v>
                </c:pt>
                <c:pt idx="329">
                  <c:v>1908.4583333332994</c:v>
                </c:pt>
                <c:pt idx="330">
                  <c:v>1908.5416666666326</c:v>
                </c:pt>
                <c:pt idx="331">
                  <c:v>1908.6249999999659</c:v>
                </c:pt>
                <c:pt idx="332">
                  <c:v>1908.7083333332992</c:v>
                </c:pt>
                <c:pt idx="333">
                  <c:v>1908.7916666666324</c:v>
                </c:pt>
                <c:pt idx="334">
                  <c:v>1908.8749999999657</c:v>
                </c:pt>
                <c:pt idx="335">
                  <c:v>1908.9583333332989</c:v>
                </c:pt>
                <c:pt idx="336">
                  <c:v>1909.0416666666322</c:v>
                </c:pt>
                <c:pt idx="337">
                  <c:v>1909.1249999999654</c:v>
                </c:pt>
                <c:pt idx="338">
                  <c:v>1909.2083333332987</c:v>
                </c:pt>
                <c:pt idx="339">
                  <c:v>1909.291666666632</c:v>
                </c:pt>
                <c:pt idx="340">
                  <c:v>1909.3749999999652</c:v>
                </c:pt>
                <c:pt idx="341">
                  <c:v>1909.4583333332985</c:v>
                </c:pt>
                <c:pt idx="342">
                  <c:v>1909.5416666666317</c:v>
                </c:pt>
                <c:pt idx="343">
                  <c:v>1909.624999999965</c:v>
                </c:pt>
                <c:pt idx="344">
                  <c:v>1909.7083333332982</c:v>
                </c:pt>
                <c:pt idx="345">
                  <c:v>1909.7916666666315</c:v>
                </c:pt>
                <c:pt idx="346">
                  <c:v>1909.8749999999648</c:v>
                </c:pt>
                <c:pt idx="347">
                  <c:v>1909.958333333298</c:v>
                </c:pt>
                <c:pt idx="348">
                  <c:v>1910.0416666666313</c:v>
                </c:pt>
                <c:pt idx="349">
                  <c:v>1910.1249999999645</c:v>
                </c:pt>
                <c:pt idx="350">
                  <c:v>1910.2083333332978</c:v>
                </c:pt>
                <c:pt idx="351">
                  <c:v>1910.291666666631</c:v>
                </c:pt>
                <c:pt idx="352">
                  <c:v>1910.3749999999643</c:v>
                </c:pt>
                <c:pt idx="353">
                  <c:v>1910.4583333332976</c:v>
                </c:pt>
                <c:pt idx="354">
                  <c:v>1910.5416666666308</c:v>
                </c:pt>
                <c:pt idx="355">
                  <c:v>1910.6249999999641</c:v>
                </c:pt>
                <c:pt idx="356">
                  <c:v>1910.7083333332973</c:v>
                </c:pt>
                <c:pt idx="357">
                  <c:v>1910.7916666666306</c:v>
                </c:pt>
                <c:pt idx="358">
                  <c:v>1910.8749999999638</c:v>
                </c:pt>
                <c:pt idx="359">
                  <c:v>1910.9583333332971</c:v>
                </c:pt>
                <c:pt idx="360">
                  <c:v>1911.0416666666304</c:v>
                </c:pt>
                <c:pt idx="361">
                  <c:v>1911.1249999999636</c:v>
                </c:pt>
                <c:pt idx="362">
                  <c:v>1911.2083333332969</c:v>
                </c:pt>
                <c:pt idx="363">
                  <c:v>1911.2916666666301</c:v>
                </c:pt>
                <c:pt idx="364">
                  <c:v>1911.3749999999634</c:v>
                </c:pt>
                <c:pt idx="365">
                  <c:v>1911.4583333332967</c:v>
                </c:pt>
                <c:pt idx="366">
                  <c:v>1911.5416666666299</c:v>
                </c:pt>
                <c:pt idx="367">
                  <c:v>1911.6249999999632</c:v>
                </c:pt>
                <c:pt idx="368">
                  <c:v>1911.7083333332964</c:v>
                </c:pt>
                <c:pt idx="369">
                  <c:v>1911.7916666666297</c:v>
                </c:pt>
                <c:pt idx="370">
                  <c:v>1911.8749999999629</c:v>
                </c:pt>
                <c:pt idx="371">
                  <c:v>1911.9583333332962</c:v>
                </c:pt>
                <c:pt idx="372">
                  <c:v>1912.0416666666295</c:v>
                </c:pt>
                <c:pt idx="373">
                  <c:v>1912.1249999999627</c:v>
                </c:pt>
                <c:pt idx="374">
                  <c:v>1912.208333333296</c:v>
                </c:pt>
                <c:pt idx="375">
                  <c:v>1912.2916666666292</c:v>
                </c:pt>
                <c:pt idx="376">
                  <c:v>1912.3749999999625</c:v>
                </c:pt>
                <c:pt idx="377">
                  <c:v>1912.4583333332957</c:v>
                </c:pt>
                <c:pt idx="378">
                  <c:v>1912.541666666629</c:v>
                </c:pt>
                <c:pt idx="379">
                  <c:v>1912.6249999999623</c:v>
                </c:pt>
                <c:pt idx="380">
                  <c:v>1912.7083333332955</c:v>
                </c:pt>
                <c:pt idx="381">
                  <c:v>1912.7916666666288</c:v>
                </c:pt>
                <c:pt idx="382">
                  <c:v>1912.874999999962</c:v>
                </c:pt>
                <c:pt idx="383">
                  <c:v>1912.9583333332953</c:v>
                </c:pt>
                <c:pt idx="384">
                  <c:v>1913.0416666666285</c:v>
                </c:pt>
                <c:pt idx="385">
                  <c:v>1913.1249999999618</c:v>
                </c:pt>
                <c:pt idx="386">
                  <c:v>1913.2083333332951</c:v>
                </c:pt>
                <c:pt idx="387">
                  <c:v>1913.2916666666283</c:v>
                </c:pt>
                <c:pt idx="388">
                  <c:v>1913.3749999999616</c:v>
                </c:pt>
                <c:pt idx="389">
                  <c:v>1913.4583333332948</c:v>
                </c:pt>
                <c:pt idx="390">
                  <c:v>1913.5416666666281</c:v>
                </c:pt>
                <c:pt idx="391">
                  <c:v>1913.6249999999613</c:v>
                </c:pt>
                <c:pt idx="392">
                  <c:v>1913.7083333332946</c:v>
                </c:pt>
                <c:pt idx="393">
                  <c:v>1913.7916666666279</c:v>
                </c:pt>
                <c:pt idx="394">
                  <c:v>1913.8749999999611</c:v>
                </c:pt>
                <c:pt idx="395">
                  <c:v>1913.9583333332944</c:v>
                </c:pt>
                <c:pt idx="396">
                  <c:v>1914.0416666666276</c:v>
                </c:pt>
                <c:pt idx="397">
                  <c:v>1914.1249999999609</c:v>
                </c:pt>
                <c:pt idx="398">
                  <c:v>1914.2083333332941</c:v>
                </c:pt>
                <c:pt idx="399">
                  <c:v>1914.2916666666274</c:v>
                </c:pt>
                <c:pt idx="400">
                  <c:v>1914.3749999999607</c:v>
                </c:pt>
                <c:pt idx="401">
                  <c:v>1914.4583333332939</c:v>
                </c:pt>
                <c:pt idx="402">
                  <c:v>1914.5416666666272</c:v>
                </c:pt>
                <c:pt idx="403">
                  <c:v>1914.6249999999604</c:v>
                </c:pt>
                <c:pt idx="404">
                  <c:v>1914.7083333332937</c:v>
                </c:pt>
                <c:pt idx="405">
                  <c:v>1914.791666666627</c:v>
                </c:pt>
                <c:pt idx="406">
                  <c:v>1914.8749999999602</c:v>
                </c:pt>
                <c:pt idx="407">
                  <c:v>1914.9583333332935</c:v>
                </c:pt>
                <c:pt idx="408">
                  <c:v>1915.0416666666267</c:v>
                </c:pt>
                <c:pt idx="409">
                  <c:v>1915.12499999996</c:v>
                </c:pt>
                <c:pt idx="410">
                  <c:v>1915.2083333332932</c:v>
                </c:pt>
                <c:pt idx="411">
                  <c:v>1915.2916666666265</c:v>
                </c:pt>
                <c:pt idx="412">
                  <c:v>1915.3749999999598</c:v>
                </c:pt>
                <c:pt idx="413">
                  <c:v>1915.458333333293</c:v>
                </c:pt>
                <c:pt idx="414">
                  <c:v>1915.5416666666263</c:v>
                </c:pt>
                <c:pt idx="415">
                  <c:v>1915.6249999999595</c:v>
                </c:pt>
                <c:pt idx="416">
                  <c:v>1915.7083333332928</c:v>
                </c:pt>
                <c:pt idx="417">
                  <c:v>1915.791666666626</c:v>
                </c:pt>
                <c:pt idx="418">
                  <c:v>1915.8749999999593</c:v>
                </c:pt>
                <c:pt idx="419">
                  <c:v>1915.9583333332926</c:v>
                </c:pt>
                <c:pt idx="420">
                  <c:v>1916.0416666666258</c:v>
                </c:pt>
                <c:pt idx="421">
                  <c:v>1916.1249999999591</c:v>
                </c:pt>
                <c:pt idx="422">
                  <c:v>1916.2083333332923</c:v>
                </c:pt>
                <c:pt idx="423">
                  <c:v>1916.2916666666256</c:v>
                </c:pt>
                <c:pt idx="424">
                  <c:v>1916.3749999999588</c:v>
                </c:pt>
                <c:pt idx="425">
                  <c:v>1916.4583333332921</c:v>
                </c:pt>
                <c:pt idx="426">
                  <c:v>1916.5416666666254</c:v>
                </c:pt>
                <c:pt idx="427">
                  <c:v>1916.6249999999586</c:v>
                </c:pt>
                <c:pt idx="428">
                  <c:v>1916.7083333332919</c:v>
                </c:pt>
                <c:pt idx="429">
                  <c:v>1916.7916666666251</c:v>
                </c:pt>
                <c:pt idx="430">
                  <c:v>1916.8749999999584</c:v>
                </c:pt>
                <c:pt idx="431">
                  <c:v>1916.9583333332916</c:v>
                </c:pt>
                <c:pt idx="432">
                  <c:v>1917.0416666666249</c:v>
                </c:pt>
                <c:pt idx="433">
                  <c:v>1917.1249999999582</c:v>
                </c:pt>
                <c:pt idx="434">
                  <c:v>1917.2083333332914</c:v>
                </c:pt>
                <c:pt idx="435">
                  <c:v>1917.2916666666247</c:v>
                </c:pt>
                <c:pt idx="436">
                  <c:v>1917.3749999999579</c:v>
                </c:pt>
                <c:pt idx="437">
                  <c:v>1917.4583333332912</c:v>
                </c:pt>
                <c:pt idx="438">
                  <c:v>1917.5416666666245</c:v>
                </c:pt>
                <c:pt idx="439">
                  <c:v>1917.6249999999577</c:v>
                </c:pt>
                <c:pt idx="440">
                  <c:v>1917.708333333291</c:v>
                </c:pt>
                <c:pt idx="441">
                  <c:v>1917.7916666666242</c:v>
                </c:pt>
                <c:pt idx="442">
                  <c:v>1917.8749999999575</c:v>
                </c:pt>
                <c:pt idx="443">
                  <c:v>1917.9583333332907</c:v>
                </c:pt>
                <c:pt idx="444">
                  <c:v>1918.041666666624</c:v>
                </c:pt>
                <c:pt idx="445">
                  <c:v>1918.1249999999573</c:v>
                </c:pt>
                <c:pt idx="446">
                  <c:v>1918.2083333332905</c:v>
                </c:pt>
                <c:pt idx="447">
                  <c:v>1918.2916666666238</c:v>
                </c:pt>
                <c:pt idx="448">
                  <c:v>1918.374999999957</c:v>
                </c:pt>
                <c:pt idx="449">
                  <c:v>1918.4583333332903</c:v>
                </c:pt>
                <c:pt idx="450">
                  <c:v>1918.5416666666235</c:v>
                </c:pt>
                <c:pt idx="451">
                  <c:v>1918.6249999999568</c:v>
                </c:pt>
                <c:pt idx="452">
                  <c:v>1918.7083333332901</c:v>
                </c:pt>
                <c:pt idx="453">
                  <c:v>1918.7916666666233</c:v>
                </c:pt>
                <c:pt idx="454">
                  <c:v>1918.8749999999566</c:v>
                </c:pt>
                <c:pt idx="455">
                  <c:v>1918.9583333332898</c:v>
                </c:pt>
                <c:pt idx="456">
                  <c:v>1919.0416666666231</c:v>
                </c:pt>
                <c:pt idx="457">
                  <c:v>1919.1249999999563</c:v>
                </c:pt>
                <c:pt idx="458">
                  <c:v>1919.2083333332896</c:v>
                </c:pt>
                <c:pt idx="459">
                  <c:v>1919.2916666666229</c:v>
                </c:pt>
                <c:pt idx="460">
                  <c:v>1919.3749999999561</c:v>
                </c:pt>
                <c:pt idx="461">
                  <c:v>1919.4583333332894</c:v>
                </c:pt>
                <c:pt idx="462">
                  <c:v>1919.5416666666226</c:v>
                </c:pt>
                <c:pt idx="463">
                  <c:v>1919.6249999999559</c:v>
                </c:pt>
                <c:pt idx="464">
                  <c:v>1919.7083333332891</c:v>
                </c:pt>
                <c:pt idx="465">
                  <c:v>1919.7916666666224</c:v>
                </c:pt>
                <c:pt idx="466">
                  <c:v>1919.8749999999557</c:v>
                </c:pt>
                <c:pt idx="467">
                  <c:v>1919.9583333332889</c:v>
                </c:pt>
                <c:pt idx="468">
                  <c:v>1920.0416666666222</c:v>
                </c:pt>
                <c:pt idx="469">
                  <c:v>1920.1249999999554</c:v>
                </c:pt>
                <c:pt idx="470">
                  <c:v>1920.2083333332887</c:v>
                </c:pt>
                <c:pt idx="471">
                  <c:v>1920.2916666666219</c:v>
                </c:pt>
                <c:pt idx="472">
                  <c:v>1920.3749999999552</c:v>
                </c:pt>
                <c:pt idx="473">
                  <c:v>1920.4583333332885</c:v>
                </c:pt>
                <c:pt idx="474">
                  <c:v>1920.5416666666217</c:v>
                </c:pt>
                <c:pt idx="475">
                  <c:v>1920.624999999955</c:v>
                </c:pt>
                <c:pt idx="476">
                  <c:v>1920.7083333332882</c:v>
                </c:pt>
                <c:pt idx="477">
                  <c:v>1920.7916666666215</c:v>
                </c:pt>
                <c:pt idx="478">
                  <c:v>1920.8749999999548</c:v>
                </c:pt>
                <c:pt idx="479">
                  <c:v>1920.958333333288</c:v>
                </c:pt>
                <c:pt idx="480">
                  <c:v>1921.0416666666213</c:v>
                </c:pt>
                <c:pt idx="481">
                  <c:v>1921.1249999999545</c:v>
                </c:pt>
                <c:pt idx="482">
                  <c:v>1921.2083333332878</c:v>
                </c:pt>
                <c:pt idx="483">
                  <c:v>1921.291666666621</c:v>
                </c:pt>
                <c:pt idx="484">
                  <c:v>1921.3749999999543</c:v>
                </c:pt>
                <c:pt idx="485">
                  <c:v>1921.4583333332876</c:v>
                </c:pt>
                <c:pt idx="486">
                  <c:v>1921.5416666666208</c:v>
                </c:pt>
                <c:pt idx="487">
                  <c:v>1921.6249999999541</c:v>
                </c:pt>
                <c:pt idx="488">
                  <c:v>1921.7083333332873</c:v>
                </c:pt>
                <c:pt idx="489">
                  <c:v>1921.7916666666206</c:v>
                </c:pt>
                <c:pt idx="490">
                  <c:v>1921.8749999999538</c:v>
                </c:pt>
                <c:pt idx="491">
                  <c:v>1921.9583333332871</c:v>
                </c:pt>
                <c:pt idx="492">
                  <c:v>1922.0416666666204</c:v>
                </c:pt>
                <c:pt idx="493">
                  <c:v>1922.1249999999536</c:v>
                </c:pt>
                <c:pt idx="494">
                  <c:v>1922.2083333332869</c:v>
                </c:pt>
                <c:pt idx="495">
                  <c:v>1922.2916666666201</c:v>
                </c:pt>
                <c:pt idx="496">
                  <c:v>1922.3749999999534</c:v>
                </c:pt>
                <c:pt idx="497">
                  <c:v>1922.4583333332866</c:v>
                </c:pt>
                <c:pt idx="498">
                  <c:v>1922.5416666666199</c:v>
                </c:pt>
                <c:pt idx="499">
                  <c:v>1922.6249999999532</c:v>
                </c:pt>
                <c:pt idx="500">
                  <c:v>1922.7083333332864</c:v>
                </c:pt>
                <c:pt idx="501">
                  <c:v>1922.7916666666197</c:v>
                </c:pt>
                <c:pt idx="502">
                  <c:v>1922.8749999999529</c:v>
                </c:pt>
                <c:pt idx="503">
                  <c:v>1922.9583333332862</c:v>
                </c:pt>
                <c:pt idx="504">
                  <c:v>1923.0416666666194</c:v>
                </c:pt>
                <c:pt idx="505">
                  <c:v>1923.1249999999527</c:v>
                </c:pt>
                <c:pt idx="506">
                  <c:v>1923.208333333286</c:v>
                </c:pt>
                <c:pt idx="507">
                  <c:v>1923.2916666666192</c:v>
                </c:pt>
                <c:pt idx="508">
                  <c:v>1923.3749999999525</c:v>
                </c:pt>
                <c:pt idx="509">
                  <c:v>1923.4583333332857</c:v>
                </c:pt>
                <c:pt idx="510">
                  <c:v>1923.541666666619</c:v>
                </c:pt>
                <c:pt idx="511">
                  <c:v>1923.6249999999523</c:v>
                </c:pt>
                <c:pt idx="512">
                  <c:v>1923.7083333332855</c:v>
                </c:pt>
                <c:pt idx="513">
                  <c:v>1923.7916666666188</c:v>
                </c:pt>
                <c:pt idx="514">
                  <c:v>1923.874999999952</c:v>
                </c:pt>
                <c:pt idx="515">
                  <c:v>1923.9583333332853</c:v>
                </c:pt>
                <c:pt idx="516">
                  <c:v>1924.0416666666185</c:v>
                </c:pt>
                <c:pt idx="517">
                  <c:v>1924.1249999999518</c:v>
                </c:pt>
                <c:pt idx="518">
                  <c:v>1924.2083333332851</c:v>
                </c:pt>
                <c:pt idx="519">
                  <c:v>1924.2916666666183</c:v>
                </c:pt>
                <c:pt idx="520">
                  <c:v>1924.3749999999516</c:v>
                </c:pt>
                <c:pt idx="521">
                  <c:v>1924.4583333332848</c:v>
                </c:pt>
                <c:pt idx="522">
                  <c:v>1924.5416666666181</c:v>
                </c:pt>
                <c:pt idx="523">
                  <c:v>1924.6249999999513</c:v>
                </c:pt>
                <c:pt idx="524">
                  <c:v>1924.7083333332846</c:v>
                </c:pt>
                <c:pt idx="525">
                  <c:v>1924.7916666666179</c:v>
                </c:pt>
                <c:pt idx="526">
                  <c:v>1924.8749999999511</c:v>
                </c:pt>
                <c:pt idx="527">
                  <c:v>1924.9583333332844</c:v>
                </c:pt>
                <c:pt idx="528">
                  <c:v>1925.0416666666176</c:v>
                </c:pt>
                <c:pt idx="529">
                  <c:v>1925.1249999999509</c:v>
                </c:pt>
                <c:pt idx="530">
                  <c:v>1925.2083333332841</c:v>
                </c:pt>
                <c:pt idx="531">
                  <c:v>1925.2916666666174</c:v>
                </c:pt>
                <c:pt idx="532">
                  <c:v>1925.3749999999507</c:v>
                </c:pt>
                <c:pt idx="533">
                  <c:v>1925.4583333332839</c:v>
                </c:pt>
                <c:pt idx="534">
                  <c:v>1925.5416666666172</c:v>
                </c:pt>
                <c:pt idx="535">
                  <c:v>1925.6249999999504</c:v>
                </c:pt>
                <c:pt idx="536">
                  <c:v>1925.7083333332837</c:v>
                </c:pt>
                <c:pt idx="537">
                  <c:v>1925.7916666666169</c:v>
                </c:pt>
                <c:pt idx="538">
                  <c:v>1925.8749999999502</c:v>
                </c:pt>
                <c:pt idx="539">
                  <c:v>1925.9583333332835</c:v>
                </c:pt>
                <c:pt idx="540">
                  <c:v>1926.0416666666167</c:v>
                </c:pt>
                <c:pt idx="541">
                  <c:v>1926.12499999995</c:v>
                </c:pt>
                <c:pt idx="542">
                  <c:v>1926.2083333332832</c:v>
                </c:pt>
                <c:pt idx="543">
                  <c:v>1926.2916666666165</c:v>
                </c:pt>
                <c:pt idx="544">
                  <c:v>1926.3749999999498</c:v>
                </c:pt>
                <c:pt idx="545">
                  <c:v>1926.458333333283</c:v>
                </c:pt>
                <c:pt idx="546">
                  <c:v>1926.5416666666163</c:v>
                </c:pt>
                <c:pt idx="547">
                  <c:v>1926.6249999999495</c:v>
                </c:pt>
                <c:pt idx="548">
                  <c:v>1926.7083333332828</c:v>
                </c:pt>
                <c:pt idx="549">
                  <c:v>1926.791666666616</c:v>
                </c:pt>
                <c:pt idx="550">
                  <c:v>1926.8749999999493</c:v>
                </c:pt>
                <c:pt idx="551">
                  <c:v>1926.9583333332826</c:v>
                </c:pt>
                <c:pt idx="552">
                  <c:v>1927.0416666666158</c:v>
                </c:pt>
                <c:pt idx="553">
                  <c:v>1927.1249999999491</c:v>
                </c:pt>
                <c:pt idx="554">
                  <c:v>1927.2083333332823</c:v>
                </c:pt>
                <c:pt idx="555">
                  <c:v>1927.2916666666156</c:v>
                </c:pt>
                <c:pt idx="556">
                  <c:v>1927.3749999999488</c:v>
                </c:pt>
                <c:pt idx="557">
                  <c:v>1927.4583333332821</c:v>
                </c:pt>
                <c:pt idx="558">
                  <c:v>1927.5416666666154</c:v>
                </c:pt>
                <c:pt idx="559">
                  <c:v>1927.6249999999486</c:v>
                </c:pt>
                <c:pt idx="560">
                  <c:v>1927.7083333332819</c:v>
                </c:pt>
                <c:pt idx="561">
                  <c:v>1927.7916666666151</c:v>
                </c:pt>
                <c:pt idx="562">
                  <c:v>1927.8749999999484</c:v>
                </c:pt>
                <c:pt idx="563">
                  <c:v>1927.9583333332816</c:v>
                </c:pt>
                <c:pt idx="564">
                  <c:v>1928.0416666666149</c:v>
                </c:pt>
                <c:pt idx="565">
                  <c:v>1928.1249999999482</c:v>
                </c:pt>
                <c:pt idx="566">
                  <c:v>1928.2083333332814</c:v>
                </c:pt>
                <c:pt idx="567">
                  <c:v>1928.2916666666147</c:v>
                </c:pt>
                <c:pt idx="568">
                  <c:v>1928.3749999999479</c:v>
                </c:pt>
                <c:pt idx="569">
                  <c:v>1928.4583333332812</c:v>
                </c:pt>
                <c:pt idx="570">
                  <c:v>1928.5416666666144</c:v>
                </c:pt>
                <c:pt idx="571">
                  <c:v>1928.6249999999477</c:v>
                </c:pt>
                <c:pt idx="572">
                  <c:v>1928.708333333281</c:v>
                </c:pt>
                <c:pt idx="573">
                  <c:v>1928.7916666666142</c:v>
                </c:pt>
                <c:pt idx="574">
                  <c:v>1928.8749999999475</c:v>
                </c:pt>
                <c:pt idx="575">
                  <c:v>1928.9583333332807</c:v>
                </c:pt>
                <c:pt idx="576">
                  <c:v>1929.041666666614</c:v>
                </c:pt>
                <c:pt idx="577">
                  <c:v>1929.1249999999472</c:v>
                </c:pt>
                <c:pt idx="578">
                  <c:v>1929.2083333332805</c:v>
                </c:pt>
                <c:pt idx="579">
                  <c:v>1929.2916666666138</c:v>
                </c:pt>
                <c:pt idx="580">
                  <c:v>1929.374999999947</c:v>
                </c:pt>
                <c:pt idx="581">
                  <c:v>1929.4583333332803</c:v>
                </c:pt>
                <c:pt idx="582">
                  <c:v>1929.5416666666135</c:v>
                </c:pt>
                <c:pt idx="583">
                  <c:v>1929.6249999999468</c:v>
                </c:pt>
                <c:pt idx="584">
                  <c:v>1929.7083333332801</c:v>
                </c:pt>
                <c:pt idx="585">
                  <c:v>1929.7916666666133</c:v>
                </c:pt>
                <c:pt idx="586">
                  <c:v>1929.8749999999466</c:v>
                </c:pt>
                <c:pt idx="587">
                  <c:v>1929.9583333332798</c:v>
                </c:pt>
                <c:pt idx="588">
                  <c:v>1930.0416666666131</c:v>
                </c:pt>
                <c:pt idx="589">
                  <c:v>1930.1249999999463</c:v>
                </c:pt>
                <c:pt idx="590">
                  <c:v>1930.2083333332796</c:v>
                </c:pt>
                <c:pt idx="591">
                  <c:v>1930.2916666666129</c:v>
                </c:pt>
                <c:pt idx="592">
                  <c:v>1930.3749999999461</c:v>
                </c:pt>
                <c:pt idx="593">
                  <c:v>1930.4583333332794</c:v>
                </c:pt>
                <c:pt idx="594">
                  <c:v>1930.5416666666126</c:v>
                </c:pt>
                <c:pt idx="595">
                  <c:v>1930.6249999999459</c:v>
                </c:pt>
                <c:pt idx="596">
                  <c:v>1930.7083333332791</c:v>
                </c:pt>
                <c:pt idx="597">
                  <c:v>1930.7916666666124</c:v>
                </c:pt>
                <c:pt idx="598">
                  <c:v>1930.8749999999457</c:v>
                </c:pt>
                <c:pt idx="599">
                  <c:v>1930.9583333332789</c:v>
                </c:pt>
                <c:pt idx="600">
                  <c:v>1931.0416666666122</c:v>
                </c:pt>
                <c:pt idx="601">
                  <c:v>1931.1249999999454</c:v>
                </c:pt>
                <c:pt idx="602">
                  <c:v>1931.2083333332787</c:v>
                </c:pt>
                <c:pt idx="603">
                  <c:v>1931.2916666666119</c:v>
                </c:pt>
                <c:pt idx="604">
                  <c:v>1931.3749999999452</c:v>
                </c:pt>
                <c:pt idx="605">
                  <c:v>1931.4583333332785</c:v>
                </c:pt>
                <c:pt idx="606">
                  <c:v>1931.5416666666117</c:v>
                </c:pt>
                <c:pt idx="607">
                  <c:v>1931.624999999945</c:v>
                </c:pt>
                <c:pt idx="608">
                  <c:v>1931.7083333332782</c:v>
                </c:pt>
                <c:pt idx="609">
                  <c:v>1931.7916666666115</c:v>
                </c:pt>
                <c:pt idx="610">
                  <c:v>1931.8749999999447</c:v>
                </c:pt>
                <c:pt idx="611">
                  <c:v>1931.958333333278</c:v>
                </c:pt>
                <c:pt idx="612">
                  <c:v>1932.0416666666113</c:v>
                </c:pt>
                <c:pt idx="613">
                  <c:v>1932.1249999999445</c:v>
                </c:pt>
                <c:pt idx="614">
                  <c:v>1932.2083333332778</c:v>
                </c:pt>
                <c:pt idx="615">
                  <c:v>1932.291666666611</c:v>
                </c:pt>
                <c:pt idx="616">
                  <c:v>1932.3749999999443</c:v>
                </c:pt>
                <c:pt idx="617">
                  <c:v>1932.4583333332776</c:v>
                </c:pt>
                <c:pt idx="618">
                  <c:v>1932.5416666666108</c:v>
                </c:pt>
                <c:pt idx="619">
                  <c:v>1932.6249999999441</c:v>
                </c:pt>
                <c:pt idx="620">
                  <c:v>1932.7083333332773</c:v>
                </c:pt>
                <c:pt idx="621">
                  <c:v>1932.7916666666106</c:v>
                </c:pt>
                <c:pt idx="622">
                  <c:v>1932.8749999999438</c:v>
                </c:pt>
                <c:pt idx="623">
                  <c:v>1932.9583333332771</c:v>
                </c:pt>
                <c:pt idx="624">
                  <c:v>1933.0416666666104</c:v>
                </c:pt>
                <c:pt idx="625">
                  <c:v>1933.1249999999436</c:v>
                </c:pt>
                <c:pt idx="626">
                  <c:v>1933.2083333332769</c:v>
                </c:pt>
                <c:pt idx="627">
                  <c:v>1933.2916666666101</c:v>
                </c:pt>
                <c:pt idx="628">
                  <c:v>1933.3749999999434</c:v>
                </c:pt>
                <c:pt idx="629">
                  <c:v>1933.4583333332766</c:v>
                </c:pt>
                <c:pt idx="630">
                  <c:v>1933.5416666666099</c:v>
                </c:pt>
                <c:pt idx="631">
                  <c:v>1933.6249999999432</c:v>
                </c:pt>
                <c:pt idx="632">
                  <c:v>1933.7083333332764</c:v>
                </c:pt>
                <c:pt idx="633">
                  <c:v>1933.7916666666097</c:v>
                </c:pt>
                <c:pt idx="634">
                  <c:v>1933.8749999999429</c:v>
                </c:pt>
                <c:pt idx="635">
                  <c:v>1933.9583333332762</c:v>
                </c:pt>
                <c:pt idx="636">
                  <c:v>1934.0416666666094</c:v>
                </c:pt>
                <c:pt idx="637">
                  <c:v>1934.1249999999427</c:v>
                </c:pt>
                <c:pt idx="638">
                  <c:v>1934.208333333276</c:v>
                </c:pt>
                <c:pt idx="639">
                  <c:v>1934.2916666666092</c:v>
                </c:pt>
                <c:pt idx="640">
                  <c:v>1934.3749999999425</c:v>
                </c:pt>
                <c:pt idx="641">
                  <c:v>1934.4583333332757</c:v>
                </c:pt>
                <c:pt idx="642">
                  <c:v>1934.541666666609</c:v>
                </c:pt>
                <c:pt idx="643">
                  <c:v>1934.6249999999422</c:v>
                </c:pt>
                <c:pt idx="644">
                  <c:v>1934.7083333332755</c:v>
                </c:pt>
                <c:pt idx="645">
                  <c:v>1934.7916666666088</c:v>
                </c:pt>
                <c:pt idx="646">
                  <c:v>1934.874999999942</c:v>
                </c:pt>
                <c:pt idx="647">
                  <c:v>1934.9583333332753</c:v>
                </c:pt>
                <c:pt idx="648">
                  <c:v>1935.0416666666085</c:v>
                </c:pt>
                <c:pt idx="649">
                  <c:v>1935.1249999999418</c:v>
                </c:pt>
                <c:pt idx="650">
                  <c:v>1935.208333333275</c:v>
                </c:pt>
                <c:pt idx="651">
                  <c:v>1935.2916666666083</c:v>
                </c:pt>
                <c:pt idx="652">
                  <c:v>1935.3749999999416</c:v>
                </c:pt>
                <c:pt idx="653">
                  <c:v>1935.4583333332748</c:v>
                </c:pt>
                <c:pt idx="654">
                  <c:v>1935.5416666666081</c:v>
                </c:pt>
                <c:pt idx="655">
                  <c:v>1935.6249999999413</c:v>
                </c:pt>
                <c:pt idx="656">
                  <c:v>1935.7083333332746</c:v>
                </c:pt>
                <c:pt idx="657">
                  <c:v>1935.7916666666079</c:v>
                </c:pt>
                <c:pt idx="658">
                  <c:v>1935.8749999999411</c:v>
                </c:pt>
                <c:pt idx="659">
                  <c:v>1935.9583333332744</c:v>
                </c:pt>
                <c:pt idx="660">
                  <c:v>1936.0416666666076</c:v>
                </c:pt>
                <c:pt idx="661">
                  <c:v>1936.1249999999409</c:v>
                </c:pt>
                <c:pt idx="662">
                  <c:v>1936.2083333332741</c:v>
                </c:pt>
                <c:pt idx="663">
                  <c:v>1936.2916666666074</c:v>
                </c:pt>
                <c:pt idx="664">
                  <c:v>1936.3749999999407</c:v>
                </c:pt>
                <c:pt idx="665">
                  <c:v>1936.4583333332739</c:v>
                </c:pt>
                <c:pt idx="666">
                  <c:v>1936.5416666666072</c:v>
                </c:pt>
                <c:pt idx="667">
                  <c:v>1936.6249999999404</c:v>
                </c:pt>
                <c:pt idx="668">
                  <c:v>1936.7083333332737</c:v>
                </c:pt>
                <c:pt idx="669">
                  <c:v>1936.7916666666069</c:v>
                </c:pt>
                <c:pt idx="670">
                  <c:v>1936.8749999999402</c:v>
                </c:pt>
                <c:pt idx="671">
                  <c:v>1936.9583333332735</c:v>
                </c:pt>
                <c:pt idx="672">
                  <c:v>1937.0416666666067</c:v>
                </c:pt>
                <c:pt idx="673">
                  <c:v>1937.12499999994</c:v>
                </c:pt>
                <c:pt idx="674">
                  <c:v>1937.2083333332732</c:v>
                </c:pt>
                <c:pt idx="675">
                  <c:v>1937.2916666666065</c:v>
                </c:pt>
                <c:pt idx="676">
                  <c:v>1937.3749999999397</c:v>
                </c:pt>
                <c:pt idx="677">
                  <c:v>1937.458333333273</c:v>
                </c:pt>
                <c:pt idx="678">
                  <c:v>1937.5416666666063</c:v>
                </c:pt>
                <c:pt idx="679">
                  <c:v>1937.6249999999395</c:v>
                </c:pt>
                <c:pt idx="680">
                  <c:v>1937.7083333332728</c:v>
                </c:pt>
                <c:pt idx="681">
                  <c:v>1937.791666666606</c:v>
                </c:pt>
                <c:pt idx="682">
                  <c:v>1937.8749999999393</c:v>
                </c:pt>
                <c:pt idx="683">
                  <c:v>1937.9583333332725</c:v>
                </c:pt>
                <c:pt idx="684">
                  <c:v>1938.0416666666058</c:v>
                </c:pt>
                <c:pt idx="685">
                  <c:v>1938.1249999999391</c:v>
                </c:pt>
                <c:pt idx="686">
                  <c:v>1938.2083333332723</c:v>
                </c:pt>
                <c:pt idx="687">
                  <c:v>1938.2916666666056</c:v>
                </c:pt>
                <c:pt idx="688">
                  <c:v>1938.3749999999388</c:v>
                </c:pt>
                <c:pt idx="689">
                  <c:v>1938.4583333332721</c:v>
                </c:pt>
                <c:pt idx="690">
                  <c:v>1938.5416666666054</c:v>
                </c:pt>
                <c:pt idx="691">
                  <c:v>1938.6249999999386</c:v>
                </c:pt>
                <c:pt idx="692">
                  <c:v>1938.7083333332719</c:v>
                </c:pt>
                <c:pt idx="693">
                  <c:v>1938.7916666666051</c:v>
                </c:pt>
                <c:pt idx="694">
                  <c:v>1938.8749999999384</c:v>
                </c:pt>
                <c:pt idx="695">
                  <c:v>1938.9583333332716</c:v>
                </c:pt>
                <c:pt idx="696">
                  <c:v>1939.0416666666049</c:v>
                </c:pt>
                <c:pt idx="697">
                  <c:v>1939.1249999999382</c:v>
                </c:pt>
                <c:pt idx="698">
                  <c:v>1939.2083333332714</c:v>
                </c:pt>
                <c:pt idx="699">
                  <c:v>1939.2916666666047</c:v>
                </c:pt>
                <c:pt idx="700">
                  <c:v>1939.3749999999379</c:v>
                </c:pt>
                <c:pt idx="701">
                  <c:v>1939.4583333332712</c:v>
                </c:pt>
                <c:pt idx="702">
                  <c:v>1939.5416666666044</c:v>
                </c:pt>
                <c:pt idx="703">
                  <c:v>1939.6249999999377</c:v>
                </c:pt>
                <c:pt idx="704">
                  <c:v>1939.708333333271</c:v>
                </c:pt>
                <c:pt idx="705">
                  <c:v>1939.7916666666042</c:v>
                </c:pt>
                <c:pt idx="706">
                  <c:v>1939.8749999999375</c:v>
                </c:pt>
                <c:pt idx="707">
                  <c:v>1939.9583333332707</c:v>
                </c:pt>
                <c:pt idx="708">
                  <c:v>1940.041666666604</c:v>
                </c:pt>
                <c:pt idx="709">
                  <c:v>1940.1249999999372</c:v>
                </c:pt>
                <c:pt idx="710">
                  <c:v>1940.2083333332705</c:v>
                </c:pt>
                <c:pt idx="711">
                  <c:v>1940.2916666666038</c:v>
                </c:pt>
                <c:pt idx="712">
                  <c:v>1940.374999999937</c:v>
                </c:pt>
                <c:pt idx="713">
                  <c:v>1940.4583333332703</c:v>
                </c:pt>
                <c:pt idx="714">
                  <c:v>1940.5416666666035</c:v>
                </c:pt>
                <c:pt idx="715">
                  <c:v>1940.6249999999368</c:v>
                </c:pt>
                <c:pt idx="716">
                  <c:v>1940.70833333327</c:v>
                </c:pt>
                <c:pt idx="717">
                  <c:v>1940.7916666666033</c:v>
                </c:pt>
                <c:pt idx="718">
                  <c:v>1940.8749999999366</c:v>
                </c:pt>
                <c:pt idx="719">
                  <c:v>1940.9583333332698</c:v>
                </c:pt>
                <c:pt idx="720">
                  <c:v>1941.0416666666031</c:v>
                </c:pt>
                <c:pt idx="721">
                  <c:v>1941.1249999999363</c:v>
                </c:pt>
                <c:pt idx="722">
                  <c:v>1941.2083333332696</c:v>
                </c:pt>
                <c:pt idx="723">
                  <c:v>1941.2916666666029</c:v>
                </c:pt>
                <c:pt idx="724">
                  <c:v>1941.3749999999361</c:v>
                </c:pt>
                <c:pt idx="725">
                  <c:v>1941.4583333332694</c:v>
                </c:pt>
                <c:pt idx="726">
                  <c:v>1941.5416666666026</c:v>
                </c:pt>
                <c:pt idx="727">
                  <c:v>1941.6249999999359</c:v>
                </c:pt>
                <c:pt idx="728">
                  <c:v>1941.7083333332691</c:v>
                </c:pt>
                <c:pt idx="729">
                  <c:v>1941.7916666666024</c:v>
                </c:pt>
                <c:pt idx="730">
                  <c:v>1941.8749999999357</c:v>
                </c:pt>
                <c:pt idx="731">
                  <c:v>1941.9583333332689</c:v>
                </c:pt>
                <c:pt idx="732">
                  <c:v>1942.0416666666022</c:v>
                </c:pt>
                <c:pt idx="733">
                  <c:v>1942.1249999999354</c:v>
                </c:pt>
                <c:pt idx="734">
                  <c:v>1942.2083333332687</c:v>
                </c:pt>
                <c:pt idx="735">
                  <c:v>1942.2916666666019</c:v>
                </c:pt>
                <c:pt idx="736">
                  <c:v>1942.3749999999352</c:v>
                </c:pt>
                <c:pt idx="737">
                  <c:v>1942.4583333332685</c:v>
                </c:pt>
                <c:pt idx="738">
                  <c:v>1942.5416666666017</c:v>
                </c:pt>
                <c:pt idx="739">
                  <c:v>1942.624999999935</c:v>
                </c:pt>
                <c:pt idx="740">
                  <c:v>1942.7083333332682</c:v>
                </c:pt>
                <c:pt idx="741">
                  <c:v>1942.7916666666015</c:v>
                </c:pt>
                <c:pt idx="742">
                  <c:v>1942.8749999999347</c:v>
                </c:pt>
                <c:pt idx="743">
                  <c:v>1942.958333333268</c:v>
                </c:pt>
                <c:pt idx="744">
                  <c:v>1943.0416666666013</c:v>
                </c:pt>
                <c:pt idx="745">
                  <c:v>1943.1249999999345</c:v>
                </c:pt>
                <c:pt idx="746">
                  <c:v>1943.2083333332678</c:v>
                </c:pt>
                <c:pt idx="747">
                  <c:v>1943.291666666601</c:v>
                </c:pt>
                <c:pt idx="748">
                  <c:v>1943.3749999999343</c:v>
                </c:pt>
                <c:pt idx="749">
                  <c:v>1943.4583333332675</c:v>
                </c:pt>
                <c:pt idx="750">
                  <c:v>1943.5416666666008</c:v>
                </c:pt>
                <c:pt idx="751">
                  <c:v>1943.6249999999341</c:v>
                </c:pt>
                <c:pt idx="752">
                  <c:v>1943.7083333332673</c:v>
                </c:pt>
                <c:pt idx="753">
                  <c:v>1943.7916666666006</c:v>
                </c:pt>
                <c:pt idx="754">
                  <c:v>1943.8749999999338</c:v>
                </c:pt>
                <c:pt idx="755">
                  <c:v>1943.9583333332671</c:v>
                </c:pt>
                <c:pt idx="756">
                  <c:v>1944.0416666666003</c:v>
                </c:pt>
                <c:pt idx="757">
                  <c:v>1944.1249999999336</c:v>
                </c:pt>
                <c:pt idx="758">
                  <c:v>1944.2083333332669</c:v>
                </c:pt>
                <c:pt idx="759">
                  <c:v>1944.2916666666001</c:v>
                </c:pt>
                <c:pt idx="760">
                  <c:v>1944.3749999999334</c:v>
                </c:pt>
                <c:pt idx="761">
                  <c:v>1944.4583333332666</c:v>
                </c:pt>
                <c:pt idx="762">
                  <c:v>1944.5416666665999</c:v>
                </c:pt>
                <c:pt idx="763">
                  <c:v>1944.6249999999332</c:v>
                </c:pt>
                <c:pt idx="764">
                  <c:v>1944.7083333332664</c:v>
                </c:pt>
                <c:pt idx="765">
                  <c:v>1944.7916666665997</c:v>
                </c:pt>
                <c:pt idx="766">
                  <c:v>1944.8749999999329</c:v>
                </c:pt>
                <c:pt idx="767">
                  <c:v>1944.9583333332662</c:v>
                </c:pt>
                <c:pt idx="768">
                  <c:v>1945.0416666665994</c:v>
                </c:pt>
                <c:pt idx="769">
                  <c:v>1945.1249999999327</c:v>
                </c:pt>
                <c:pt idx="770">
                  <c:v>1945.208333333266</c:v>
                </c:pt>
                <c:pt idx="771">
                  <c:v>1945.2916666665992</c:v>
                </c:pt>
                <c:pt idx="772">
                  <c:v>1945.3749999999325</c:v>
                </c:pt>
                <c:pt idx="773">
                  <c:v>1945.4583333332657</c:v>
                </c:pt>
                <c:pt idx="774">
                  <c:v>1945.541666666599</c:v>
                </c:pt>
                <c:pt idx="775">
                  <c:v>1945.6249999999322</c:v>
                </c:pt>
                <c:pt idx="776">
                  <c:v>1945.7083333332655</c:v>
                </c:pt>
                <c:pt idx="777">
                  <c:v>1945.7916666665988</c:v>
                </c:pt>
                <c:pt idx="778">
                  <c:v>1945.874999999932</c:v>
                </c:pt>
                <c:pt idx="779">
                  <c:v>1945.9583333332653</c:v>
                </c:pt>
                <c:pt idx="780">
                  <c:v>1946.0416666665985</c:v>
                </c:pt>
                <c:pt idx="781">
                  <c:v>1946.1249999999318</c:v>
                </c:pt>
                <c:pt idx="782">
                  <c:v>1946.208333333265</c:v>
                </c:pt>
                <c:pt idx="783">
                  <c:v>1946.2916666665983</c:v>
                </c:pt>
                <c:pt idx="784">
                  <c:v>1946.3749999999316</c:v>
                </c:pt>
                <c:pt idx="785">
                  <c:v>1946.4583333332648</c:v>
                </c:pt>
                <c:pt idx="786">
                  <c:v>1946.5416666665981</c:v>
                </c:pt>
                <c:pt idx="787">
                  <c:v>1946.6249999999313</c:v>
                </c:pt>
                <c:pt idx="788">
                  <c:v>1946.7083333332646</c:v>
                </c:pt>
                <c:pt idx="789">
                  <c:v>1946.7916666665978</c:v>
                </c:pt>
                <c:pt idx="790">
                  <c:v>1946.8749999999311</c:v>
                </c:pt>
                <c:pt idx="791">
                  <c:v>1946.9583333332644</c:v>
                </c:pt>
                <c:pt idx="792">
                  <c:v>1947.0416666665976</c:v>
                </c:pt>
                <c:pt idx="793">
                  <c:v>1947.1249999999309</c:v>
                </c:pt>
                <c:pt idx="794">
                  <c:v>1947.2083333332641</c:v>
                </c:pt>
                <c:pt idx="795">
                  <c:v>1947.2916666665974</c:v>
                </c:pt>
                <c:pt idx="796">
                  <c:v>1947.3749999999307</c:v>
                </c:pt>
                <c:pt idx="797">
                  <c:v>1947.4583333332639</c:v>
                </c:pt>
                <c:pt idx="798">
                  <c:v>1947.5416666665972</c:v>
                </c:pt>
                <c:pt idx="799">
                  <c:v>1947.6249999999304</c:v>
                </c:pt>
                <c:pt idx="800">
                  <c:v>1947.7083333332637</c:v>
                </c:pt>
                <c:pt idx="801">
                  <c:v>1947.7916666665969</c:v>
                </c:pt>
                <c:pt idx="802">
                  <c:v>1947.8749999999302</c:v>
                </c:pt>
                <c:pt idx="803">
                  <c:v>1947.9583333332635</c:v>
                </c:pt>
                <c:pt idx="804">
                  <c:v>1948.0416666665967</c:v>
                </c:pt>
                <c:pt idx="805">
                  <c:v>1948.12499999993</c:v>
                </c:pt>
                <c:pt idx="806">
                  <c:v>1948.2083333332632</c:v>
                </c:pt>
                <c:pt idx="807">
                  <c:v>1948.2916666665965</c:v>
                </c:pt>
                <c:pt idx="808">
                  <c:v>1948.3749999999297</c:v>
                </c:pt>
                <c:pt idx="809">
                  <c:v>1948.458333333263</c:v>
                </c:pt>
                <c:pt idx="810">
                  <c:v>1948.5416666665963</c:v>
                </c:pt>
                <c:pt idx="811">
                  <c:v>1948.6249999999295</c:v>
                </c:pt>
                <c:pt idx="812">
                  <c:v>1948.7083333332628</c:v>
                </c:pt>
                <c:pt idx="813">
                  <c:v>1948.791666666596</c:v>
                </c:pt>
                <c:pt idx="814">
                  <c:v>1948.8749999999293</c:v>
                </c:pt>
                <c:pt idx="815">
                  <c:v>1948.9583333332625</c:v>
                </c:pt>
                <c:pt idx="816">
                  <c:v>1949.0416666665958</c:v>
                </c:pt>
                <c:pt idx="817">
                  <c:v>1949.1249999999291</c:v>
                </c:pt>
                <c:pt idx="818">
                  <c:v>1949.2083333332623</c:v>
                </c:pt>
                <c:pt idx="819">
                  <c:v>1949.2916666665956</c:v>
                </c:pt>
                <c:pt idx="820">
                  <c:v>1949.3749999999288</c:v>
                </c:pt>
                <c:pt idx="821">
                  <c:v>1949.4583333332621</c:v>
                </c:pt>
                <c:pt idx="822">
                  <c:v>1949.5416666665953</c:v>
                </c:pt>
                <c:pt idx="823">
                  <c:v>1949.6249999999286</c:v>
                </c:pt>
                <c:pt idx="824">
                  <c:v>1949.7083333332619</c:v>
                </c:pt>
                <c:pt idx="825">
                  <c:v>1949.7916666665951</c:v>
                </c:pt>
                <c:pt idx="826">
                  <c:v>1949.8749999999284</c:v>
                </c:pt>
                <c:pt idx="827">
                  <c:v>1949.9583333332616</c:v>
                </c:pt>
                <c:pt idx="828">
                  <c:v>1950.0416666665949</c:v>
                </c:pt>
                <c:pt idx="829">
                  <c:v>1950.1249999999281</c:v>
                </c:pt>
                <c:pt idx="830">
                  <c:v>1950.2083333332614</c:v>
                </c:pt>
                <c:pt idx="831">
                  <c:v>1950.2916666665947</c:v>
                </c:pt>
                <c:pt idx="832">
                  <c:v>1950.3749999999279</c:v>
                </c:pt>
                <c:pt idx="833">
                  <c:v>1950.4583333332612</c:v>
                </c:pt>
                <c:pt idx="834">
                  <c:v>1950.5416666665944</c:v>
                </c:pt>
                <c:pt idx="835">
                  <c:v>1950.6249999999277</c:v>
                </c:pt>
                <c:pt idx="836">
                  <c:v>1950.708333333261</c:v>
                </c:pt>
                <c:pt idx="837">
                  <c:v>1950.7916666665942</c:v>
                </c:pt>
                <c:pt idx="838">
                  <c:v>1950.8749999999275</c:v>
                </c:pt>
                <c:pt idx="839">
                  <c:v>1950.9583333332607</c:v>
                </c:pt>
                <c:pt idx="840">
                  <c:v>1951.041666666594</c:v>
                </c:pt>
                <c:pt idx="841">
                  <c:v>1951.1249999999272</c:v>
                </c:pt>
                <c:pt idx="842">
                  <c:v>1951.2083333332605</c:v>
                </c:pt>
                <c:pt idx="843">
                  <c:v>1951.2916666665938</c:v>
                </c:pt>
                <c:pt idx="844">
                  <c:v>1951.374999999927</c:v>
                </c:pt>
                <c:pt idx="845">
                  <c:v>1951.4583333332603</c:v>
                </c:pt>
                <c:pt idx="846">
                  <c:v>1951.5416666665935</c:v>
                </c:pt>
                <c:pt idx="847">
                  <c:v>1951.6249999999268</c:v>
                </c:pt>
                <c:pt idx="848">
                  <c:v>1951.70833333326</c:v>
                </c:pt>
                <c:pt idx="849">
                  <c:v>1951.7916666665933</c:v>
                </c:pt>
                <c:pt idx="850">
                  <c:v>1951.8749999999266</c:v>
                </c:pt>
                <c:pt idx="851">
                  <c:v>1951.9583333332598</c:v>
                </c:pt>
                <c:pt idx="852">
                  <c:v>1952.0416666665931</c:v>
                </c:pt>
                <c:pt idx="853">
                  <c:v>1952.1249999999263</c:v>
                </c:pt>
                <c:pt idx="854">
                  <c:v>1952.2083333332596</c:v>
                </c:pt>
                <c:pt idx="855">
                  <c:v>1952.2916666665928</c:v>
                </c:pt>
                <c:pt idx="856">
                  <c:v>1952.3749999999261</c:v>
                </c:pt>
                <c:pt idx="857">
                  <c:v>1952.4583333332594</c:v>
                </c:pt>
                <c:pt idx="858">
                  <c:v>1952.5416666665926</c:v>
                </c:pt>
                <c:pt idx="859">
                  <c:v>1952.6249999999259</c:v>
                </c:pt>
                <c:pt idx="860">
                  <c:v>1952.7083333332591</c:v>
                </c:pt>
                <c:pt idx="861">
                  <c:v>1952.7916666665924</c:v>
                </c:pt>
                <c:pt idx="862">
                  <c:v>1952.8749999999256</c:v>
                </c:pt>
                <c:pt idx="863">
                  <c:v>1952.9583333332589</c:v>
                </c:pt>
                <c:pt idx="864">
                  <c:v>1953.0416666665922</c:v>
                </c:pt>
                <c:pt idx="865">
                  <c:v>1953.1249999999254</c:v>
                </c:pt>
                <c:pt idx="866">
                  <c:v>1953.2083333332587</c:v>
                </c:pt>
                <c:pt idx="867">
                  <c:v>1953.2916666665919</c:v>
                </c:pt>
                <c:pt idx="868">
                  <c:v>1953.3749999999252</c:v>
                </c:pt>
                <c:pt idx="869">
                  <c:v>1953.4583333332585</c:v>
                </c:pt>
                <c:pt idx="870">
                  <c:v>1953.5416666665917</c:v>
                </c:pt>
                <c:pt idx="871">
                  <c:v>1953.624999999925</c:v>
                </c:pt>
                <c:pt idx="872">
                  <c:v>1953.7083333332582</c:v>
                </c:pt>
                <c:pt idx="873">
                  <c:v>1953.7916666665915</c:v>
                </c:pt>
                <c:pt idx="874">
                  <c:v>1953.8749999999247</c:v>
                </c:pt>
                <c:pt idx="875">
                  <c:v>1953.958333333258</c:v>
                </c:pt>
                <c:pt idx="876">
                  <c:v>1954.0416666665913</c:v>
                </c:pt>
                <c:pt idx="877">
                  <c:v>1954.1249999999245</c:v>
                </c:pt>
                <c:pt idx="878">
                  <c:v>1954.2083333332578</c:v>
                </c:pt>
                <c:pt idx="879">
                  <c:v>1954.291666666591</c:v>
                </c:pt>
                <c:pt idx="880">
                  <c:v>1954.3749999999243</c:v>
                </c:pt>
                <c:pt idx="881">
                  <c:v>1954.4583333332575</c:v>
                </c:pt>
                <c:pt idx="882">
                  <c:v>1954.5416666665908</c:v>
                </c:pt>
                <c:pt idx="883">
                  <c:v>1954.6249999999241</c:v>
                </c:pt>
                <c:pt idx="884">
                  <c:v>1954.7083333332573</c:v>
                </c:pt>
                <c:pt idx="885">
                  <c:v>1954.7916666665906</c:v>
                </c:pt>
                <c:pt idx="886">
                  <c:v>1954.8749999999238</c:v>
                </c:pt>
                <c:pt idx="887">
                  <c:v>1954.9583333332571</c:v>
                </c:pt>
                <c:pt idx="888">
                  <c:v>1955.0416666665903</c:v>
                </c:pt>
                <c:pt idx="889">
                  <c:v>1955.1249999999236</c:v>
                </c:pt>
                <c:pt idx="890">
                  <c:v>1955.2083333332569</c:v>
                </c:pt>
                <c:pt idx="891">
                  <c:v>1955.2916666665901</c:v>
                </c:pt>
                <c:pt idx="892">
                  <c:v>1955.3749999999234</c:v>
                </c:pt>
                <c:pt idx="893">
                  <c:v>1955.4583333332566</c:v>
                </c:pt>
                <c:pt idx="894">
                  <c:v>1955.5416666665899</c:v>
                </c:pt>
                <c:pt idx="895">
                  <c:v>1955.6249999999231</c:v>
                </c:pt>
                <c:pt idx="896">
                  <c:v>1955.7083333332564</c:v>
                </c:pt>
                <c:pt idx="897">
                  <c:v>1955.7916666665897</c:v>
                </c:pt>
                <c:pt idx="898">
                  <c:v>1955.8749999999229</c:v>
                </c:pt>
                <c:pt idx="899">
                  <c:v>1955.9583333332562</c:v>
                </c:pt>
                <c:pt idx="900">
                  <c:v>1956.0416666665894</c:v>
                </c:pt>
                <c:pt idx="901">
                  <c:v>1956.1249999999227</c:v>
                </c:pt>
                <c:pt idx="902">
                  <c:v>1956.208333333256</c:v>
                </c:pt>
                <c:pt idx="903">
                  <c:v>1956.2916666665892</c:v>
                </c:pt>
                <c:pt idx="904">
                  <c:v>1956.3749999999225</c:v>
                </c:pt>
                <c:pt idx="905">
                  <c:v>1956.4583333332557</c:v>
                </c:pt>
                <c:pt idx="906">
                  <c:v>1956.541666666589</c:v>
                </c:pt>
                <c:pt idx="907">
                  <c:v>1956.6249999999222</c:v>
                </c:pt>
                <c:pt idx="908">
                  <c:v>1956.7083333332555</c:v>
                </c:pt>
                <c:pt idx="909">
                  <c:v>1956.7916666665888</c:v>
                </c:pt>
                <c:pt idx="910">
                  <c:v>1956.874999999922</c:v>
                </c:pt>
                <c:pt idx="911">
                  <c:v>1956.9583333332553</c:v>
                </c:pt>
                <c:pt idx="912">
                  <c:v>1957.0416666665885</c:v>
                </c:pt>
                <c:pt idx="913">
                  <c:v>1957.1249999999218</c:v>
                </c:pt>
                <c:pt idx="914">
                  <c:v>1957.208333333255</c:v>
                </c:pt>
                <c:pt idx="915">
                  <c:v>1957.2916666665883</c:v>
                </c:pt>
                <c:pt idx="916">
                  <c:v>1957.3749999999216</c:v>
                </c:pt>
                <c:pt idx="917">
                  <c:v>1957.4583333332548</c:v>
                </c:pt>
                <c:pt idx="918">
                  <c:v>1957.5416666665881</c:v>
                </c:pt>
                <c:pt idx="919">
                  <c:v>1957.6249999999213</c:v>
                </c:pt>
                <c:pt idx="920">
                  <c:v>1957.7083333332546</c:v>
                </c:pt>
                <c:pt idx="921">
                  <c:v>1957.7916666665878</c:v>
                </c:pt>
                <c:pt idx="922">
                  <c:v>1957.8749999999211</c:v>
                </c:pt>
                <c:pt idx="923">
                  <c:v>1957.9583333332544</c:v>
                </c:pt>
                <c:pt idx="924">
                  <c:v>1958.0416666665876</c:v>
                </c:pt>
                <c:pt idx="925">
                  <c:v>1958.1249999999209</c:v>
                </c:pt>
                <c:pt idx="926">
                  <c:v>1958.2083333332541</c:v>
                </c:pt>
                <c:pt idx="927">
                  <c:v>1958.2916666665874</c:v>
                </c:pt>
                <c:pt idx="928">
                  <c:v>1958.3749999999206</c:v>
                </c:pt>
                <c:pt idx="929">
                  <c:v>1958.4583333332539</c:v>
                </c:pt>
                <c:pt idx="930">
                  <c:v>1958.5416666665872</c:v>
                </c:pt>
                <c:pt idx="931">
                  <c:v>1958.6249999999204</c:v>
                </c:pt>
                <c:pt idx="932">
                  <c:v>1958.7083333332537</c:v>
                </c:pt>
                <c:pt idx="933">
                  <c:v>1958.7916666665869</c:v>
                </c:pt>
                <c:pt idx="934">
                  <c:v>1958.8749999999202</c:v>
                </c:pt>
                <c:pt idx="935">
                  <c:v>1958.9583333332534</c:v>
                </c:pt>
                <c:pt idx="936">
                  <c:v>1959.0416666665867</c:v>
                </c:pt>
                <c:pt idx="937">
                  <c:v>1959.12499999992</c:v>
                </c:pt>
                <c:pt idx="938">
                  <c:v>1959.2083333332532</c:v>
                </c:pt>
                <c:pt idx="939">
                  <c:v>1959.2916666665865</c:v>
                </c:pt>
                <c:pt idx="940">
                  <c:v>1959.3749999999197</c:v>
                </c:pt>
                <c:pt idx="941">
                  <c:v>1959.458333333253</c:v>
                </c:pt>
                <c:pt idx="942">
                  <c:v>1959.5416666665863</c:v>
                </c:pt>
                <c:pt idx="943">
                  <c:v>1959.6249999999195</c:v>
                </c:pt>
                <c:pt idx="944">
                  <c:v>1959.7083333332528</c:v>
                </c:pt>
                <c:pt idx="945">
                  <c:v>1959.791666666586</c:v>
                </c:pt>
                <c:pt idx="946">
                  <c:v>1959.8749999999193</c:v>
                </c:pt>
                <c:pt idx="947">
                  <c:v>1959.9583333332525</c:v>
                </c:pt>
                <c:pt idx="948">
                  <c:v>1960.0416666665858</c:v>
                </c:pt>
                <c:pt idx="949">
                  <c:v>1960.1249999999191</c:v>
                </c:pt>
                <c:pt idx="950">
                  <c:v>1960.2083333332523</c:v>
                </c:pt>
                <c:pt idx="951">
                  <c:v>1960.2916666665856</c:v>
                </c:pt>
                <c:pt idx="952">
                  <c:v>1960.3749999999188</c:v>
                </c:pt>
                <c:pt idx="953">
                  <c:v>1960.4583333332521</c:v>
                </c:pt>
                <c:pt idx="954">
                  <c:v>1960.5416666665853</c:v>
                </c:pt>
                <c:pt idx="955">
                  <c:v>1960.6249999999186</c:v>
                </c:pt>
                <c:pt idx="956">
                  <c:v>1960.7083333332519</c:v>
                </c:pt>
                <c:pt idx="957">
                  <c:v>1960.7916666665851</c:v>
                </c:pt>
                <c:pt idx="958">
                  <c:v>1960.8749999999184</c:v>
                </c:pt>
                <c:pt idx="959">
                  <c:v>1960.9583333332516</c:v>
                </c:pt>
                <c:pt idx="960">
                  <c:v>1961.0416666665849</c:v>
                </c:pt>
                <c:pt idx="961">
                  <c:v>1961.1249999999181</c:v>
                </c:pt>
                <c:pt idx="962">
                  <c:v>1961.2083333332514</c:v>
                </c:pt>
                <c:pt idx="963">
                  <c:v>1961.2916666665847</c:v>
                </c:pt>
                <c:pt idx="964">
                  <c:v>1961.3749999999179</c:v>
                </c:pt>
                <c:pt idx="965">
                  <c:v>1961.4583333332512</c:v>
                </c:pt>
                <c:pt idx="966">
                  <c:v>1961.5416666665844</c:v>
                </c:pt>
                <c:pt idx="967">
                  <c:v>1961.6249999999177</c:v>
                </c:pt>
                <c:pt idx="968">
                  <c:v>1961.7083333332509</c:v>
                </c:pt>
                <c:pt idx="969">
                  <c:v>1961.7916666665842</c:v>
                </c:pt>
                <c:pt idx="970">
                  <c:v>1961.8749999999175</c:v>
                </c:pt>
                <c:pt idx="971">
                  <c:v>1961.9583333332507</c:v>
                </c:pt>
                <c:pt idx="972">
                  <c:v>1962.041666666584</c:v>
                </c:pt>
                <c:pt idx="973">
                  <c:v>1962.1249999999172</c:v>
                </c:pt>
                <c:pt idx="974">
                  <c:v>1962.2083333332505</c:v>
                </c:pt>
                <c:pt idx="975">
                  <c:v>1962.2916666665838</c:v>
                </c:pt>
                <c:pt idx="976">
                  <c:v>1962.374999999917</c:v>
                </c:pt>
                <c:pt idx="977">
                  <c:v>1962.4583333332503</c:v>
                </c:pt>
                <c:pt idx="978">
                  <c:v>1962.5416666665835</c:v>
                </c:pt>
                <c:pt idx="979">
                  <c:v>1962.6249999999168</c:v>
                </c:pt>
                <c:pt idx="980">
                  <c:v>1962.70833333325</c:v>
                </c:pt>
                <c:pt idx="981">
                  <c:v>1962.7916666665833</c:v>
                </c:pt>
                <c:pt idx="982">
                  <c:v>1962.8749999999166</c:v>
                </c:pt>
                <c:pt idx="983">
                  <c:v>1962.9583333332498</c:v>
                </c:pt>
                <c:pt idx="984">
                  <c:v>1963.0416666665831</c:v>
                </c:pt>
                <c:pt idx="985">
                  <c:v>1963.1249999999163</c:v>
                </c:pt>
                <c:pt idx="986">
                  <c:v>1963.2083333332496</c:v>
                </c:pt>
                <c:pt idx="987">
                  <c:v>1963.2916666665828</c:v>
                </c:pt>
                <c:pt idx="988">
                  <c:v>1963.3749999999161</c:v>
                </c:pt>
                <c:pt idx="989">
                  <c:v>1963.4583333332494</c:v>
                </c:pt>
                <c:pt idx="990">
                  <c:v>1963.5416666665826</c:v>
                </c:pt>
                <c:pt idx="991">
                  <c:v>1963.6249999999159</c:v>
                </c:pt>
                <c:pt idx="992">
                  <c:v>1963.7083333332491</c:v>
                </c:pt>
                <c:pt idx="993">
                  <c:v>1963.7916666665824</c:v>
                </c:pt>
                <c:pt idx="994">
                  <c:v>1963.8749999999156</c:v>
                </c:pt>
                <c:pt idx="995">
                  <c:v>1963.9583333332489</c:v>
                </c:pt>
                <c:pt idx="996">
                  <c:v>1964.0416666665822</c:v>
                </c:pt>
                <c:pt idx="997">
                  <c:v>1964.1249999999154</c:v>
                </c:pt>
                <c:pt idx="998">
                  <c:v>1964.2083333332487</c:v>
                </c:pt>
                <c:pt idx="999">
                  <c:v>1964.2916666665819</c:v>
                </c:pt>
                <c:pt idx="1000">
                  <c:v>1964.3749999999152</c:v>
                </c:pt>
                <c:pt idx="1001">
                  <c:v>1964.4583333332484</c:v>
                </c:pt>
                <c:pt idx="1002">
                  <c:v>1964.5416666665817</c:v>
                </c:pt>
                <c:pt idx="1003">
                  <c:v>1964.624999999915</c:v>
                </c:pt>
                <c:pt idx="1004">
                  <c:v>1964.7083333332482</c:v>
                </c:pt>
                <c:pt idx="1005">
                  <c:v>1964.7916666665815</c:v>
                </c:pt>
                <c:pt idx="1006">
                  <c:v>1964.8749999999147</c:v>
                </c:pt>
                <c:pt idx="1007">
                  <c:v>1964.958333333248</c:v>
                </c:pt>
                <c:pt idx="1008">
                  <c:v>1965.0416666665812</c:v>
                </c:pt>
                <c:pt idx="1009">
                  <c:v>1965.1249999999145</c:v>
                </c:pt>
                <c:pt idx="1010">
                  <c:v>1965.2083333332478</c:v>
                </c:pt>
                <c:pt idx="1011">
                  <c:v>1965.291666666581</c:v>
                </c:pt>
                <c:pt idx="1012">
                  <c:v>1965.3749999999143</c:v>
                </c:pt>
                <c:pt idx="1013">
                  <c:v>1965.4583333332475</c:v>
                </c:pt>
                <c:pt idx="1014">
                  <c:v>1965.5416666665808</c:v>
                </c:pt>
                <c:pt idx="1015">
                  <c:v>1965.6249999999141</c:v>
                </c:pt>
                <c:pt idx="1016">
                  <c:v>1965.7083333332473</c:v>
                </c:pt>
                <c:pt idx="1017">
                  <c:v>1965.7916666665806</c:v>
                </c:pt>
                <c:pt idx="1018">
                  <c:v>1965.8749999999138</c:v>
                </c:pt>
                <c:pt idx="1019">
                  <c:v>1965.9583333332471</c:v>
                </c:pt>
                <c:pt idx="1020">
                  <c:v>1966.0416666665803</c:v>
                </c:pt>
                <c:pt idx="1021">
                  <c:v>1966.1249999999136</c:v>
                </c:pt>
                <c:pt idx="1022">
                  <c:v>1966.2083333332469</c:v>
                </c:pt>
                <c:pt idx="1023">
                  <c:v>1966.2916666665801</c:v>
                </c:pt>
                <c:pt idx="1024">
                  <c:v>1966.3749999999134</c:v>
                </c:pt>
                <c:pt idx="1025">
                  <c:v>1966.4583333332466</c:v>
                </c:pt>
                <c:pt idx="1026">
                  <c:v>1966.5416666665799</c:v>
                </c:pt>
                <c:pt idx="1027">
                  <c:v>1966.6249999999131</c:v>
                </c:pt>
                <c:pt idx="1028">
                  <c:v>1966.7083333332464</c:v>
                </c:pt>
                <c:pt idx="1029">
                  <c:v>1966.7916666665797</c:v>
                </c:pt>
                <c:pt idx="1030">
                  <c:v>1966.8749999999129</c:v>
                </c:pt>
                <c:pt idx="1031">
                  <c:v>1966.9583333332462</c:v>
                </c:pt>
                <c:pt idx="1032">
                  <c:v>1967.0416666665794</c:v>
                </c:pt>
                <c:pt idx="1033">
                  <c:v>1967.1249999999127</c:v>
                </c:pt>
                <c:pt idx="1034">
                  <c:v>1967.2083333332459</c:v>
                </c:pt>
                <c:pt idx="1035">
                  <c:v>1967.2916666665792</c:v>
                </c:pt>
                <c:pt idx="1036">
                  <c:v>1967.3749999999125</c:v>
                </c:pt>
                <c:pt idx="1037">
                  <c:v>1967.4583333332457</c:v>
                </c:pt>
                <c:pt idx="1038">
                  <c:v>1967.541666666579</c:v>
                </c:pt>
                <c:pt idx="1039">
                  <c:v>1967.6249999999122</c:v>
                </c:pt>
                <c:pt idx="1040">
                  <c:v>1967.7083333332455</c:v>
                </c:pt>
                <c:pt idx="1041">
                  <c:v>1967.7916666665787</c:v>
                </c:pt>
                <c:pt idx="1042">
                  <c:v>1967.874999999912</c:v>
                </c:pt>
                <c:pt idx="1043">
                  <c:v>1967.9583333332453</c:v>
                </c:pt>
                <c:pt idx="1044">
                  <c:v>1968.0416666665785</c:v>
                </c:pt>
                <c:pt idx="1045">
                  <c:v>1968.1249999999118</c:v>
                </c:pt>
                <c:pt idx="1046">
                  <c:v>1968.208333333245</c:v>
                </c:pt>
                <c:pt idx="1047">
                  <c:v>1968.2916666665783</c:v>
                </c:pt>
                <c:pt idx="1048">
                  <c:v>1968.3749999999116</c:v>
                </c:pt>
                <c:pt idx="1049">
                  <c:v>1968.4583333332448</c:v>
                </c:pt>
                <c:pt idx="1050">
                  <c:v>1968.5416666665781</c:v>
                </c:pt>
                <c:pt idx="1051">
                  <c:v>1968.6249999999113</c:v>
                </c:pt>
                <c:pt idx="1052">
                  <c:v>1968.7083333332446</c:v>
                </c:pt>
                <c:pt idx="1053">
                  <c:v>1968.7916666665778</c:v>
                </c:pt>
                <c:pt idx="1054">
                  <c:v>1968.8749999999111</c:v>
                </c:pt>
                <c:pt idx="1055">
                  <c:v>1968.9583333332444</c:v>
                </c:pt>
                <c:pt idx="1056">
                  <c:v>1969.0416666665776</c:v>
                </c:pt>
                <c:pt idx="1057">
                  <c:v>1969.1249999999109</c:v>
                </c:pt>
                <c:pt idx="1058">
                  <c:v>1969.2083333332441</c:v>
                </c:pt>
                <c:pt idx="1059">
                  <c:v>1969.2916666665774</c:v>
                </c:pt>
                <c:pt idx="1060">
                  <c:v>1969.3749999999106</c:v>
                </c:pt>
                <c:pt idx="1061">
                  <c:v>1969.4583333332439</c:v>
                </c:pt>
                <c:pt idx="1062">
                  <c:v>1969.5416666665772</c:v>
                </c:pt>
                <c:pt idx="1063">
                  <c:v>1969.6249999999104</c:v>
                </c:pt>
                <c:pt idx="1064">
                  <c:v>1969.7083333332437</c:v>
                </c:pt>
                <c:pt idx="1065">
                  <c:v>1969.7916666665769</c:v>
                </c:pt>
                <c:pt idx="1066">
                  <c:v>1969.8749999999102</c:v>
                </c:pt>
                <c:pt idx="1067">
                  <c:v>1969.9583333332434</c:v>
                </c:pt>
                <c:pt idx="1068">
                  <c:v>1970.0416666665767</c:v>
                </c:pt>
                <c:pt idx="1069">
                  <c:v>1970.12499999991</c:v>
                </c:pt>
                <c:pt idx="1070">
                  <c:v>1970.2083333332432</c:v>
                </c:pt>
                <c:pt idx="1071">
                  <c:v>1970.2916666665765</c:v>
                </c:pt>
                <c:pt idx="1072">
                  <c:v>1970.3749999999097</c:v>
                </c:pt>
                <c:pt idx="1073">
                  <c:v>1970.458333333243</c:v>
                </c:pt>
                <c:pt idx="1074">
                  <c:v>1970.5416666665762</c:v>
                </c:pt>
                <c:pt idx="1075">
                  <c:v>1970.6249999999095</c:v>
                </c:pt>
                <c:pt idx="1076">
                  <c:v>1970.7083333332428</c:v>
                </c:pt>
                <c:pt idx="1077">
                  <c:v>1970.791666666576</c:v>
                </c:pt>
                <c:pt idx="1078">
                  <c:v>1970.8749999999093</c:v>
                </c:pt>
                <c:pt idx="1079">
                  <c:v>1970.9583333332425</c:v>
                </c:pt>
                <c:pt idx="1080">
                  <c:v>1971.0416666665758</c:v>
                </c:pt>
                <c:pt idx="1081">
                  <c:v>1971.1249999999091</c:v>
                </c:pt>
                <c:pt idx="1082">
                  <c:v>1971.2083333332423</c:v>
                </c:pt>
                <c:pt idx="1083">
                  <c:v>1971.2916666665756</c:v>
                </c:pt>
                <c:pt idx="1084">
                  <c:v>1971.3749999999088</c:v>
                </c:pt>
                <c:pt idx="1085">
                  <c:v>1971.4583333332421</c:v>
                </c:pt>
                <c:pt idx="1086">
                  <c:v>1971.5416666665753</c:v>
                </c:pt>
                <c:pt idx="1087">
                  <c:v>1971.6249999999086</c:v>
                </c:pt>
                <c:pt idx="1088">
                  <c:v>1971.7083333332419</c:v>
                </c:pt>
                <c:pt idx="1089">
                  <c:v>1971.7916666665751</c:v>
                </c:pt>
                <c:pt idx="1090">
                  <c:v>1971.8749999999084</c:v>
                </c:pt>
                <c:pt idx="1091">
                  <c:v>1971.9583333332416</c:v>
                </c:pt>
                <c:pt idx="1092">
                  <c:v>1972.0416666665749</c:v>
                </c:pt>
                <c:pt idx="1093">
                  <c:v>1972.1249999999081</c:v>
                </c:pt>
                <c:pt idx="1094">
                  <c:v>1972.2083333332414</c:v>
                </c:pt>
                <c:pt idx="1095">
                  <c:v>1972.2916666665747</c:v>
                </c:pt>
                <c:pt idx="1096">
                  <c:v>1972.3749999999079</c:v>
                </c:pt>
                <c:pt idx="1097">
                  <c:v>1972.4583333332412</c:v>
                </c:pt>
                <c:pt idx="1098">
                  <c:v>1972.5416666665744</c:v>
                </c:pt>
                <c:pt idx="1099">
                  <c:v>1972.6249999999077</c:v>
                </c:pt>
                <c:pt idx="1100">
                  <c:v>1972.7083333332409</c:v>
                </c:pt>
                <c:pt idx="1101">
                  <c:v>1972.7916666665742</c:v>
                </c:pt>
                <c:pt idx="1102">
                  <c:v>1972.8749999999075</c:v>
                </c:pt>
                <c:pt idx="1103">
                  <c:v>1972.9583333332407</c:v>
                </c:pt>
                <c:pt idx="1104">
                  <c:v>1973.041666666574</c:v>
                </c:pt>
                <c:pt idx="1105">
                  <c:v>1973.1249999999072</c:v>
                </c:pt>
                <c:pt idx="1106">
                  <c:v>1973.2083333332405</c:v>
                </c:pt>
                <c:pt idx="1107">
                  <c:v>1973.2916666665737</c:v>
                </c:pt>
                <c:pt idx="1108">
                  <c:v>1973.374999999907</c:v>
                </c:pt>
                <c:pt idx="1109">
                  <c:v>1973.4583333332403</c:v>
                </c:pt>
                <c:pt idx="1110">
                  <c:v>1973.5416666665735</c:v>
                </c:pt>
                <c:pt idx="1111">
                  <c:v>1973.6249999999068</c:v>
                </c:pt>
                <c:pt idx="1112">
                  <c:v>1973.70833333324</c:v>
                </c:pt>
                <c:pt idx="1113">
                  <c:v>1973.7916666665733</c:v>
                </c:pt>
                <c:pt idx="1114">
                  <c:v>1973.8749999999065</c:v>
                </c:pt>
                <c:pt idx="1115">
                  <c:v>1973.9583333332398</c:v>
                </c:pt>
                <c:pt idx="1116">
                  <c:v>1974.0416666665731</c:v>
                </c:pt>
                <c:pt idx="1117">
                  <c:v>1974.1249999999063</c:v>
                </c:pt>
                <c:pt idx="1118">
                  <c:v>1974.2083333332396</c:v>
                </c:pt>
                <c:pt idx="1119">
                  <c:v>1974.2916666665728</c:v>
                </c:pt>
                <c:pt idx="1120">
                  <c:v>1974.3749999999061</c:v>
                </c:pt>
                <c:pt idx="1121">
                  <c:v>1974.4583333332394</c:v>
                </c:pt>
                <c:pt idx="1122">
                  <c:v>1974.5416666665726</c:v>
                </c:pt>
                <c:pt idx="1123">
                  <c:v>1974.6249999999059</c:v>
                </c:pt>
                <c:pt idx="1124">
                  <c:v>1974.7083333332391</c:v>
                </c:pt>
                <c:pt idx="1125">
                  <c:v>1974.7916666665724</c:v>
                </c:pt>
                <c:pt idx="1126">
                  <c:v>1974.8749999999056</c:v>
                </c:pt>
                <c:pt idx="1127">
                  <c:v>1974.9583333332389</c:v>
                </c:pt>
                <c:pt idx="1128">
                  <c:v>1975.0416666665722</c:v>
                </c:pt>
                <c:pt idx="1129">
                  <c:v>1975.1249999999054</c:v>
                </c:pt>
                <c:pt idx="1130">
                  <c:v>1975.2083333332387</c:v>
                </c:pt>
                <c:pt idx="1131">
                  <c:v>1975.2916666665719</c:v>
                </c:pt>
                <c:pt idx="1132">
                  <c:v>1975.3749999999052</c:v>
                </c:pt>
                <c:pt idx="1133">
                  <c:v>1975.4583333332384</c:v>
                </c:pt>
                <c:pt idx="1134">
                  <c:v>1975.5416666665717</c:v>
                </c:pt>
                <c:pt idx="1135">
                  <c:v>1975.624999999905</c:v>
                </c:pt>
                <c:pt idx="1136">
                  <c:v>1975.7083333332382</c:v>
                </c:pt>
                <c:pt idx="1137">
                  <c:v>1975.7916666665715</c:v>
                </c:pt>
                <c:pt idx="1138">
                  <c:v>1975.8749999999047</c:v>
                </c:pt>
                <c:pt idx="1139">
                  <c:v>1975.958333333238</c:v>
                </c:pt>
                <c:pt idx="1140">
                  <c:v>1976.0416666665712</c:v>
                </c:pt>
                <c:pt idx="1141">
                  <c:v>1976.1249999999045</c:v>
                </c:pt>
                <c:pt idx="1142">
                  <c:v>1976.2083333332378</c:v>
                </c:pt>
                <c:pt idx="1143">
                  <c:v>1976.291666666571</c:v>
                </c:pt>
                <c:pt idx="1144">
                  <c:v>1976.3749999999043</c:v>
                </c:pt>
                <c:pt idx="1145">
                  <c:v>1976.4583333332375</c:v>
                </c:pt>
                <c:pt idx="1146">
                  <c:v>1976.5416666665708</c:v>
                </c:pt>
                <c:pt idx="1147">
                  <c:v>1976.624999999904</c:v>
                </c:pt>
                <c:pt idx="1148">
                  <c:v>1976.7083333332373</c:v>
                </c:pt>
                <c:pt idx="1149">
                  <c:v>1976.7916666665706</c:v>
                </c:pt>
                <c:pt idx="1150">
                  <c:v>1976.8749999999038</c:v>
                </c:pt>
                <c:pt idx="1151">
                  <c:v>1976.9583333332371</c:v>
                </c:pt>
                <c:pt idx="1152">
                  <c:v>1977.0416666665703</c:v>
                </c:pt>
                <c:pt idx="1153">
                  <c:v>1977.1249999999036</c:v>
                </c:pt>
                <c:pt idx="1154">
                  <c:v>1977.2083333332369</c:v>
                </c:pt>
                <c:pt idx="1155">
                  <c:v>1977.2916666665701</c:v>
                </c:pt>
                <c:pt idx="1156">
                  <c:v>1977.3749999999034</c:v>
                </c:pt>
                <c:pt idx="1157">
                  <c:v>1977.4583333332366</c:v>
                </c:pt>
                <c:pt idx="1158">
                  <c:v>1977.5416666665699</c:v>
                </c:pt>
                <c:pt idx="1159">
                  <c:v>1977.6249999999031</c:v>
                </c:pt>
                <c:pt idx="1160">
                  <c:v>1977.7083333332364</c:v>
                </c:pt>
                <c:pt idx="1161">
                  <c:v>1977.7916666665697</c:v>
                </c:pt>
                <c:pt idx="1162">
                  <c:v>1977.8749999999029</c:v>
                </c:pt>
                <c:pt idx="1163">
                  <c:v>1977.9583333332362</c:v>
                </c:pt>
                <c:pt idx="1164">
                  <c:v>1978.0416666665694</c:v>
                </c:pt>
                <c:pt idx="1165">
                  <c:v>1978.1249999999027</c:v>
                </c:pt>
                <c:pt idx="1166">
                  <c:v>1978.2083333332359</c:v>
                </c:pt>
                <c:pt idx="1167">
                  <c:v>1978.2916666665692</c:v>
                </c:pt>
                <c:pt idx="1168">
                  <c:v>1978.3749999999025</c:v>
                </c:pt>
                <c:pt idx="1169">
                  <c:v>1978.4583333332357</c:v>
                </c:pt>
                <c:pt idx="1170">
                  <c:v>1978.541666666569</c:v>
                </c:pt>
                <c:pt idx="1171">
                  <c:v>1978.6249999999022</c:v>
                </c:pt>
                <c:pt idx="1172">
                  <c:v>1978.7083333332355</c:v>
                </c:pt>
                <c:pt idx="1173">
                  <c:v>1978.7916666665687</c:v>
                </c:pt>
                <c:pt idx="1174">
                  <c:v>1978.874999999902</c:v>
                </c:pt>
                <c:pt idx="1175">
                  <c:v>1978.9583333332353</c:v>
                </c:pt>
                <c:pt idx="1176">
                  <c:v>1979.0416666665685</c:v>
                </c:pt>
                <c:pt idx="1177">
                  <c:v>1979.1249999999018</c:v>
                </c:pt>
                <c:pt idx="1178">
                  <c:v>1979.208333333235</c:v>
                </c:pt>
                <c:pt idx="1179">
                  <c:v>1979.2916666665683</c:v>
                </c:pt>
                <c:pt idx="1180">
                  <c:v>1979.3749999999015</c:v>
                </c:pt>
                <c:pt idx="1181">
                  <c:v>1979.4583333332348</c:v>
                </c:pt>
                <c:pt idx="1182">
                  <c:v>1979.5416666665681</c:v>
                </c:pt>
                <c:pt idx="1183">
                  <c:v>1979.6249999999013</c:v>
                </c:pt>
                <c:pt idx="1184">
                  <c:v>1979.7083333332346</c:v>
                </c:pt>
                <c:pt idx="1185">
                  <c:v>1979.7916666665678</c:v>
                </c:pt>
                <c:pt idx="1186">
                  <c:v>1979.8749999999011</c:v>
                </c:pt>
                <c:pt idx="1187">
                  <c:v>1979.9583333332343</c:v>
                </c:pt>
                <c:pt idx="1188">
                  <c:v>1980.0416666665676</c:v>
                </c:pt>
                <c:pt idx="1189">
                  <c:v>1980.1249999999009</c:v>
                </c:pt>
                <c:pt idx="1190">
                  <c:v>1980.2083333332341</c:v>
                </c:pt>
                <c:pt idx="1191">
                  <c:v>1980.2916666665674</c:v>
                </c:pt>
                <c:pt idx="1192">
                  <c:v>1980.3749999999006</c:v>
                </c:pt>
                <c:pt idx="1193">
                  <c:v>1980.4583333332339</c:v>
                </c:pt>
                <c:pt idx="1194">
                  <c:v>1980.5416666665672</c:v>
                </c:pt>
                <c:pt idx="1195">
                  <c:v>1980.6249999999004</c:v>
                </c:pt>
                <c:pt idx="1196">
                  <c:v>1980.7083333332337</c:v>
                </c:pt>
                <c:pt idx="1197">
                  <c:v>1980.7916666665669</c:v>
                </c:pt>
                <c:pt idx="1198">
                  <c:v>1980.8749999999002</c:v>
                </c:pt>
                <c:pt idx="1199">
                  <c:v>1980.9583333332334</c:v>
                </c:pt>
                <c:pt idx="1200">
                  <c:v>1981.0416666665667</c:v>
                </c:pt>
                <c:pt idx="1201">
                  <c:v>1981.1249999999</c:v>
                </c:pt>
                <c:pt idx="1202">
                  <c:v>1981.2083333332332</c:v>
                </c:pt>
                <c:pt idx="1203">
                  <c:v>1981.2916666665665</c:v>
                </c:pt>
                <c:pt idx="1204">
                  <c:v>1981.3749999998997</c:v>
                </c:pt>
                <c:pt idx="1205">
                  <c:v>1981.458333333233</c:v>
                </c:pt>
                <c:pt idx="1206">
                  <c:v>1981.5416666665662</c:v>
                </c:pt>
                <c:pt idx="1207">
                  <c:v>1981.6249999998995</c:v>
                </c:pt>
                <c:pt idx="1208">
                  <c:v>1981.7083333332328</c:v>
                </c:pt>
                <c:pt idx="1209">
                  <c:v>1981.791666666566</c:v>
                </c:pt>
                <c:pt idx="1210">
                  <c:v>1981.8749999998993</c:v>
                </c:pt>
                <c:pt idx="1211">
                  <c:v>1981.9583333332325</c:v>
                </c:pt>
                <c:pt idx="1212">
                  <c:v>1982.0416666665658</c:v>
                </c:pt>
                <c:pt idx="1213">
                  <c:v>1982.124999999899</c:v>
                </c:pt>
                <c:pt idx="1214">
                  <c:v>1982.2083333332323</c:v>
                </c:pt>
                <c:pt idx="1215">
                  <c:v>1982.2916666665656</c:v>
                </c:pt>
                <c:pt idx="1216">
                  <c:v>1982.3749999998988</c:v>
                </c:pt>
                <c:pt idx="1217">
                  <c:v>1982.4583333332321</c:v>
                </c:pt>
                <c:pt idx="1218">
                  <c:v>1982.5416666665653</c:v>
                </c:pt>
                <c:pt idx="1219">
                  <c:v>1982.6249999998986</c:v>
                </c:pt>
                <c:pt idx="1220">
                  <c:v>1982.7083333332318</c:v>
                </c:pt>
                <c:pt idx="1221">
                  <c:v>1982.7916666665651</c:v>
                </c:pt>
                <c:pt idx="1222">
                  <c:v>1982.8749999998984</c:v>
                </c:pt>
                <c:pt idx="1223">
                  <c:v>1982.9583333332316</c:v>
                </c:pt>
                <c:pt idx="1224">
                  <c:v>1983.0416666665649</c:v>
                </c:pt>
                <c:pt idx="1225">
                  <c:v>1983.1249999998981</c:v>
                </c:pt>
                <c:pt idx="1226">
                  <c:v>1983.2083333332314</c:v>
                </c:pt>
                <c:pt idx="1227">
                  <c:v>1983.2916666665647</c:v>
                </c:pt>
                <c:pt idx="1228">
                  <c:v>1983.3749999998979</c:v>
                </c:pt>
                <c:pt idx="1229">
                  <c:v>1983.4583333332312</c:v>
                </c:pt>
                <c:pt idx="1230">
                  <c:v>1983.5416666665644</c:v>
                </c:pt>
                <c:pt idx="1231">
                  <c:v>1983.6249999998977</c:v>
                </c:pt>
                <c:pt idx="1232">
                  <c:v>1983.7083333332309</c:v>
                </c:pt>
                <c:pt idx="1233">
                  <c:v>1983.7916666665642</c:v>
                </c:pt>
                <c:pt idx="1234">
                  <c:v>1983.8749999998975</c:v>
                </c:pt>
                <c:pt idx="1235">
                  <c:v>1983.9583333332307</c:v>
                </c:pt>
                <c:pt idx="1236">
                  <c:v>1984.041666666564</c:v>
                </c:pt>
                <c:pt idx="1237">
                  <c:v>1984.1249999998972</c:v>
                </c:pt>
                <c:pt idx="1238">
                  <c:v>1984.2083333332305</c:v>
                </c:pt>
                <c:pt idx="1239">
                  <c:v>1984.2916666665637</c:v>
                </c:pt>
                <c:pt idx="1240">
                  <c:v>1984.374999999897</c:v>
                </c:pt>
                <c:pt idx="1241">
                  <c:v>1984.4583333332303</c:v>
                </c:pt>
                <c:pt idx="1242">
                  <c:v>1984.5416666665635</c:v>
                </c:pt>
                <c:pt idx="1243">
                  <c:v>1984.6249999998968</c:v>
                </c:pt>
                <c:pt idx="1244">
                  <c:v>1984.70833333323</c:v>
                </c:pt>
                <c:pt idx="1245">
                  <c:v>1984.7916666665633</c:v>
                </c:pt>
                <c:pt idx="1246">
                  <c:v>1984.8749999998965</c:v>
                </c:pt>
                <c:pt idx="1247">
                  <c:v>1984.9583333332298</c:v>
                </c:pt>
                <c:pt idx="1248">
                  <c:v>1985.0416666665631</c:v>
                </c:pt>
                <c:pt idx="1249">
                  <c:v>1985.1249999998963</c:v>
                </c:pt>
                <c:pt idx="1250">
                  <c:v>1985.2083333332296</c:v>
                </c:pt>
                <c:pt idx="1251">
                  <c:v>1985.2916666665628</c:v>
                </c:pt>
                <c:pt idx="1252">
                  <c:v>1985.3749999998961</c:v>
                </c:pt>
                <c:pt idx="1253">
                  <c:v>1985.4583333332293</c:v>
                </c:pt>
                <c:pt idx="1254">
                  <c:v>1985.5416666665626</c:v>
                </c:pt>
                <c:pt idx="1255">
                  <c:v>1985.6249999998959</c:v>
                </c:pt>
                <c:pt idx="1256">
                  <c:v>1985.7083333332291</c:v>
                </c:pt>
                <c:pt idx="1257">
                  <c:v>1985.7916666665624</c:v>
                </c:pt>
                <c:pt idx="1258">
                  <c:v>1985.8749999998956</c:v>
                </c:pt>
                <c:pt idx="1259">
                  <c:v>1985.9583333332289</c:v>
                </c:pt>
                <c:pt idx="1260">
                  <c:v>1986.0416666665622</c:v>
                </c:pt>
                <c:pt idx="1261">
                  <c:v>1986.1249999998954</c:v>
                </c:pt>
                <c:pt idx="1262">
                  <c:v>1986.2083333332287</c:v>
                </c:pt>
                <c:pt idx="1263">
                  <c:v>1986.2916666665619</c:v>
                </c:pt>
                <c:pt idx="1264">
                  <c:v>1986.3749999998952</c:v>
                </c:pt>
                <c:pt idx="1265">
                  <c:v>1986.4583333332284</c:v>
                </c:pt>
                <c:pt idx="1266">
                  <c:v>1986.5416666665617</c:v>
                </c:pt>
                <c:pt idx="1267">
                  <c:v>1986.624999999895</c:v>
                </c:pt>
                <c:pt idx="1268">
                  <c:v>1986.7083333332282</c:v>
                </c:pt>
                <c:pt idx="1269">
                  <c:v>1986.7916666665615</c:v>
                </c:pt>
                <c:pt idx="1270">
                  <c:v>1986.8749999998947</c:v>
                </c:pt>
                <c:pt idx="1271">
                  <c:v>1986.958333333228</c:v>
                </c:pt>
                <c:pt idx="1272">
                  <c:v>1987.0416666665612</c:v>
                </c:pt>
                <c:pt idx="1273">
                  <c:v>1987.1249999998945</c:v>
                </c:pt>
                <c:pt idx="1274">
                  <c:v>1987.2083333332278</c:v>
                </c:pt>
                <c:pt idx="1275">
                  <c:v>1987.291666666561</c:v>
                </c:pt>
                <c:pt idx="1276">
                  <c:v>1987.3749999998943</c:v>
                </c:pt>
                <c:pt idx="1277">
                  <c:v>1987.4583333332275</c:v>
                </c:pt>
                <c:pt idx="1278">
                  <c:v>1987.5416666665608</c:v>
                </c:pt>
                <c:pt idx="1279">
                  <c:v>1987.624999999894</c:v>
                </c:pt>
                <c:pt idx="1280">
                  <c:v>1987.7083333332273</c:v>
                </c:pt>
                <c:pt idx="1281">
                  <c:v>1987.7916666665606</c:v>
                </c:pt>
                <c:pt idx="1282">
                  <c:v>1987.8749999998938</c:v>
                </c:pt>
                <c:pt idx="1283">
                  <c:v>1987.9583333332271</c:v>
                </c:pt>
                <c:pt idx="1284">
                  <c:v>1988.0416666665603</c:v>
                </c:pt>
                <c:pt idx="1285">
                  <c:v>1988.1249999998936</c:v>
                </c:pt>
                <c:pt idx="1286">
                  <c:v>1988.2083333332268</c:v>
                </c:pt>
                <c:pt idx="1287">
                  <c:v>1988.2916666665601</c:v>
                </c:pt>
                <c:pt idx="1288">
                  <c:v>1988.3749999998934</c:v>
                </c:pt>
                <c:pt idx="1289">
                  <c:v>1988.4583333332266</c:v>
                </c:pt>
                <c:pt idx="1290">
                  <c:v>1988.5416666665599</c:v>
                </c:pt>
                <c:pt idx="1291">
                  <c:v>1988.6249999998931</c:v>
                </c:pt>
                <c:pt idx="1292">
                  <c:v>1988.7083333332264</c:v>
                </c:pt>
                <c:pt idx="1293">
                  <c:v>1988.7916666665596</c:v>
                </c:pt>
                <c:pt idx="1294">
                  <c:v>1988.8749999998929</c:v>
                </c:pt>
                <c:pt idx="1295">
                  <c:v>1988.9583333332262</c:v>
                </c:pt>
                <c:pt idx="1296">
                  <c:v>1989.0416666665594</c:v>
                </c:pt>
                <c:pt idx="1297">
                  <c:v>1989.1249999998927</c:v>
                </c:pt>
                <c:pt idx="1298">
                  <c:v>1989.2083333332259</c:v>
                </c:pt>
                <c:pt idx="1299">
                  <c:v>1989.2916666665592</c:v>
                </c:pt>
                <c:pt idx="1300">
                  <c:v>1989.3749999998925</c:v>
                </c:pt>
                <c:pt idx="1301">
                  <c:v>1989.4583333332257</c:v>
                </c:pt>
                <c:pt idx="1302">
                  <c:v>1989.541666666559</c:v>
                </c:pt>
                <c:pt idx="1303">
                  <c:v>1989.6249999998922</c:v>
                </c:pt>
                <c:pt idx="1304">
                  <c:v>1989.7083333332255</c:v>
                </c:pt>
                <c:pt idx="1305">
                  <c:v>1989.7916666665587</c:v>
                </c:pt>
                <c:pt idx="1306">
                  <c:v>1989.874999999892</c:v>
                </c:pt>
                <c:pt idx="1307">
                  <c:v>1989.9583333332253</c:v>
                </c:pt>
                <c:pt idx="1308">
                  <c:v>1990.0416666665585</c:v>
                </c:pt>
                <c:pt idx="1309">
                  <c:v>1990.1249999998918</c:v>
                </c:pt>
                <c:pt idx="1310">
                  <c:v>1990.208333333225</c:v>
                </c:pt>
                <c:pt idx="1311">
                  <c:v>1990.2916666665583</c:v>
                </c:pt>
                <c:pt idx="1312">
                  <c:v>1990.3749999998915</c:v>
                </c:pt>
                <c:pt idx="1313">
                  <c:v>1990.4583333332248</c:v>
                </c:pt>
                <c:pt idx="1314">
                  <c:v>1990.5416666665581</c:v>
                </c:pt>
                <c:pt idx="1315">
                  <c:v>1990.6249999998913</c:v>
                </c:pt>
                <c:pt idx="1316">
                  <c:v>1990.7083333332246</c:v>
                </c:pt>
                <c:pt idx="1317">
                  <c:v>1990.7916666665578</c:v>
                </c:pt>
                <c:pt idx="1318">
                  <c:v>1990.8749999998911</c:v>
                </c:pt>
                <c:pt idx="1319">
                  <c:v>1990.9583333332243</c:v>
                </c:pt>
                <c:pt idx="1320">
                  <c:v>1991.0416666665576</c:v>
                </c:pt>
                <c:pt idx="1321">
                  <c:v>1991.1249999998909</c:v>
                </c:pt>
                <c:pt idx="1322">
                  <c:v>1991.2083333332241</c:v>
                </c:pt>
                <c:pt idx="1323">
                  <c:v>1991.2916666665574</c:v>
                </c:pt>
                <c:pt idx="1324">
                  <c:v>1991.3749999998906</c:v>
                </c:pt>
                <c:pt idx="1325">
                  <c:v>1991.4583333332239</c:v>
                </c:pt>
                <c:pt idx="1326">
                  <c:v>1991.5416666665571</c:v>
                </c:pt>
                <c:pt idx="1327">
                  <c:v>1991.6249999998904</c:v>
                </c:pt>
                <c:pt idx="1328">
                  <c:v>1991.7083333332237</c:v>
                </c:pt>
                <c:pt idx="1329">
                  <c:v>1991.7916666665569</c:v>
                </c:pt>
                <c:pt idx="1330">
                  <c:v>1991.8749999998902</c:v>
                </c:pt>
                <c:pt idx="1331">
                  <c:v>1991.9583333332234</c:v>
                </c:pt>
                <c:pt idx="1332">
                  <c:v>1992.0416666665567</c:v>
                </c:pt>
                <c:pt idx="1333">
                  <c:v>1992.12499999989</c:v>
                </c:pt>
                <c:pt idx="1334">
                  <c:v>1992.2083333332232</c:v>
                </c:pt>
                <c:pt idx="1335">
                  <c:v>1992.2916666665565</c:v>
                </c:pt>
                <c:pt idx="1336">
                  <c:v>1992.3749999998897</c:v>
                </c:pt>
                <c:pt idx="1337">
                  <c:v>1992.458333333223</c:v>
                </c:pt>
                <c:pt idx="1338">
                  <c:v>1992.5416666665562</c:v>
                </c:pt>
                <c:pt idx="1339">
                  <c:v>1992.6249999998895</c:v>
                </c:pt>
                <c:pt idx="1340">
                  <c:v>1992.7083333332228</c:v>
                </c:pt>
                <c:pt idx="1341">
                  <c:v>1992.791666666556</c:v>
                </c:pt>
                <c:pt idx="1342">
                  <c:v>1992.8749999998893</c:v>
                </c:pt>
                <c:pt idx="1343">
                  <c:v>1992.9583333332225</c:v>
                </c:pt>
                <c:pt idx="1344">
                  <c:v>1993.0416666665558</c:v>
                </c:pt>
                <c:pt idx="1345">
                  <c:v>1993.124999999889</c:v>
                </c:pt>
                <c:pt idx="1346">
                  <c:v>1993.2083333332223</c:v>
                </c:pt>
                <c:pt idx="1347">
                  <c:v>1993.2916666665556</c:v>
                </c:pt>
                <c:pt idx="1348">
                  <c:v>1993.3749999998888</c:v>
                </c:pt>
                <c:pt idx="1349">
                  <c:v>1993.4583333332221</c:v>
                </c:pt>
                <c:pt idx="1350">
                  <c:v>1993.5416666665553</c:v>
                </c:pt>
                <c:pt idx="1351">
                  <c:v>1993.6249999998886</c:v>
                </c:pt>
                <c:pt idx="1352">
                  <c:v>1993.7083333332218</c:v>
                </c:pt>
                <c:pt idx="1353">
                  <c:v>1993.7916666665551</c:v>
                </c:pt>
                <c:pt idx="1354">
                  <c:v>1993.8749999998884</c:v>
                </c:pt>
                <c:pt idx="1355">
                  <c:v>1993.9583333332216</c:v>
                </c:pt>
                <c:pt idx="1356">
                  <c:v>1994.0416666665549</c:v>
                </c:pt>
                <c:pt idx="1357">
                  <c:v>1994.1249999998881</c:v>
                </c:pt>
                <c:pt idx="1358">
                  <c:v>1994.2083333332214</c:v>
                </c:pt>
                <c:pt idx="1359">
                  <c:v>1994.2916666665546</c:v>
                </c:pt>
                <c:pt idx="1360">
                  <c:v>1994.3749999998879</c:v>
                </c:pt>
                <c:pt idx="1361">
                  <c:v>1994.4583333332212</c:v>
                </c:pt>
                <c:pt idx="1362">
                  <c:v>1994.5416666665544</c:v>
                </c:pt>
                <c:pt idx="1363">
                  <c:v>1994.6249999998877</c:v>
                </c:pt>
                <c:pt idx="1364">
                  <c:v>1994.7083333332209</c:v>
                </c:pt>
                <c:pt idx="1365">
                  <c:v>1994.7916666665542</c:v>
                </c:pt>
                <c:pt idx="1366">
                  <c:v>1994.8749999998875</c:v>
                </c:pt>
                <c:pt idx="1367">
                  <c:v>1994.9583333332207</c:v>
                </c:pt>
                <c:pt idx="1368">
                  <c:v>1995.041666666554</c:v>
                </c:pt>
                <c:pt idx="1369">
                  <c:v>1995.1249999998872</c:v>
                </c:pt>
                <c:pt idx="1370">
                  <c:v>1995.2083333332205</c:v>
                </c:pt>
                <c:pt idx="1371">
                  <c:v>1995.2916666665537</c:v>
                </c:pt>
                <c:pt idx="1372">
                  <c:v>1995.374999999887</c:v>
                </c:pt>
                <c:pt idx="1373">
                  <c:v>1995.4583333332203</c:v>
                </c:pt>
                <c:pt idx="1374">
                  <c:v>1995.5416666665535</c:v>
                </c:pt>
                <c:pt idx="1375">
                  <c:v>1995.6249999998868</c:v>
                </c:pt>
                <c:pt idx="1376">
                  <c:v>1995.70833333322</c:v>
                </c:pt>
                <c:pt idx="1377">
                  <c:v>1995.7916666665533</c:v>
                </c:pt>
                <c:pt idx="1378">
                  <c:v>1995.8749999998865</c:v>
                </c:pt>
                <c:pt idx="1379">
                  <c:v>1995.9583333332198</c:v>
                </c:pt>
                <c:pt idx="1380">
                  <c:v>1996.0416666665531</c:v>
                </c:pt>
                <c:pt idx="1381">
                  <c:v>1996.1249999998863</c:v>
                </c:pt>
                <c:pt idx="1382">
                  <c:v>1996.2083333332196</c:v>
                </c:pt>
                <c:pt idx="1383">
                  <c:v>1996.2916666665528</c:v>
                </c:pt>
                <c:pt idx="1384">
                  <c:v>1996.3749999998861</c:v>
                </c:pt>
                <c:pt idx="1385">
                  <c:v>1996.4583333332193</c:v>
                </c:pt>
                <c:pt idx="1386">
                  <c:v>1996.5416666665526</c:v>
                </c:pt>
                <c:pt idx="1387">
                  <c:v>1996.6249999998859</c:v>
                </c:pt>
                <c:pt idx="1388">
                  <c:v>1996.7083333332191</c:v>
                </c:pt>
                <c:pt idx="1389">
                  <c:v>1996.7916666665524</c:v>
                </c:pt>
                <c:pt idx="1390">
                  <c:v>1996.8749999998856</c:v>
                </c:pt>
                <c:pt idx="1391">
                  <c:v>1996.9583333332189</c:v>
                </c:pt>
                <c:pt idx="1392">
                  <c:v>1997.0416666665521</c:v>
                </c:pt>
                <c:pt idx="1393">
                  <c:v>1997.1249999998854</c:v>
                </c:pt>
                <c:pt idx="1394">
                  <c:v>1997.2083333332187</c:v>
                </c:pt>
                <c:pt idx="1395">
                  <c:v>1997.2916666665519</c:v>
                </c:pt>
                <c:pt idx="1396">
                  <c:v>1997.3749999998852</c:v>
                </c:pt>
                <c:pt idx="1397">
                  <c:v>1997.4583333332184</c:v>
                </c:pt>
                <c:pt idx="1398">
                  <c:v>1997.5416666665517</c:v>
                </c:pt>
                <c:pt idx="1399">
                  <c:v>1997.6249999998849</c:v>
                </c:pt>
                <c:pt idx="1400">
                  <c:v>1997.7083333332182</c:v>
                </c:pt>
                <c:pt idx="1401">
                  <c:v>1997.7916666665515</c:v>
                </c:pt>
                <c:pt idx="1402">
                  <c:v>1997.8749999998847</c:v>
                </c:pt>
                <c:pt idx="1403">
                  <c:v>1997.958333333218</c:v>
                </c:pt>
                <c:pt idx="1404">
                  <c:v>1998.0416666665512</c:v>
                </c:pt>
                <c:pt idx="1405">
                  <c:v>1998.1249999998845</c:v>
                </c:pt>
                <c:pt idx="1406">
                  <c:v>1998.2083333332178</c:v>
                </c:pt>
                <c:pt idx="1407">
                  <c:v>1998.291666666551</c:v>
                </c:pt>
                <c:pt idx="1408">
                  <c:v>1998.3749999998843</c:v>
                </c:pt>
                <c:pt idx="1409">
                  <c:v>1998.4583333332175</c:v>
                </c:pt>
                <c:pt idx="1410">
                  <c:v>1998.5416666665508</c:v>
                </c:pt>
                <c:pt idx="1411">
                  <c:v>1998.624999999884</c:v>
                </c:pt>
                <c:pt idx="1412">
                  <c:v>1998.7083333332173</c:v>
                </c:pt>
                <c:pt idx="1413">
                  <c:v>1998.7916666665506</c:v>
                </c:pt>
                <c:pt idx="1414">
                  <c:v>1998.8749999998838</c:v>
                </c:pt>
                <c:pt idx="1415">
                  <c:v>1998.9583333332171</c:v>
                </c:pt>
                <c:pt idx="1416">
                  <c:v>1999.0416666665503</c:v>
                </c:pt>
                <c:pt idx="1417">
                  <c:v>1999.1249999998836</c:v>
                </c:pt>
                <c:pt idx="1418">
                  <c:v>1999.2083333332168</c:v>
                </c:pt>
                <c:pt idx="1419">
                  <c:v>1999.2916666665501</c:v>
                </c:pt>
                <c:pt idx="1420">
                  <c:v>1999.3749999998834</c:v>
                </c:pt>
                <c:pt idx="1421">
                  <c:v>1999.4583333332166</c:v>
                </c:pt>
                <c:pt idx="1422">
                  <c:v>1999.5416666665499</c:v>
                </c:pt>
                <c:pt idx="1423">
                  <c:v>1999.6249999998831</c:v>
                </c:pt>
                <c:pt idx="1424">
                  <c:v>1999.7083333332164</c:v>
                </c:pt>
                <c:pt idx="1425">
                  <c:v>1999.7916666665496</c:v>
                </c:pt>
                <c:pt idx="1426">
                  <c:v>1999.8749999998829</c:v>
                </c:pt>
                <c:pt idx="1427">
                  <c:v>1999.9583333332162</c:v>
                </c:pt>
                <c:pt idx="1428">
                  <c:v>2000.0416666665494</c:v>
                </c:pt>
                <c:pt idx="1429">
                  <c:v>2000.1249999998827</c:v>
                </c:pt>
                <c:pt idx="1430">
                  <c:v>2000.2083333332159</c:v>
                </c:pt>
                <c:pt idx="1431">
                  <c:v>2000.2916666665492</c:v>
                </c:pt>
                <c:pt idx="1432">
                  <c:v>2000.3749999998824</c:v>
                </c:pt>
                <c:pt idx="1433">
                  <c:v>2000.4583333332157</c:v>
                </c:pt>
                <c:pt idx="1434">
                  <c:v>2000.541666666549</c:v>
                </c:pt>
                <c:pt idx="1435">
                  <c:v>2000.6249999998822</c:v>
                </c:pt>
                <c:pt idx="1436">
                  <c:v>2000.7083333332155</c:v>
                </c:pt>
                <c:pt idx="1437">
                  <c:v>2000.7916666665487</c:v>
                </c:pt>
                <c:pt idx="1438">
                  <c:v>2000.874999999882</c:v>
                </c:pt>
                <c:pt idx="1439">
                  <c:v>2000.9583333332153</c:v>
                </c:pt>
                <c:pt idx="1440">
                  <c:v>2001.0416666665485</c:v>
                </c:pt>
                <c:pt idx="1441">
                  <c:v>2001.1249999998818</c:v>
                </c:pt>
                <c:pt idx="1442">
                  <c:v>2001.208333333215</c:v>
                </c:pt>
                <c:pt idx="1443">
                  <c:v>2001.2916666665483</c:v>
                </c:pt>
                <c:pt idx="1444">
                  <c:v>2001.3749999998815</c:v>
                </c:pt>
                <c:pt idx="1445">
                  <c:v>2001.4583333332148</c:v>
                </c:pt>
                <c:pt idx="1446">
                  <c:v>2001.5416666665481</c:v>
                </c:pt>
                <c:pt idx="1447">
                  <c:v>2001.6249999998813</c:v>
                </c:pt>
                <c:pt idx="1448">
                  <c:v>2001.7083333332146</c:v>
                </c:pt>
                <c:pt idx="1449">
                  <c:v>2001.7916666665478</c:v>
                </c:pt>
                <c:pt idx="1450">
                  <c:v>2001.8749999998811</c:v>
                </c:pt>
                <c:pt idx="1451">
                  <c:v>2001.9583333332143</c:v>
                </c:pt>
                <c:pt idx="1452">
                  <c:v>2002.0416666665476</c:v>
                </c:pt>
                <c:pt idx="1453">
                  <c:v>2002.1249999998809</c:v>
                </c:pt>
                <c:pt idx="1454">
                  <c:v>2002.2083333332141</c:v>
                </c:pt>
                <c:pt idx="1455">
                  <c:v>2002.2916666665474</c:v>
                </c:pt>
                <c:pt idx="1456">
                  <c:v>2002.3749999998806</c:v>
                </c:pt>
                <c:pt idx="1457">
                  <c:v>2002.4583333332139</c:v>
                </c:pt>
                <c:pt idx="1458">
                  <c:v>2002.5416666665471</c:v>
                </c:pt>
                <c:pt idx="1459">
                  <c:v>2002.6249999998804</c:v>
                </c:pt>
                <c:pt idx="1460">
                  <c:v>2002.7083333332137</c:v>
                </c:pt>
                <c:pt idx="1461">
                  <c:v>2002.7916666665469</c:v>
                </c:pt>
                <c:pt idx="1462">
                  <c:v>2002.8749999998802</c:v>
                </c:pt>
                <c:pt idx="1463">
                  <c:v>2002.9583333332134</c:v>
                </c:pt>
                <c:pt idx="1464">
                  <c:v>2003.0416666665467</c:v>
                </c:pt>
                <c:pt idx="1465">
                  <c:v>2003.1249999998799</c:v>
                </c:pt>
                <c:pt idx="1466">
                  <c:v>2003.2083333332132</c:v>
                </c:pt>
                <c:pt idx="1467">
                  <c:v>2003.2916666665465</c:v>
                </c:pt>
                <c:pt idx="1468">
                  <c:v>2003.3749999998797</c:v>
                </c:pt>
                <c:pt idx="1469">
                  <c:v>2003.458333333213</c:v>
                </c:pt>
                <c:pt idx="1470">
                  <c:v>2003.5416666665462</c:v>
                </c:pt>
                <c:pt idx="1471">
                  <c:v>2003.6249999998795</c:v>
                </c:pt>
                <c:pt idx="1472">
                  <c:v>2003.7083333332127</c:v>
                </c:pt>
                <c:pt idx="1473">
                  <c:v>2003.791666666546</c:v>
                </c:pt>
                <c:pt idx="1474">
                  <c:v>2003.8749999998793</c:v>
                </c:pt>
                <c:pt idx="1475">
                  <c:v>2003.9583333332125</c:v>
                </c:pt>
                <c:pt idx="1476">
                  <c:v>2004.0416666665458</c:v>
                </c:pt>
                <c:pt idx="1477">
                  <c:v>2004.124999999879</c:v>
                </c:pt>
                <c:pt idx="1478">
                  <c:v>2004.2083333332123</c:v>
                </c:pt>
                <c:pt idx="1479">
                  <c:v>2004.2916666665456</c:v>
                </c:pt>
                <c:pt idx="1480">
                  <c:v>2004.3749999998788</c:v>
                </c:pt>
                <c:pt idx="1481">
                  <c:v>2004.4583333332121</c:v>
                </c:pt>
                <c:pt idx="1482">
                  <c:v>2004.5416666665453</c:v>
                </c:pt>
                <c:pt idx="1483">
                  <c:v>2004.6249999998786</c:v>
                </c:pt>
                <c:pt idx="1484">
                  <c:v>2004.7083333332118</c:v>
                </c:pt>
                <c:pt idx="1485">
                  <c:v>2004.7916666665451</c:v>
                </c:pt>
                <c:pt idx="1486">
                  <c:v>2004.8749999998784</c:v>
                </c:pt>
                <c:pt idx="1487">
                  <c:v>2004.9583333332116</c:v>
                </c:pt>
                <c:pt idx="1488">
                  <c:v>2005.0416666665449</c:v>
                </c:pt>
                <c:pt idx="1489">
                  <c:v>2005.1249999998781</c:v>
                </c:pt>
                <c:pt idx="1490">
                  <c:v>2005.2083333332114</c:v>
                </c:pt>
                <c:pt idx="1491">
                  <c:v>2005.2916666665446</c:v>
                </c:pt>
                <c:pt idx="1492">
                  <c:v>2005.3749999998779</c:v>
                </c:pt>
                <c:pt idx="1493">
                  <c:v>2005.4583333332112</c:v>
                </c:pt>
                <c:pt idx="1494">
                  <c:v>2005.5416666665444</c:v>
                </c:pt>
                <c:pt idx="1495">
                  <c:v>2005.6249999998777</c:v>
                </c:pt>
                <c:pt idx="1496">
                  <c:v>2005.7083333332109</c:v>
                </c:pt>
                <c:pt idx="1497">
                  <c:v>2005.7916666665442</c:v>
                </c:pt>
                <c:pt idx="1498">
                  <c:v>2005.8749999998774</c:v>
                </c:pt>
                <c:pt idx="1499">
                  <c:v>2005.9583333332107</c:v>
                </c:pt>
                <c:pt idx="1500">
                  <c:v>2006.041666666544</c:v>
                </c:pt>
                <c:pt idx="1501">
                  <c:v>2006.1249999998772</c:v>
                </c:pt>
                <c:pt idx="1502">
                  <c:v>2006.2083333332105</c:v>
                </c:pt>
                <c:pt idx="1503">
                  <c:v>2006.2916666665437</c:v>
                </c:pt>
                <c:pt idx="1504">
                  <c:v>2006.374999999877</c:v>
                </c:pt>
                <c:pt idx="1505">
                  <c:v>2006.4583333332102</c:v>
                </c:pt>
                <c:pt idx="1506">
                  <c:v>2006.5416666665435</c:v>
                </c:pt>
                <c:pt idx="1507">
                  <c:v>2006.6249999998768</c:v>
                </c:pt>
                <c:pt idx="1508">
                  <c:v>2006.70833333321</c:v>
                </c:pt>
                <c:pt idx="1509">
                  <c:v>2006.7916666665433</c:v>
                </c:pt>
                <c:pt idx="1510">
                  <c:v>2006.8749999998765</c:v>
                </c:pt>
                <c:pt idx="1511">
                  <c:v>2006.9583333332098</c:v>
                </c:pt>
                <c:pt idx="1512">
                  <c:v>2007.0416666665431</c:v>
                </c:pt>
                <c:pt idx="1513">
                  <c:v>2007.1249999998763</c:v>
                </c:pt>
                <c:pt idx="1514">
                  <c:v>2007.2083333332096</c:v>
                </c:pt>
                <c:pt idx="1515">
                  <c:v>2007.2916666665428</c:v>
                </c:pt>
                <c:pt idx="1516">
                  <c:v>2007.3749999998761</c:v>
                </c:pt>
                <c:pt idx="1517">
                  <c:v>2007.4583333332093</c:v>
                </c:pt>
                <c:pt idx="1518">
                  <c:v>2007.5416666665426</c:v>
                </c:pt>
                <c:pt idx="1519">
                  <c:v>2007.6249999998759</c:v>
                </c:pt>
                <c:pt idx="1520">
                  <c:v>2007.7083333332091</c:v>
                </c:pt>
                <c:pt idx="1521">
                  <c:v>2007.7916666665424</c:v>
                </c:pt>
                <c:pt idx="1522">
                  <c:v>2007.8749999998756</c:v>
                </c:pt>
                <c:pt idx="1523">
                  <c:v>2007.9583333332089</c:v>
                </c:pt>
                <c:pt idx="1524">
                  <c:v>2008.0416666665421</c:v>
                </c:pt>
                <c:pt idx="1525">
                  <c:v>2008.1249999998754</c:v>
                </c:pt>
                <c:pt idx="1526">
                  <c:v>2008.2083333332087</c:v>
                </c:pt>
                <c:pt idx="1527">
                  <c:v>2008.2916666665419</c:v>
                </c:pt>
                <c:pt idx="1528">
                  <c:v>2008.3749999998752</c:v>
                </c:pt>
                <c:pt idx="1529">
                  <c:v>2008.4583333332084</c:v>
                </c:pt>
                <c:pt idx="1530">
                  <c:v>2008.5416666665417</c:v>
                </c:pt>
                <c:pt idx="1531">
                  <c:v>2008.6249999998749</c:v>
                </c:pt>
                <c:pt idx="1532">
                  <c:v>2008.7083333332082</c:v>
                </c:pt>
                <c:pt idx="1533">
                  <c:v>2008.7916666665415</c:v>
                </c:pt>
                <c:pt idx="1534">
                  <c:v>2008.8749999998747</c:v>
                </c:pt>
                <c:pt idx="1535">
                  <c:v>2008.958333333208</c:v>
                </c:pt>
                <c:pt idx="1536">
                  <c:v>2009.0416666665412</c:v>
                </c:pt>
                <c:pt idx="1537">
                  <c:v>2009.1249999998745</c:v>
                </c:pt>
                <c:pt idx="1538">
                  <c:v>2009.2083333332077</c:v>
                </c:pt>
                <c:pt idx="1539">
                  <c:v>2009.291666666541</c:v>
                </c:pt>
                <c:pt idx="1540">
                  <c:v>2009.3749999998743</c:v>
                </c:pt>
                <c:pt idx="1541">
                  <c:v>2009.4583333332075</c:v>
                </c:pt>
                <c:pt idx="1542">
                  <c:v>2009.5416666665408</c:v>
                </c:pt>
                <c:pt idx="1543">
                  <c:v>2009.624999999874</c:v>
                </c:pt>
                <c:pt idx="1544">
                  <c:v>2009.7083333332073</c:v>
                </c:pt>
                <c:pt idx="1545">
                  <c:v>2009.7916666665406</c:v>
                </c:pt>
                <c:pt idx="1546">
                  <c:v>2009.8749999998738</c:v>
                </c:pt>
                <c:pt idx="1547">
                  <c:v>2009.9583333332071</c:v>
                </c:pt>
                <c:pt idx="1548">
                  <c:v>2010.0416666665403</c:v>
                </c:pt>
                <c:pt idx="1549">
                  <c:v>2010.1249999998736</c:v>
                </c:pt>
                <c:pt idx="1550">
                  <c:v>2010.2083333332068</c:v>
                </c:pt>
                <c:pt idx="1551">
                  <c:v>2010.2916666665401</c:v>
                </c:pt>
                <c:pt idx="1552">
                  <c:v>2010.3749999998734</c:v>
                </c:pt>
                <c:pt idx="1553">
                  <c:v>2010.4583333332066</c:v>
                </c:pt>
                <c:pt idx="1554">
                  <c:v>2010.5416666665399</c:v>
                </c:pt>
                <c:pt idx="1555">
                  <c:v>2010.6249999998731</c:v>
                </c:pt>
                <c:pt idx="1556">
                  <c:v>2010.7083333332064</c:v>
                </c:pt>
                <c:pt idx="1557">
                  <c:v>2010.7916666665396</c:v>
                </c:pt>
                <c:pt idx="1558">
                  <c:v>2010.8749999998729</c:v>
                </c:pt>
                <c:pt idx="1559">
                  <c:v>2010.9583333332062</c:v>
                </c:pt>
                <c:pt idx="1560">
                  <c:v>2011.0416666665394</c:v>
                </c:pt>
                <c:pt idx="1561">
                  <c:v>2011.1249999998727</c:v>
                </c:pt>
                <c:pt idx="1562">
                  <c:v>2011.2083333332059</c:v>
                </c:pt>
                <c:pt idx="1563">
                  <c:v>2011.2916666665392</c:v>
                </c:pt>
                <c:pt idx="1564">
                  <c:v>2011.3749999998724</c:v>
                </c:pt>
                <c:pt idx="1565">
                  <c:v>2011.4583333332057</c:v>
                </c:pt>
                <c:pt idx="1566">
                  <c:v>2011.541666666539</c:v>
                </c:pt>
                <c:pt idx="1567">
                  <c:v>2011.6249999998722</c:v>
                </c:pt>
                <c:pt idx="1568">
                  <c:v>2011.7083333332055</c:v>
                </c:pt>
                <c:pt idx="1569">
                  <c:v>2011.7916666665387</c:v>
                </c:pt>
                <c:pt idx="1570">
                  <c:v>2011.874999999872</c:v>
                </c:pt>
                <c:pt idx="1571">
                  <c:v>2011.9583333332052</c:v>
                </c:pt>
                <c:pt idx="1572">
                  <c:v>2012.0416666665385</c:v>
                </c:pt>
                <c:pt idx="1573">
                  <c:v>2012.1249999998718</c:v>
                </c:pt>
                <c:pt idx="1574">
                  <c:v>2012.208333333205</c:v>
                </c:pt>
                <c:pt idx="1575">
                  <c:v>2012.2916666665383</c:v>
                </c:pt>
                <c:pt idx="1576">
                  <c:v>2012.3749999998715</c:v>
                </c:pt>
                <c:pt idx="1577">
                  <c:v>2012.4583333332048</c:v>
                </c:pt>
                <c:pt idx="1578">
                  <c:v>2012.541666666538</c:v>
                </c:pt>
                <c:pt idx="1579">
                  <c:v>2012.6249999998713</c:v>
                </c:pt>
                <c:pt idx="1580">
                  <c:v>2012.7083333332046</c:v>
                </c:pt>
                <c:pt idx="1581">
                  <c:v>2012.7916666665378</c:v>
                </c:pt>
                <c:pt idx="1582">
                  <c:v>2012.8749999998711</c:v>
                </c:pt>
                <c:pt idx="1583">
                  <c:v>2012.9583333332043</c:v>
                </c:pt>
                <c:pt idx="1584">
                  <c:v>2013.0416666665376</c:v>
                </c:pt>
                <c:pt idx="1585">
                  <c:v>2013.1249999998709</c:v>
                </c:pt>
                <c:pt idx="1586">
                  <c:v>2013.2083333332041</c:v>
                </c:pt>
                <c:pt idx="1587">
                  <c:v>2013.2916666665374</c:v>
                </c:pt>
                <c:pt idx="1588">
                  <c:v>2013.3749999998706</c:v>
                </c:pt>
                <c:pt idx="1589">
                  <c:v>2013.4583333332039</c:v>
                </c:pt>
                <c:pt idx="1590">
                  <c:v>2013.5416666665371</c:v>
                </c:pt>
                <c:pt idx="1591">
                  <c:v>2013.6249999998704</c:v>
                </c:pt>
                <c:pt idx="1592">
                  <c:v>2013.7083333332037</c:v>
                </c:pt>
                <c:pt idx="1593">
                  <c:v>2013.7916666665369</c:v>
                </c:pt>
                <c:pt idx="1594">
                  <c:v>2013.8749999998702</c:v>
                </c:pt>
                <c:pt idx="1595">
                  <c:v>2013.9583333332034</c:v>
                </c:pt>
                <c:pt idx="1596">
                  <c:v>2014.0416666665367</c:v>
                </c:pt>
                <c:pt idx="1597">
                  <c:v>2014.1249999998699</c:v>
                </c:pt>
                <c:pt idx="1598">
                  <c:v>2014.2083333332032</c:v>
                </c:pt>
                <c:pt idx="1599">
                  <c:v>2014.2916666665365</c:v>
                </c:pt>
                <c:pt idx="1600">
                  <c:v>2014.3749999998697</c:v>
                </c:pt>
                <c:pt idx="1601">
                  <c:v>2014.458333333203</c:v>
                </c:pt>
                <c:pt idx="1602">
                  <c:v>2014.5416666665362</c:v>
                </c:pt>
                <c:pt idx="1603">
                  <c:v>2014.6249999998695</c:v>
                </c:pt>
                <c:pt idx="1604">
                  <c:v>2014.7083333332027</c:v>
                </c:pt>
                <c:pt idx="1605">
                  <c:v>2014.791666666536</c:v>
                </c:pt>
                <c:pt idx="1606">
                  <c:v>2014.8749999998693</c:v>
                </c:pt>
                <c:pt idx="1607">
                  <c:v>2014.9583333332025</c:v>
                </c:pt>
                <c:pt idx="1608">
                  <c:v>2015.0416666665358</c:v>
                </c:pt>
                <c:pt idx="1609">
                  <c:v>2015.124999999869</c:v>
                </c:pt>
                <c:pt idx="1610">
                  <c:v>2015.2083333332023</c:v>
                </c:pt>
                <c:pt idx="1611">
                  <c:v>2015.2916666665355</c:v>
                </c:pt>
                <c:pt idx="1612">
                  <c:v>2015.3749999998688</c:v>
                </c:pt>
                <c:pt idx="1613">
                  <c:v>2015.4583333332021</c:v>
                </c:pt>
                <c:pt idx="1614">
                  <c:v>2015.5416666665353</c:v>
                </c:pt>
                <c:pt idx="1615">
                  <c:v>2015.6249999998686</c:v>
                </c:pt>
                <c:pt idx="1616">
                  <c:v>2015.7083333332018</c:v>
                </c:pt>
                <c:pt idx="1617">
                  <c:v>2015.7916666665351</c:v>
                </c:pt>
                <c:pt idx="1618">
                  <c:v>2015.8749999998684</c:v>
                </c:pt>
                <c:pt idx="1619">
                  <c:v>2015.9583333332016</c:v>
                </c:pt>
                <c:pt idx="1620">
                  <c:v>2016.0416666665349</c:v>
                </c:pt>
                <c:pt idx="1621">
                  <c:v>2016.1249999998681</c:v>
                </c:pt>
                <c:pt idx="1622">
                  <c:v>2016.2083333332014</c:v>
                </c:pt>
                <c:pt idx="1623">
                  <c:v>2016.2916666665346</c:v>
                </c:pt>
                <c:pt idx="1624">
                  <c:v>2016.3749999998679</c:v>
                </c:pt>
                <c:pt idx="1625">
                  <c:v>2016.4583333332012</c:v>
                </c:pt>
                <c:pt idx="1626">
                  <c:v>2016.5416666665344</c:v>
                </c:pt>
                <c:pt idx="1627">
                  <c:v>2016.6249999998677</c:v>
                </c:pt>
                <c:pt idx="1628">
                  <c:v>2016.7083333332009</c:v>
                </c:pt>
                <c:pt idx="1629">
                  <c:v>2016.7916666665342</c:v>
                </c:pt>
                <c:pt idx="1630">
                  <c:v>2016.8749999998674</c:v>
                </c:pt>
                <c:pt idx="1631">
                  <c:v>2016.9583333332007</c:v>
                </c:pt>
              </c:numCache>
            </c:numRef>
          </c:xVal>
          <c:yVal>
            <c:numRef>
              <c:f>Data!$G$129:$G$1760</c:f>
              <c:numCache>
                <c:formatCode>0.00</c:formatCode>
                <c:ptCount val="1632"/>
                <c:pt idx="0">
                  <c:v>3.7</c:v>
                </c:pt>
                <c:pt idx="1">
                  <c:v>3.6933333333333338</c:v>
                </c:pt>
                <c:pt idx="2">
                  <c:v>3.686666666666667</c:v>
                </c:pt>
                <c:pt idx="3">
                  <c:v>3.68</c:v>
                </c:pt>
                <c:pt idx="4">
                  <c:v>3.6733333333333338</c:v>
                </c:pt>
                <c:pt idx="5">
                  <c:v>3.666666666666667</c:v>
                </c:pt>
                <c:pt idx="6">
                  <c:v>3.66</c:v>
                </c:pt>
                <c:pt idx="7">
                  <c:v>3.6533333333333333</c:v>
                </c:pt>
                <c:pt idx="8">
                  <c:v>3.6466666666666669</c:v>
                </c:pt>
                <c:pt idx="9">
                  <c:v>3.64</c:v>
                </c:pt>
                <c:pt idx="10">
                  <c:v>3.6333333333333337</c:v>
                </c:pt>
                <c:pt idx="11">
                  <c:v>3.6266666666666669</c:v>
                </c:pt>
                <c:pt idx="12">
                  <c:v>3.62</c:v>
                </c:pt>
                <c:pt idx="13">
                  <c:v>3.6208333333333336</c:v>
                </c:pt>
                <c:pt idx="14">
                  <c:v>3.621666666666667</c:v>
                </c:pt>
                <c:pt idx="15">
                  <c:v>3.6225000000000001</c:v>
                </c:pt>
                <c:pt idx="16">
                  <c:v>3.6233333333333335</c:v>
                </c:pt>
                <c:pt idx="17">
                  <c:v>3.6241666666666665</c:v>
                </c:pt>
                <c:pt idx="18">
                  <c:v>3.625</c:v>
                </c:pt>
                <c:pt idx="19">
                  <c:v>3.6258333333333335</c:v>
                </c:pt>
                <c:pt idx="20">
                  <c:v>3.6266666666666669</c:v>
                </c:pt>
                <c:pt idx="21">
                  <c:v>3.6274999999999999</c:v>
                </c:pt>
                <c:pt idx="22">
                  <c:v>3.6283333333333334</c:v>
                </c:pt>
                <c:pt idx="23">
                  <c:v>3.6291666666666669</c:v>
                </c:pt>
                <c:pt idx="24">
                  <c:v>3.63</c:v>
                </c:pt>
                <c:pt idx="25">
                  <c:v>3.6291666666666669</c:v>
                </c:pt>
                <c:pt idx="26">
                  <c:v>3.6283333333333334</c:v>
                </c:pt>
                <c:pt idx="27">
                  <c:v>3.6274999999999999</c:v>
                </c:pt>
                <c:pt idx="28">
                  <c:v>3.6266666666666669</c:v>
                </c:pt>
                <c:pt idx="29">
                  <c:v>3.6258333333333335</c:v>
                </c:pt>
                <c:pt idx="30">
                  <c:v>3.625</c:v>
                </c:pt>
                <c:pt idx="31">
                  <c:v>3.6241666666666665</c:v>
                </c:pt>
                <c:pt idx="32">
                  <c:v>3.6233333333333335</c:v>
                </c:pt>
                <c:pt idx="33">
                  <c:v>3.6225000000000001</c:v>
                </c:pt>
                <c:pt idx="34">
                  <c:v>3.621666666666667</c:v>
                </c:pt>
                <c:pt idx="35">
                  <c:v>3.6208333333333336</c:v>
                </c:pt>
                <c:pt idx="36">
                  <c:v>3.62</c:v>
                </c:pt>
                <c:pt idx="37">
                  <c:v>3.6116666666666668</c:v>
                </c:pt>
                <c:pt idx="38">
                  <c:v>3.6033333333333335</c:v>
                </c:pt>
                <c:pt idx="39">
                  <c:v>3.5949999999999998</c:v>
                </c:pt>
                <c:pt idx="40">
                  <c:v>3.5866666666666669</c:v>
                </c:pt>
                <c:pt idx="41">
                  <c:v>3.5783333333333336</c:v>
                </c:pt>
                <c:pt idx="42">
                  <c:v>3.57</c:v>
                </c:pt>
                <c:pt idx="43">
                  <c:v>3.5616666666666665</c:v>
                </c:pt>
                <c:pt idx="44">
                  <c:v>3.5533333333333337</c:v>
                </c:pt>
                <c:pt idx="45">
                  <c:v>3.5449999999999999</c:v>
                </c:pt>
                <c:pt idx="46">
                  <c:v>3.5366666666666671</c:v>
                </c:pt>
                <c:pt idx="47">
                  <c:v>3.5283333333333333</c:v>
                </c:pt>
                <c:pt idx="48">
                  <c:v>3.52</c:v>
                </c:pt>
                <c:pt idx="49">
                  <c:v>3.5074999999999998</c:v>
                </c:pt>
                <c:pt idx="50">
                  <c:v>3.4950000000000001</c:v>
                </c:pt>
                <c:pt idx="51">
                  <c:v>3.4824999999999999</c:v>
                </c:pt>
                <c:pt idx="52">
                  <c:v>3.4699999999999998</c:v>
                </c:pt>
                <c:pt idx="53">
                  <c:v>3.4575</c:v>
                </c:pt>
                <c:pt idx="54">
                  <c:v>3.4449999999999998</c:v>
                </c:pt>
                <c:pt idx="55">
                  <c:v>3.4325000000000001</c:v>
                </c:pt>
                <c:pt idx="56">
                  <c:v>3.42</c:v>
                </c:pt>
                <c:pt idx="57">
                  <c:v>3.4075000000000002</c:v>
                </c:pt>
                <c:pt idx="58">
                  <c:v>3.3950000000000005</c:v>
                </c:pt>
                <c:pt idx="59">
                  <c:v>3.3825000000000003</c:v>
                </c:pt>
                <c:pt idx="60">
                  <c:v>3.37</c:v>
                </c:pt>
                <c:pt idx="61">
                  <c:v>3.3825000000000003</c:v>
                </c:pt>
                <c:pt idx="62">
                  <c:v>3.3950000000000005</c:v>
                </c:pt>
                <c:pt idx="63">
                  <c:v>3.4075000000000002</c:v>
                </c:pt>
                <c:pt idx="64">
                  <c:v>3.42</c:v>
                </c:pt>
                <c:pt idx="65">
                  <c:v>3.4325000000000001</c:v>
                </c:pt>
                <c:pt idx="66">
                  <c:v>3.4449999999999998</c:v>
                </c:pt>
                <c:pt idx="67">
                  <c:v>3.4575</c:v>
                </c:pt>
                <c:pt idx="68">
                  <c:v>3.4699999999999998</c:v>
                </c:pt>
                <c:pt idx="69">
                  <c:v>3.4824999999999999</c:v>
                </c:pt>
                <c:pt idx="70">
                  <c:v>3.4950000000000001</c:v>
                </c:pt>
                <c:pt idx="71">
                  <c:v>3.5074999999999998</c:v>
                </c:pt>
                <c:pt idx="72">
                  <c:v>3.52</c:v>
                </c:pt>
                <c:pt idx="73">
                  <c:v>3.5324999999999998</c:v>
                </c:pt>
                <c:pt idx="74">
                  <c:v>3.5450000000000004</c:v>
                </c:pt>
                <c:pt idx="75">
                  <c:v>3.5575000000000001</c:v>
                </c:pt>
                <c:pt idx="76">
                  <c:v>3.5700000000000003</c:v>
                </c:pt>
                <c:pt idx="77">
                  <c:v>3.5825</c:v>
                </c:pt>
                <c:pt idx="78">
                  <c:v>3.5949999999999998</c:v>
                </c:pt>
                <c:pt idx="79">
                  <c:v>3.6074999999999999</c:v>
                </c:pt>
                <c:pt idx="80">
                  <c:v>3.62</c:v>
                </c:pt>
                <c:pt idx="81">
                  <c:v>3.6324999999999998</c:v>
                </c:pt>
                <c:pt idx="82">
                  <c:v>3.6450000000000005</c:v>
                </c:pt>
                <c:pt idx="83">
                  <c:v>3.6574999999999998</c:v>
                </c:pt>
                <c:pt idx="84">
                  <c:v>3.67</c:v>
                </c:pt>
                <c:pt idx="85">
                  <c:v>3.6516666666666664</c:v>
                </c:pt>
                <c:pt idx="86">
                  <c:v>3.6333333333333337</c:v>
                </c:pt>
                <c:pt idx="87">
                  <c:v>3.6150000000000002</c:v>
                </c:pt>
                <c:pt idx="88">
                  <c:v>3.5966666666666667</c:v>
                </c:pt>
                <c:pt idx="89">
                  <c:v>3.5783333333333331</c:v>
                </c:pt>
                <c:pt idx="90">
                  <c:v>3.5600000000000005</c:v>
                </c:pt>
                <c:pt idx="91">
                  <c:v>3.541666666666667</c:v>
                </c:pt>
                <c:pt idx="92">
                  <c:v>3.5233333333333334</c:v>
                </c:pt>
                <c:pt idx="93">
                  <c:v>3.5049999999999999</c:v>
                </c:pt>
                <c:pt idx="94">
                  <c:v>3.4866666666666668</c:v>
                </c:pt>
                <c:pt idx="95">
                  <c:v>3.4683333333333333</c:v>
                </c:pt>
                <c:pt idx="96">
                  <c:v>3.45</c:v>
                </c:pt>
                <c:pt idx="97">
                  <c:v>3.4475000000000002</c:v>
                </c:pt>
                <c:pt idx="98">
                  <c:v>3.4449999999999998</c:v>
                </c:pt>
                <c:pt idx="99">
                  <c:v>3.4424999999999999</c:v>
                </c:pt>
                <c:pt idx="100">
                  <c:v>3.4400000000000004</c:v>
                </c:pt>
                <c:pt idx="101">
                  <c:v>3.4375</c:v>
                </c:pt>
                <c:pt idx="102">
                  <c:v>3.4350000000000005</c:v>
                </c:pt>
                <c:pt idx="103">
                  <c:v>3.4325000000000001</c:v>
                </c:pt>
                <c:pt idx="104">
                  <c:v>3.4299999999999997</c:v>
                </c:pt>
                <c:pt idx="105">
                  <c:v>3.4275000000000002</c:v>
                </c:pt>
                <c:pt idx="106">
                  <c:v>3.4250000000000003</c:v>
                </c:pt>
                <c:pt idx="107">
                  <c:v>3.4224999999999999</c:v>
                </c:pt>
                <c:pt idx="108">
                  <c:v>3.42</c:v>
                </c:pt>
                <c:pt idx="109">
                  <c:v>3.4366666666666665</c:v>
                </c:pt>
                <c:pt idx="110">
                  <c:v>3.4533333333333336</c:v>
                </c:pt>
                <c:pt idx="111">
                  <c:v>3.4699999999999998</c:v>
                </c:pt>
                <c:pt idx="112">
                  <c:v>3.4866666666666664</c:v>
                </c:pt>
                <c:pt idx="113">
                  <c:v>3.5033333333333334</c:v>
                </c:pt>
                <c:pt idx="114">
                  <c:v>3.5199999999999996</c:v>
                </c:pt>
                <c:pt idx="115">
                  <c:v>3.5366666666666671</c:v>
                </c:pt>
                <c:pt idx="116">
                  <c:v>3.5533333333333337</c:v>
                </c:pt>
                <c:pt idx="117">
                  <c:v>3.57</c:v>
                </c:pt>
                <c:pt idx="118">
                  <c:v>3.5866666666666669</c:v>
                </c:pt>
                <c:pt idx="119">
                  <c:v>3.6033333333333335</c:v>
                </c:pt>
                <c:pt idx="120">
                  <c:v>3.62</c:v>
                </c:pt>
                <c:pt idx="121">
                  <c:v>3.6183333333333332</c:v>
                </c:pt>
                <c:pt idx="122">
                  <c:v>3.6166666666666671</c:v>
                </c:pt>
                <c:pt idx="123">
                  <c:v>3.6149999999999998</c:v>
                </c:pt>
                <c:pt idx="124">
                  <c:v>3.6133333333333333</c:v>
                </c:pt>
                <c:pt idx="125">
                  <c:v>3.6116666666666668</c:v>
                </c:pt>
                <c:pt idx="126">
                  <c:v>3.61</c:v>
                </c:pt>
                <c:pt idx="127">
                  <c:v>3.6083333333333334</c:v>
                </c:pt>
                <c:pt idx="128">
                  <c:v>3.6066666666666665</c:v>
                </c:pt>
                <c:pt idx="129">
                  <c:v>3.6049999999999995</c:v>
                </c:pt>
                <c:pt idx="130">
                  <c:v>3.6033333333333335</c:v>
                </c:pt>
                <c:pt idx="131">
                  <c:v>3.601666666666667</c:v>
                </c:pt>
                <c:pt idx="132">
                  <c:v>3.6</c:v>
                </c:pt>
                <c:pt idx="133">
                  <c:v>3.6125000000000003</c:v>
                </c:pt>
                <c:pt idx="134">
                  <c:v>3.625</c:v>
                </c:pt>
                <c:pt idx="135">
                  <c:v>3.6374999999999997</c:v>
                </c:pt>
                <c:pt idx="136">
                  <c:v>3.65</c:v>
                </c:pt>
                <c:pt idx="137">
                  <c:v>3.6625000000000001</c:v>
                </c:pt>
                <c:pt idx="138">
                  <c:v>3.6749999999999998</c:v>
                </c:pt>
                <c:pt idx="139">
                  <c:v>3.6875</c:v>
                </c:pt>
                <c:pt idx="140">
                  <c:v>3.7</c:v>
                </c:pt>
                <c:pt idx="141">
                  <c:v>3.7124999999999999</c:v>
                </c:pt>
                <c:pt idx="142">
                  <c:v>3.7250000000000001</c:v>
                </c:pt>
                <c:pt idx="143">
                  <c:v>3.7374999999999998</c:v>
                </c:pt>
                <c:pt idx="144">
                  <c:v>3.75</c:v>
                </c:pt>
                <c:pt idx="145">
                  <c:v>3.7458333333333336</c:v>
                </c:pt>
                <c:pt idx="146">
                  <c:v>3.7416666666666667</c:v>
                </c:pt>
                <c:pt idx="147">
                  <c:v>3.7375000000000003</c:v>
                </c:pt>
                <c:pt idx="148">
                  <c:v>3.7333333333333334</c:v>
                </c:pt>
                <c:pt idx="149">
                  <c:v>3.729166666666667</c:v>
                </c:pt>
                <c:pt idx="150">
                  <c:v>3.7250000000000005</c:v>
                </c:pt>
                <c:pt idx="151">
                  <c:v>3.7208333333333337</c:v>
                </c:pt>
                <c:pt idx="152">
                  <c:v>3.7166666666666668</c:v>
                </c:pt>
                <c:pt idx="153">
                  <c:v>3.7125000000000004</c:v>
                </c:pt>
                <c:pt idx="154">
                  <c:v>3.7083333333333335</c:v>
                </c:pt>
                <c:pt idx="155">
                  <c:v>3.7041666666666671</c:v>
                </c:pt>
                <c:pt idx="156">
                  <c:v>3.7</c:v>
                </c:pt>
                <c:pt idx="157">
                  <c:v>3.6800000000000006</c:v>
                </c:pt>
                <c:pt idx="158">
                  <c:v>3.66</c:v>
                </c:pt>
                <c:pt idx="159">
                  <c:v>3.64</c:v>
                </c:pt>
                <c:pt idx="160">
                  <c:v>3.62</c:v>
                </c:pt>
                <c:pt idx="161">
                  <c:v>3.6000000000000005</c:v>
                </c:pt>
                <c:pt idx="162">
                  <c:v>3.58</c:v>
                </c:pt>
                <c:pt idx="163">
                  <c:v>3.5599999999999996</c:v>
                </c:pt>
                <c:pt idx="164">
                  <c:v>3.54</c:v>
                </c:pt>
                <c:pt idx="165">
                  <c:v>3.5200000000000005</c:v>
                </c:pt>
                <c:pt idx="166">
                  <c:v>3.5</c:v>
                </c:pt>
                <c:pt idx="167">
                  <c:v>3.4800000000000004</c:v>
                </c:pt>
                <c:pt idx="168">
                  <c:v>3.46</c:v>
                </c:pt>
                <c:pt idx="169">
                  <c:v>3.4716666666666667</c:v>
                </c:pt>
                <c:pt idx="170">
                  <c:v>3.4833333333333334</c:v>
                </c:pt>
                <c:pt idx="171">
                  <c:v>3.4950000000000001</c:v>
                </c:pt>
                <c:pt idx="172">
                  <c:v>3.5066666666666668</c:v>
                </c:pt>
                <c:pt idx="173">
                  <c:v>3.5183333333333331</c:v>
                </c:pt>
                <c:pt idx="174">
                  <c:v>3.53</c:v>
                </c:pt>
                <c:pt idx="175">
                  <c:v>3.541666666666667</c:v>
                </c:pt>
                <c:pt idx="176">
                  <c:v>3.5533333333333332</c:v>
                </c:pt>
                <c:pt idx="177">
                  <c:v>3.5649999999999995</c:v>
                </c:pt>
                <c:pt idx="178">
                  <c:v>3.5766666666666667</c:v>
                </c:pt>
                <c:pt idx="179">
                  <c:v>3.5883333333333338</c:v>
                </c:pt>
                <c:pt idx="180">
                  <c:v>3.6</c:v>
                </c:pt>
                <c:pt idx="181">
                  <c:v>3.5833333333333335</c:v>
                </c:pt>
                <c:pt idx="182">
                  <c:v>3.5666666666666664</c:v>
                </c:pt>
                <c:pt idx="183">
                  <c:v>3.55</c:v>
                </c:pt>
                <c:pt idx="184">
                  <c:v>3.5333333333333332</c:v>
                </c:pt>
                <c:pt idx="185">
                  <c:v>3.5166666666666666</c:v>
                </c:pt>
                <c:pt idx="186">
                  <c:v>3.5</c:v>
                </c:pt>
                <c:pt idx="187">
                  <c:v>3.4833333333333334</c:v>
                </c:pt>
                <c:pt idx="188">
                  <c:v>3.4666666666666668</c:v>
                </c:pt>
                <c:pt idx="189">
                  <c:v>3.4499999999999997</c:v>
                </c:pt>
                <c:pt idx="190">
                  <c:v>3.4333333333333336</c:v>
                </c:pt>
                <c:pt idx="191">
                  <c:v>3.4166666666666665</c:v>
                </c:pt>
                <c:pt idx="192">
                  <c:v>3.4</c:v>
                </c:pt>
                <c:pt idx="193">
                  <c:v>3.3958333333333335</c:v>
                </c:pt>
                <c:pt idx="194">
                  <c:v>3.3916666666666666</c:v>
                </c:pt>
                <c:pt idx="195">
                  <c:v>3.3874999999999997</c:v>
                </c:pt>
                <c:pt idx="196">
                  <c:v>3.3833333333333333</c:v>
                </c:pt>
                <c:pt idx="197">
                  <c:v>3.3791666666666664</c:v>
                </c:pt>
                <c:pt idx="198">
                  <c:v>3.375</c:v>
                </c:pt>
                <c:pt idx="199">
                  <c:v>3.3708333333333336</c:v>
                </c:pt>
                <c:pt idx="200">
                  <c:v>3.3666666666666667</c:v>
                </c:pt>
                <c:pt idx="201">
                  <c:v>3.3625000000000003</c:v>
                </c:pt>
                <c:pt idx="202">
                  <c:v>3.3583333333333334</c:v>
                </c:pt>
                <c:pt idx="203">
                  <c:v>3.3541666666666665</c:v>
                </c:pt>
                <c:pt idx="204">
                  <c:v>3.35</c:v>
                </c:pt>
                <c:pt idx="205">
                  <c:v>3.3291666666666666</c:v>
                </c:pt>
                <c:pt idx="206">
                  <c:v>3.3083333333333331</c:v>
                </c:pt>
                <c:pt idx="207">
                  <c:v>3.2875000000000001</c:v>
                </c:pt>
                <c:pt idx="208">
                  <c:v>3.2666666666666666</c:v>
                </c:pt>
                <c:pt idx="209">
                  <c:v>3.2458333333333336</c:v>
                </c:pt>
                <c:pt idx="210">
                  <c:v>3.2250000000000001</c:v>
                </c:pt>
                <c:pt idx="211">
                  <c:v>3.2041666666666666</c:v>
                </c:pt>
                <c:pt idx="212">
                  <c:v>3.1833333333333336</c:v>
                </c:pt>
                <c:pt idx="213">
                  <c:v>3.1625000000000001</c:v>
                </c:pt>
                <c:pt idx="214">
                  <c:v>3.1416666666666666</c:v>
                </c:pt>
                <c:pt idx="215">
                  <c:v>3.1208333333333336</c:v>
                </c:pt>
                <c:pt idx="216">
                  <c:v>3.1</c:v>
                </c:pt>
                <c:pt idx="217">
                  <c:v>3.104166666666667</c:v>
                </c:pt>
                <c:pt idx="218">
                  <c:v>3.1083333333333334</c:v>
                </c:pt>
                <c:pt idx="219">
                  <c:v>3.1125000000000003</c:v>
                </c:pt>
                <c:pt idx="220">
                  <c:v>3.1166666666666671</c:v>
                </c:pt>
                <c:pt idx="221">
                  <c:v>3.1208333333333336</c:v>
                </c:pt>
                <c:pt idx="222">
                  <c:v>3.125</c:v>
                </c:pt>
                <c:pt idx="223">
                  <c:v>3.1291666666666669</c:v>
                </c:pt>
                <c:pt idx="224">
                  <c:v>3.1333333333333337</c:v>
                </c:pt>
                <c:pt idx="225">
                  <c:v>3.1374999999999997</c:v>
                </c:pt>
                <c:pt idx="226">
                  <c:v>3.1416666666666666</c:v>
                </c:pt>
                <c:pt idx="227">
                  <c:v>3.145833333333333</c:v>
                </c:pt>
                <c:pt idx="228">
                  <c:v>3.15</c:v>
                </c:pt>
                <c:pt idx="229">
                  <c:v>3.145833333333333</c:v>
                </c:pt>
                <c:pt idx="230">
                  <c:v>3.1416666666666666</c:v>
                </c:pt>
                <c:pt idx="231">
                  <c:v>3.1374999999999997</c:v>
                </c:pt>
                <c:pt idx="232">
                  <c:v>3.1333333333333337</c:v>
                </c:pt>
                <c:pt idx="233">
                  <c:v>3.1291666666666669</c:v>
                </c:pt>
                <c:pt idx="234">
                  <c:v>3.125</c:v>
                </c:pt>
                <c:pt idx="235">
                  <c:v>3.1208333333333336</c:v>
                </c:pt>
                <c:pt idx="236">
                  <c:v>3.1166666666666671</c:v>
                </c:pt>
                <c:pt idx="237">
                  <c:v>3.1125000000000003</c:v>
                </c:pt>
                <c:pt idx="238">
                  <c:v>3.1083333333333334</c:v>
                </c:pt>
                <c:pt idx="239">
                  <c:v>3.104166666666667</c:v>
                </c:pt>
                <c:pt idx="240">
                  <c:v>3.1</c:v>
                </c:pt>
                <c:pt idx="241">
                  <c:v>3.1066666666666669</c:v>
                </c:pt>
                <c:pt idx="242">
                  <c:v>3.1133333333333333</c:v>
                </c:pt>
                <c:pt idx="243">
                  <c:v>3.12</c:v>
                </c:pt>
                <c:pt idx="244">
                  <c:v>3.1266666666666669</c:v>
                </c:pt>
                <c:pt idx="245">
                  <c:v>3.1333333333333333</c:v>
                </c:pt>
                <c:pt idx="246">
                  <c:v>3.14</c:v>
                </c:pt>
                <c:pt idx="247">
                  <c:v>3.1466666666666669</c:v>
                </c:pt>
                <c:pt idx="248">
                  <c:v>3.1533333333333333</c:v>
                </c:pt>
                <c:pt idx="249">
                  <c:v>3.16</c:v>
                </c:pt>
                <c:pt idx="250">
                  <c:v>3.1666666666666665</c:v>
                </c:pt>
                <c:pt idx="251">
                  <c:v>3.1733333333333338</c:v>
                </c:pt>
                <c:pt idx="252">
                  <c:v>3.18</c:v>
                </c:pt>
                <c:pt idx="253">
                  <c:v>3.1900000000000004</c:v>
                </c:pt>
                <c:pt idx="254">
                  <c:v>3.1999999999999997</c:v>
                </c:pt>
                <c:pt idx="255">
                  <c:v>3.21</c:v>
                </c:pt>
                <c:pt idx="256">
                  <c:v>3.2199999999999998</c:v>
                </c:pt>
                <c:pt idx="257">
                  <c:v>3.2300000000000004</c:v>
                </c:pt>
                <c:pt idx="258">
                  <c:v>3.2399999999999998</c:v>
                </c:pt>
                <c:pt idx="259">
                  <c:v>3.25</c:v>
                </c:pt>
                <c:pt idx="260">
                  <c:v>3.26</c:v>
                </c:pt>
                <c:pt idx="261">
                  <c:v>3.27</c:v>
                </c:pt>
                <c:pt idx="262">
                  <c:v>3.2800000000000002</c:v>
                </c:pt>
                <c:pt idx="263">
                  <c:v>3.29</c:v>
                </c:pt>
                <c:pt idx="264">
                  <c:v>3.3</c:v>
                </c:pt>
                <c:pt idx="265">
                  <c:v>3.3083333333333331</c:v>
                </c:pt>
                <c:pt idx="266">
                  <c:v>3.3166666666666664</c:v>
                </c:pt>
                <c:pt idx="267">
                  <c:v>3.3250000000000002</c:v>
                </c:pt>
                <c:pt idx="268">
                  <c:v>3.333333333333333</c:v>
                </c:pt>
                <c:pt idx="269">
                  <c:v>3.3416666666666668</c:v>
                </c:pt>
                <c:pt idx="270">
                  <c:v>3.3499999999999996</c:v>
                </c:pt>
                <c:pt idx="271">
                  <c:v>3.3583333333333334</c:v>
                </c:pt>
                <c:pt idx="272">
                  <c:v>3.3666666666666663</c:v>
                </c:pt>
                <c:pt idx="273">
                  <c:v>3.3749999999999996</c:v>
                </c:pt>
                <c:pt idx="274">
                  <c:v>3.3833333333333333</c:v>
                </c:pt>
                <c:pt idx="275">
                  <c:v>3.3916666666666666</c:v>
                </c:pt>
                <c:pt idx="276">
                  <c:v>3.4</c:v>
                </c:pt>
                <c:pt idx="277">
                  <c:v>3.4066666666666667</c:v>
                </c:pt>
                <c:pt idx="278">
                  <c:v>3.4133333333333336</c:v>
                </c:pt>
                <c:pt idx="279">
                  <c:v>3.42</c:v>
                </c:pt>
                <c:pt idx="280">
                  <c:v>3.4266666666666667</c:v>
                </c:pt>
                <c:pt idx="281">
                  <c:v>3.4333333333333336</c:v>
                </c:pt>
                <c:pt idx="282">
                  <c:v>3.44</c:v>
                </c:pt>
                <c:pt idx="283">
                  <c:v>3.4466666666666663</c:v>
                </c:pt>
                <c:pt idx="284">
                  <c:v>3.4533333333333331</c:v>
                </c:pt>
                <c:pt idx="285">
                  <c:v>3.46</c:v>
                </c:pt>
                <c:pt idx="286">
                  <c:v>3.4666666666666668</c:v>
                </c:pt>
                <c:pt idx="287">
                  <c:v>3.4733333333333332</c:v>
                </c:pt>
                <c:pt idx="288">
                  <c:v>3.48</c:v>
                </c:pt>
                <c:pt idx="289">
                  <c:v>3.4758333333333331</c:v>
                </c:pt>
                <c:pt idx="290">
                  <c:v>3.4716666666666667</c:v>
                </c:pt>
                <c:pt idx="291">
                  <c:v>3.4674999999999998</c:v>
                </c:pt>
                <c:pt idx="292">
                  <c:v>3.4633333333333329</c:v>
                </c:pt>
                <c:pt idx="293">
                  <c:v>3.4591666666666665</c:v>
                </c:pt>
                <c:pt idx="294">
                  <c:v>3.4550000000000001</c:v>
                </c:pt>
                <c:pt idx="295">
                  <c:v>3.4508333333333336</c:v>
                </c:pt>
                <c:pt idx="296">
                  <c:v>3.4466666666666663</c:v>
                </c:pt>
                <c:pt idx="297">
                  <c:v>3.4425000000000003</c:v>
                </c:pt>
                <c:pt idx="298">
                  <c:v>3.4383333333333339</c:v>
                </c:pt>
                <c:pt idx="299">
                  <c:v>3.434166666666667</c:v>
                </c:pt>
                <c:pt idx="300">
                  <c:v>3.43</c:v>
                </c:pt>
                <c:pt idx="301">
                  <c:v>3.45</c:v>
                </c:pt>
                <c:pt idx="302">
                  <c:v>3.4700000000000006</c:v>
                </c:pt>
                <c:pt idx="303">
                  <c:v>3.49</c:v>
                </c:pt>
                <c:pt idx="304">
                  <c:v>3.51</c:v>
                </c:pt>
                <c:pt idx="305">
                  <c:v>3.5300000000000002</c:v>
                </c:pt>
                <c:pt idx="306">
                  <c:v>3.55</c:v>
                </c:pt>
                <c:pt idx="307">
                  <c:v>3.5700000000000003</c:v>
                </c:pt>
                <c:pt idx="308">
                  <c:v>3.59</c:v>
                </c:pt>
                <c:pt idx="309">
                  <c:v>3.61</c:v>
                </c:pt>
                <c:pt idx="310">
                  <c:v>3.6300000000000003</c:v>
                </c:pt>
                <c:pt idx="311">
                  <c:v>3.6499999999999995</c:v>
                </c:pt>
                <c:pt idx="312">
                  <c:v>3.67</c:v>
                </c:pt>
                <c:pt idx="313">
                  <c:v>3.6866666666666665</c:v>
                </c:pt>
                <c:pt idx="314">
                  <c:v>3.7033333333333336</c:v>
                </c:pt>
                <c:pt idx="315">
                  <c:v>3.7199999999999998</c:v>
                </c:pt>
                <c:pt idx="316">
                  <c:v>3.7366666666666668</c:v>
                </c:pt>
                <c:pt idx="317">
                  <c:v>3.753333333333333</c:v>
                </c:pt>
                <c:pt idx="318">
                  <c:v>3.7699999999999996</c:v>
                </c:pt>
                <c:pt idx="319">
                  <c:v>3.7866666666666666</c:v>
                </c:pt>
                <c:pt idx="320">
                  <c:v>3.8033333333333337</c:v>
                </c:pt>
                <c:pt idx="321">
                  <c:v>3.82</c:v>
                </c:pt>
                <c:pt idx="322">
                  <c:v>3.8366666666666669</c:v>
                </c:pt>
                <c:pt idx="323">
                  <c:v>3.8533333333333331</c:v>
                </c:pt>
                <c:pt idx="324">
                  <c:v>3.87</c:v>
                </c:pt>
                <c:pt idx="325">
                  <c:v>3.8608333333333333</c:v>
                </c:pt>
                <c:pt idx="326">
                  <c:v>3.8516666666666666</c:v>
                </c:pt>
                <c:pt idx="327">
                  <c:v>3.8424999999999998</c:v>
                </c:pt>
                <c:pt idx="328">
                  <c:v>3.833333333333333</c:v>
                </c:pt>
                <c:pt idx="329">
                  <c:v>3.8241666666666663</c:v>
                </c:pt>
                <c:pt idx="330">
                  <c:v>3.8149999999999995</c:v>
                </c:pt>
                <c:pt idx="331">
                  <c:v>3.8058333333333332</c:v>
                </c:pt>
                <c:pt idx="332">
                  <c:v>3.7966666666666664</c:v>
                </c:pt>
                <c:pt idx="333">
                  <c:v>3.7874999999999996</c:v>
                </c:pt>
                <c:pt idx="334">
                  <c:v>3.7783333333333329</c:v>
                </c:pt>
                <c:pt idx="335">
                  <c:v>3.769166666666667</c:v>
                </c:pt>
                <c:pt idx="336">
                  <c:v>3.76</c:v>
                </c:pt>
                <c:pt idx="337">
                  <c:v>3.7725</c:v>
                </c:pt>
                <c:pt idx="338">
                  <c:v>3.7849999999999997</c:v>
                </c:pt>
                <c:pt idx="339">
                  <c:v>3.7974999999999999</c:v>
                </c:pt>
                <c:pt idx="340">
                  <c:v>3.8099999999999996</c:v>
                </c:pt>
                <c:pt idx="341">
                  <c:v>3.8224999999999998</c:v>
                </c:pt>
                <c:pt idx="342">
                  <c:v>3.835</c:v>
                </c:pt>
                <c:pt idx="343">
                  <c:v>3.8474999999999997</c:v>
                </c:pt>
                <c:pt idx="344">
                  <c:v>3.8600000000000003</c:v>
                </c:pt>
                <c:pt idx="345">
                  <c:v>3.8724999999999996</c:v>
                </c:pt>
                <c:pt idx="346">
                  <c:v>3.8849999999999998</c:v>
                </c:pt>
                <c:pt idx="347">
                  <c:v>3.8975000000000004</c:v>
                </c:pt>
                <c:pt idx="348">
                  <c:v>3.91</c:v>
                </c:pt>
                <c:pt idx="349">
                  <c:v>3.9158333333333335</c:v>
                </c:pt>
                <c:pt idx="350">
                  <c:v>3.9216666666666669</c:v>
                </c:pt>
                <c:pt idx="351">
                  <c:v>3.9274999999999998</c:v>
                </c:pt>
                <c:pt idx="352">
                  <c:v>3.9333333333333336</c:v>
                </c:pt>
                <c:pt idx="353">
                  <c:v>3.9391666666666665</c:v>
                </c:pt>
                <c:pt idx="354">
                  <c:v>3.9450000000000003</c:v>
                </c:pt>
                <c:pt idx="355">
                  <c:v>3.9508333333333336</c:v>
                </c:pt>
                <c:pt idx="356">
                  <c:v>3.956666666666667</c:v>
                </c:pt>
                <c:pt idx="357">
                  <c:v>3.9624999999999999</c:v>
                </c:pt>
                <c:pt idx="358">
                  <c:v>3.9683333333333333</c:v>
                </c:pt>
                <c:pt idx="359">
                  <c:v>3.9741666666666666</c:v>
                </c:pt>
                <c:pt idx="360">
                  <c:v>3.98</c:v>
                </c:pt>
                <c:pt idx="361">
                  <c:v>3.9824999999999999</c:v>
                </c:pt>
                <c:pt idx="362">
                  <c:v>3.9849999999999999</c:v>
                </c:pt>
                <c:pt idx="363">
                  <c:v>3.9874999999999998</c:v>
                </c:pt>
                <c:pt idx="364">
                  <c:v>3.99</c:v>
                </c:pt>
                <c:pt idx="365">
                  <c:v>3.9924999999999997</c:v>
                </c:pt>
                <c:pt idx="366">
                  <c:v>3.9950000000000001</c:v>
                </c:pt>
                <c:pt idx="367">
                  <c:v>3.9975000000000001</c:v>
                </c:pt>
                <c:pt idx="368">
                  <c:v>4</c:v>
                </c:pt>
                <c:pt idx="369">
                  <c:v>4.0024999999999995</c:v>
                </c:pt>
                <c:pt idx="370">
                  <c:v>4.0049999999999999</c:v>
                </c:pt>
                <c:pt idx="371">
                  <c:v>4.0075000000000003</c:v>
                </c:pt>
                <c:pt idx="372">
                  <c:v>4.01</c:v>
                </c:pt>
                <c:pt idx="373">
                  <c:v>4.0466666666666669</c:v>
                </c:pt>
                <c:pt idx="374">
                  <c:v>4.083333333333333</c:v>
                </c:pt>
                <c:pt idx="375">
                  <c:v>4.12</c:v>
                </c:pt>
                <c:pt idx="376">
                  <c:v>4.1566666666666663</c:v>
                </c:pt>
                <c:pt idx="377">
                  <c:v>4.1933333333333334</c:v>
                </c:pt>
                <c:pt idx="378">
                  <c:v>4.2300000000000004</c:v>
                </c:pt>
                <c:pt idx="379">
                  <c:v>4.2666666666666666</c:v>
                </c:pt>
                <c:pt idx="380">
                  <c:v>4.3033333333333337</c:v>
                </c:pt>
                <c:pt idx="381">
                  <c:v>4.34</c:v>
                </c:pt>
                <c:pt idx="382">
                  <c:v>4.3766666666666669</c:v>
                </c:pt>
                <c:pt idx="383">
                  <c:v>4.4133333333333331</c:v>
                </c:pt>
                <c:pt idx="384">
                  <c:v>4.45</c:v>
                </c:pt>
                <c:pt idx="385">
                  <c:v>4.4258333333333333</c:v>
                </c:pt>
                <c:pt idx="386">
                  <c:v>4.4016666666666673</c:v>
                </c:pt>
                <c:pt idx="387">
                  <c:v>4.3775000000000004</c:v>
                </c:pt>
                <c:pt idx="388">
                  <c:v>4.3533333333333335</c:v>
                </c:pt>
                <c:pt idx="389">
                  <c:v>4.3291666666666675</c:v>
                </c:pt>
                <c:pt idx="390">
                  <c:v>4.3049999999999997</c:v>
                </c:pt>
                <c:pt idx="391">
                  <c:v>4.2808333333333337</c:v>
                </c:pt>
                <c:pt idx="392">
                  <c:v>4.2566666666666668</c:v>
                </c:pt>
                <c:pt idx="393">
                  <c:v>4.2324999999999999</c:v>
                </c:pt>
                <c:pt idx="394">
                  <c:v>4.2083333333333339</c:v>
                </c:pt>
                <c:pt idx="395">
                  <c:v>4.184166666666667</c:v>
                </c:pt>
                <c:pt idx="396">
                  <c:v>4.16</c:v>
                </c:pt>
                <c:pt idx="397">
                  <c:v>4.166666666666667</c:v>
                </c:pt>
                <c:pt idx="398">
                  <c:v>4.1733333333333338</c:v>
                </c:pt>
                <c:pt idx="399">
                  <c:v>4.18</c:v>
                </c:pt>
                <c:pt idx="400">
                  <c:v>4.1866666666666665</c:v>
                </c:pt>
                <c:pt idx="401">
                  <c:v>4.1933333333333334</c:v>
                </c:pt>
                <c:pt idx="402">
                  <c:v>4.2</c:v>
                </c:pt>
                <c:pt idx="403">
                  <c:v>4.206666666666667</c:v>
                </c:pt>
                <c:pt idx="404">
                  <c:v>4.2133333333333329</c:v>
                </c:pt>
                <c:pt idx="405">
                  <c:v>4.2200000000000006</c:v>
                </c:pt>
                <c:pt idx="406">
                  <c:v>4.2266666666666666</c:v>
                </c:pt>
                <c:pt idx="407">
                  <c:v>4.2333333333333334</c:v>
                </c:pt>
                <c:pt idx="408">
                  <c:v>4.24</c:v>
                </c:pt>
                <c:pt idx="409">
                  <c:v>4.2241666666666671</c:v>
                </c:pt>
                <c:pt idx="410">
                  <c:v>4.2083333333333339</c:v>
                </c:pt>
                <c:pt idx="411">
                  <c:v>4.1924999999999999</c:v>
                </c:pt>
                <c:pt idx="412">
                  <c:v>4.1766666666666667</c:v>
                </c:pt>
                <c:pt idx="413">
                  <c:v>4.1608333333333327</c:v>
                </c:pt>
                <c:pt idx="414">
                  <c:v>4.1449999999999996</c:v>
                </c:pt>
                <c:pt idx="415">
                  <c:v>4.1291666666666664</c:v>
                </c:pt>
                <c:pt idx="416">
                  <c:v>4.1133333333333333</c:v>
                </c:pt>
                <c:pt idx="417">
                  <c:v>4.0975000000000001</c:v>
                </c:pt>
                <c:pt idx="418">
                  <c:v>4.081666666666667</c:v>
                </c:pt>
                <c:pt idx="419">
                  <c:v>4.065833333333333</c:v>
                </c:pt>
                <c:pt idx="420">
                  <c:v>4.05</c:v>
                </c:pt>
                <c:pt idx="421">
                  <c:v>4.0649999999999995</c:v>
                </c:pt>
                <c:pt idx="422">
                  <c:v>4.08</c:v>
                </c:pt>
                <c:pt idx="423">
                  <c:v>4.0949999999999998</c:v>
                </c:pt>
                <c:pt idx="424">
                  <c:v>4.1099999999999994</c:v>
                </c:pt>
                <c:pt idx="425">
                  <c:v>4.125</c:v>
                </c:pt>
                <c:pt idx="426">
                  <c:v>4.1400000000000006</c:v>
                </c:pt>
                <c:pt idx="427">
                  <c:v>4.1550000000000002</c:v>
                </c:pt>
                <c:pt idx="428">
                  <c:v>4.17</c:v>
                </c:pt>
                <c:pt idx="429">
                  <c:v>4.1850000000000005</c:v>
                </c:pt>
                <c:pt idx="430">
                  <c:v>4.2</c:v>
                </c:pt>
                <c:pt idx="431">
                  <c:v>4.2149999999999999</c:v>
                </c:pt>
                <c:pt idx="432">
                  <c:v>4.2300000000000004</c:v>
                </c:pt>
                <c:pt idx="433">
                  <c:v>4.2583333333333329</c:v>
                </c:pt>
                <c:pt idx="434">
                  <c:v>4.2866666666666671</c:v>
                </c:pt>
                <c:pt idx="435">
                  <c:v>4.3150000000000013</c:v>
                </c:pt>
                <c:pt idx="436">
                  <c:v>4.3433333333333337</c:v>
                </c:pt>
                <c:pt idx="437">
                  <c:v>4.371666666666667</c:v>
                </c:pt>
                <c:pt idx="438">
                  <c:v>4.4000000000000004</c:v>
                </c:pt>
                <c:pt idx="439">
                  <c:v>4.4283333333333337</c:v>
                </c:pt>
                <c:pt idx="440">
                  <c:v>4.456666666666667</c:v>
                </c:pt>
                <c:pt idx="441">
                  <c:v>4.4850000000000003</c:v>
                </c:pt>
                <c:pt idx="442">
                  <c:v>4.5133333333333336</c:v>
                </c:pt>
                <c:pt idx="443">
                  <c:v>4.541666666666667</c:v>
                </c:pt>
                <c:pt idx="444">
                  <c:v>4.57</c:v>
                </c:pt>
                <c:pt idx="445">
                  <c:v>4.5641666666666669</c:v>
                </c:pt>
                <c:pt idx="446">
                  <c:v>4.5583333333333336</c:v>
                </c:pt>
                <c:pt idx="447">
                  <c:v>4.5525000000000002</c:v>
                </c:pt>
                <c:pt idx="448">
                  <c:v>4.5466666666666669</c:v>
                </c:pt>
                <c:pt idx="449">
                  <c:v>4.5408333333333335</c:v>
                </c:pt>
                <c:pt idx="450">
                  <c:v>4.5350000000000001</c:v>
                </c:pt>
                <c:pt idx="451">
                  <c:v>4.5291666666666668</c:v>
                </c:pt>
                <c:pt idx="452">
                  <c:v>4.5233333333333334</c:v>
                </c:pt>
                <c:pt idx="453">
                  <c:v>4.5175000000000001</c:v>
                </c:pt>
                <c:pt idx="454">
                  <c:v>4.5116666666666667</c:v>
                </c:pt>
                <c:pt idx="455">
                  <c:v>4.5058333333333334</c:v>
                </c:pt>
                <c:pt idx="456">
                  <c:v>4.5</c:v>
                </c:pt>
                <c:pt idx="457">
                  <c:v>4.5391666666666666</c:v>
                </c:pt>
                <c:pt idx="458">
                  <c:v>4.5783333333333331</c:v>
                </c:pt>
                <c:pt idx="459">
                  <c:v>4.6174999999999997</c:v>
                </c:pt>
                <c:pt idx="460">
                  <c:v>4.6566666666666663</c:v>
                </c:pt>
                <c:pt idx="461">
                  <c:v>4.6958333333333329</c:v>
                </c:pt>
                <c:pt idx="462">
                  <c:v>4.7349999999999994</c:v>
                </c:pt>
                <c:pt idx="463">
                  <c:v>4.774166666666666</c:v>
                </c:pt>
                <c:pt idx="464">
                  <c:v>4.8133333333333326</c:v>
                </c:pt>
                <c:pt idx="465">
                  <c:v>4.8524999999999991</c:v>
                </c:pt>
                <c:pt idx="466">
                  <c:v>4.8916666666666666</c:v>
                </c:pt>
                <c:pt idx="467">
                  <c:v>4.9308333333333332</c:v>
                </c:pt>
                <c:pt idx="468">
                  <c:v>4.97</c:v>
                </c:pt>
                <c:pt idx="469">
                  <c:v>4.9799999999999995</c:v>
                </c:pt>
                <c:pt idx="470">
                  <c:v>4.99</c:v>
                </c:pt>
                <c:pt idx="471">
                  <c:v>5</c:v>
                </c:pt>
                <c:pt idx="472">
                  <c:v>5.01</c:v>
                </c:pt>
                <c:pt idx="473">
                  <c:v>5.0199999999999996</c:v>
                </c:pt>
                <c:pt idx="474">
                  <c:v>5.0299999999999994</c:v>
                </c:pt>
                <c:pt idx="475">
                  <c:v>5.0399999999999991</c:v>
                </c:pt>
                <c:pt idx="476">
                  <c:v>5.05</c:v>
                </c:pt>
                <c:pt idx="477">
                  <c:v>5.0600000000000005</c:v>
                </c:pt>
                <c:pt idx="478">
                  <c:v>5.0699999999999994</c:v>
                </c:pt>
                <c:pt idx="479">
                  <c:v>5.0799999999999992</c:v>
                </c:pt>
                <c:pt idx="480">
                  <c:v>5.09</c:v>
                </c:pt>
                <c:pt idx="481">
                  <c:v>5.024166666666666</c:v>
                </c:pt>
                <c:pt idx="482">
                  <c:v>4.958333333333333</c:v>
                </c:pt>
                <c:pt idx="483">
                  <c:v>4.8925000000000001</c:v>
                </c:pt>
                <c:pt idx="484">
                  <c:v>4.8266666666666662</c:v>
                </c:pt>
                <c:pt idx="485">
                  <c:v>4.7608333333333333</c:v>
                </c:pt>
                <c:pt idx="486">
                  <c:v>4.6950000000000003</c:v>
                </c:pt>
                <c:pt idx="487">
                  <c:v>4.6291666666666664</c:v>
                </c:pt>
                <c:pt idx="488">
                  <c:v>4.5633333333333335</c:v>
                </c:pt>
                <c:pt idx="489">
                  <c:v>4.4974999999999996</c:v>
                </c:pt>
                <c:pt idx="490">
                  <c:v>4.4316666666666666</c:v>
                </c:pt>
                <c:pt idx="491">
                  <c:v>4.3658333333333328</c:v>
                </c:pt>
                <c:pt idx="492">
                  <c:v>4.3</c:v>
                </c:pt>
                <c:pt idx="493">
                  <c:v>4.3049999999999997</c:v>
                </c:pt>
                <c:pt idx="494">
                  <c:v>4.3100000000000005</c:v>
                </c:pt>
                <c:pt idx="495">
                  <c:v>4.3149999999999995</c:v>
                </c:pt>
                <c:pt idx="496">
                  <c:v>4.32</c:v>
                </c:pt>
                <c:pt idx="497">
                  <c:v>4.3250000000000002</c:v>
                </c:pt>
                <c:pt idx="498">
                  <c:v>4.33</c:v>
                </c:pt>
                <c:pt idx="499">
                  <c:v>4.335</c:v>
                </c:pt>
                <c:pt idx="500">
                  <c:v>4.34</c:v>
                </c:pt>
                <c:pt idx="501">
                  <c:v>4.3449999999999998</c:v>
                </c:pt>
                <c:pt idx="502">
                  <c:v>4.3499999999999996</c:v>
                </c:pt>
                <c:pt idx="503">
                  <c:v>4.3549999999999995</c:v>
                </c:pt>
                <c:pt idx="504">
                  <c:v>4.3600000000000003</c:v>
                </c:pt>
                <c:pt idx="505">
                  <c:v>4.335</c:v>
                </c:pt>
                <c:pt idx="506">
                  <c:v>4.3099999999999996</c:v>
                </c:pt>
                <c:pt idx="507">
                  <c:v>4.2850000000000001</c:v>
                </c:pt>
                <c:pt idx="508">
                  <c:v>4.26</c:v>
                </c:pt>
                <c:pt idx="509">
                  <c:v>4.2349999999999994</c:v>
                </c:pt>
                <c:pt idx="510">
                  <c:v>4.21</c:v>
                </c:pt>
                <c:pt idx="511">
                  <c:v>4.1849999999999996</c:v>
                </c:pt>
                <c:pt idx="512">
                  <c:v>4.16</c:v>
                </c:pt>
                <c:pt idx="513">
                  <c:v>4.1349999999999998</c:v>
                </c:pt>
                <c:pt idx="514">
                  <c:v>4.1099999999999994</c:v>
                </c:pt>
                <c:pt idx="515">
                  <c:v>4.085</c:v>
                </c:pt>
                <c:pt idx="516">
                  <c:v>4.0599999999999996</c:v>
                </c:pt>
                <c:pt idx="517">
                  <c:v>4.043333333333333</c:v>
                </c:pt>
                <c:pt idx="518">
                  <c:v>4.0266666666666664</c:v>
                </c:pt>
                <c:pt idx="519">
                  <c:v>4.01</c:v>
                </c:pt>
                <c:pt idx="520">
                  <c:v>3.9933333333333332</c:v>
                </c:pt>
                <c:pt idx="521">
                  <c:v>3.9766666666666666</c:v>
                </c:pt>
                <c:pt idx="522">
                  <c:v>3.96</c:v>
                </c:pt>
                <c:pt idx="523">
                  <c:v>3.9433333333333329</c:v>
                </c:pt>
                <c:pt idx="524">
                  <c:v>3.9266666666666667</c:v>
                </c:pt>
                <c:pt idx="525">
                  <c:v>3.91</c:v>
                </c:pt>
                <c:pt idx="526">
                  <c:v>3.8933333333333335</c:v>
                </c:pt>
                <c:pt idx="527">
                  <c:v>3.8766666666666669</c:v>
                </c:pt>
                <c:pt idx="528">
                  <c:v>3.86</c:v>
                </c:pt>
                <c:pt idx="529">
                  <c:v>3.8450000000000002</c:v>
                </c:pt>
                <c:pt idx="530">
                  <c:v>3.83</c:v>
                </c:pt>
                <c:pt idx="531">
                  <c:v>3.8149999999999999</c:v>
                </c:pt>
                <c:pt idx="532">
                  <c:v>3.8</c:v>
                </c:pt>
                <c:pt idx="533">
                  <c:v>3.7850000000000001</c:v>
                </c:pt>
                <c:pt idx="534">
                  <c:v>3.77</c:v>
                </c:pt>
                <c:pt idx="535">
                  <c:v>3.7550000000000003</c:v>
                </c:pt>
                <c:pt idx="536">
                  <c:v>3.74</c:v>
                </c:pt>
                <c:pt idx="537">
                  <c:v>3.7250000000000001</c:v>
                </c:pt>
                <c:pt idx="538">
                  <c:v>3.71</c:v>
                </c:pt>
                <c:pt idx="539">
                  <c:v>3.6950000000000003</c:v>
                </c:pt>
                <c:pt idx="540">
                  <c:v>3.68</c:v>
                </c:pt>
                <c:pt idx="541">
                  <c:v>3.6516666666666668</c:v>
                </c:pt>
                <c:pt idx="542">
                  <c:v>3.6233333333333335</c:v>
                </c:pt>
                <c:pt idx="543">
                  <c:v>3.5950000000000002</c:v>
                </c:pt>
                <c:pt idx="544">
                  <c:v>3.5666666666666669</c:v>
                </c:pt>
                <c:pt idx="545">
                  <c:v>3.5383333333333336</c:v>
                </c:pt>
                <c:pt idx="546">
                  <c:v>3.51</c:v>
                </c:pt>
                <c:pt idx="547">
                  <c:v>3.4816666666666665</c:v>
                </c:pt>
                <c:pt idx="548">
                  <c:v>3.4533333333333331</c:v>
                </c:pt>
                <c:pt idx="549">
                  <c:v>3.4249999999999998</c:v>
                </c:pt>
                <c:pt idx="550">
                  <c:v>3.3966666666666665</c:v>
                </c:pt>
                <c:pt idx="551">
                  <c:v>3.3683333333333327</c:v>
                </c:pt>
                <c:pt idx="552">
                  <c:v>3.34</c:v>
                </c:pt>
                <c:pt idx="553">
                  <c:v>3.339166666666666</c:v>
                </c:pt>
                <c:pt idx="554">
                  <c:v>3.3383333333333334</c:v>
                </c:pt>
                <c:pt idx="555">
                  <c:v>3.3374999999999999</c:v>
                </c:pt>
                <c:pt idx="556">
                  <c:v>3.3366666666666669</c:v>
                </c:pt>
                <c:pt idx="557">
                  <c:v>3.3358333333333334</c:v>
                </c:pt>
                <c:pt idx="558">
                  <c:v>3.335</c:v>
                </c:pt>
                <c:pt idx="559">
                  <c:v>3.3341666666666665</c:v>
                </c:pt>
                <c:pt idx="560">
                  <c:v>3.3333333333333335</c:v>
                </c:pt>
                <c:pt idx="561">
                  <c:v>3.3325</c:v>
                </c:pt>
                <c:pt idx="562">
                  <c:v>3.3316666666666666</c:v>
                </c:pt>
                <c:pt idx="563">
                  <c:v>3.3308333333333335</c:v>
                </c:pt>
                <c:pt idx="564">
                  <c:v>3.33</c:v>
                </c:pt>
                <c:pt idx="565">
                  <c:v>3.3525</c:v>
                </c:pt>
                <c:pt idx="566">
                  <c:v>3.375</c:v>
                </c:pt>
                <c:pt idx="567">
                  <c:v>3.3975</c:v>
                </c:pt>
                <c:pt idx="568">
                  <c:v>3.42</c:v>
                </c:pt>
                <c:pt idx="569">
                  <c:v>3.4424999999999999</c:v>
                </c:pt>
                <c:pt idx="570">
                  <c:v>3.4649999999999999</c:v>
                </c:pt>
                <c:pt idx="571">
                  <c:v>3.4874999999999998</c:v>
                </c:pt>
                <c:pt idx="572">
                  <c:v>3.51</c:v>
                </c:pt>
                <c:pt idx="573">
                  <c:v>3.5324999999999998</c:v>
                </c:pt>
                <c:pt idx="574">
                  <c:v>3.5550000000000002</c:v>
                </c:pt>
                <c:pt idx="575">
                  <c:v>3.5775000000000001</c:v>
                </c:pt>
                <c:pt idx="576">
                  <c:v>3.6</c:v>
                </c:pt>
                <c:pt idx="577">
                  <c:v>3.5741666666666667</c:v>
                </c:pt>
                <c:pt idx="578">
                  <c:v>3.5483333333333333</c:v>
                </c:pt>
                <c:pt idx="579">
                  <c:v>3.5225</c:v>
                </c:pt>
                <c:pt idx="580">
                  <c:v>3.4966666666666666</c:v>
                </c:pt>
                <c:pt idx="581">
                  <c:v>3.4708333333333332</c:v>
                </c:pt>
                <c:pt idx="582">
                  <c:v>3.4450000000000003</c:v>
                </c:pt>
                <c:pt idx="583">
                  <c:v>3.4191666666666665</c:v>
                </c:pt>
                <c:pt idx="584">
                  <c:v>3.3933333333333335</c:v>
                </c:pt>
                <c:pt idx="585">
                  <c:v>3.3674999999999997</c:v>
                </c:pt>
                <c:pt idx="586">
                  <c:v>3.3416666666666668</c:v>
                </c:pt>
                <c:pt idx="587">
                  <c:v>3.315833333333333</c:v>
                </c:pt>
                <c:pt idx="588">
                  <c:v>3.29</c:v>
                </c:pt>
                <c:pt idx="589">
                  <c:v>3.2941666666666665</c:v>
                </c:pt>
                <c:pt idx="590">
                  <c:v>3.2983333333333333</c:v>
                </c:pt>
                <c:pt idx="591">
                  <c:v>3.3024999999999998</c:v>
                </c:pt>
                <c:pt idx="592">
                  <c:v>3.3066666666666666</c:v>
                </c:pt>
                <c:pt idx="593">
                  <c:v>3.3108333333333331</c:v>
                </c:pt>
                <c:pt idx="594">
                  <c:v>3.3150000000000004</c:v>
                </c:pt>
                <c:pt idx="595">
                  <c:v>3.3191666666666668</c:v>
                </c:pt>
                <c:pt idx="596">
                  <c:v>3.3233333333333333</c:v>
                </c:pt>
                <c:pt idx="597">
                  <c:v>3.3275000000000001</c:v>
                </c:pt>
                <c:pt idx="598">
                  <c:v>3.3316666666666666</c:v>
                </c:pt>
                <c:pt idx="599">
                  <c:v>3.3358333333333325</c:v>
                </c:pt>
                <c:pt idx="600">
                  <c:v>3.34</c:v>
                </c:pt>
                <c:pt idx="601">
                  <c:v>3.3683333333333327</c:v>
                </c:pt>
                <c:pt idx="602">
                  <c:v>3.3966666666666665</c:v>
                </c:pt>
                <c:pt idx="603">
                  <c:v>3.4249999999999998</c:v>
                </c:pt>
                <c:pt idx="604">
                  <c:v>3.4533333333333331</c:v>
                </c:pt>
                <c:pt idx="605">
                  <c:v>3.4816666666666665</c:v>
                </c:pt>
                <c:pt idx="606">
                  <c:v>3.51</c:v>
                </c:pt>
                <c:pt idx="607">
                  <c:v>3.5383333333333336</c:v>
                </c:pt>
                <c:pt idx="608">
                  <c:v>3.5666666666666669</c:v>
                </c:pt>
                <c:pt idx="609">
                  <c:v>3.5950000000000002</c:v>
                </c:pt>
                <c:pt idx="610">
                  <c:v>3.6233333333333335</c:v>
                </c:pt>
                <c:pt idx="611">
                  <c:v>3.6516666666666668</c:v>
                </c:pt>
                <c:pt idx="612">
                  <c:v>3.68</c:v>
                </c:pt>
                <c:pt idx="613">
                  <c:v>3.6491666666666669</c:v>
                </c:pt>
                <c:pt idx="614">
                  <c:v>3.6183333333333336</c:v>
                </c:pt>
                <c:pt idx="615">
                  <c:v>3.5875000000000004</c:v>
                </c:pt>
                <c:pt idx="616">
                  <c:v>3.5566666666666666</c:v>
                </c:pt>
                <c:pt idx="617">
                  <c:v>3.5258333333333338</c:v>
                </c:pt>
                <c:pt idx="618">
                  <c:v>3.4950000000000001</c:v>
                </c:pt>
                <c:pt idx="619">
                  <c:v>3.4641666666666668</c:v>
                </c:pt>
                <c:pt idx="620">
                  <c:v>3.4333333333333336</c:v>
                </c:pt>
                <c:pt idx="621">
                  <c:v>3.4024999999999999</c:v>
                </c:pt>
                <c:pt idx="622">
                  <c:v>3.3716666666666666</c:v>
                </c:pt>
                <c:pt idx="623">
                  <c:v>3.3408333333333338</c:v>
                </c:pt>
                <c:pt idx="624">
                  <c:v>3.31</c:v>
                </c:pt>
                <c:pt idx="625">
                  <c:v>3.2941666666666674</c:v>
                </c:pt>
                <c:pt idx="626">
                  <c:v>3.2783333333333333</c:v>
                </c:pt>
                <c:pt idx="627">
                  <c:v>3.2624999999999997</c:v>
                </c:pt>
                <c:pt idx="628">
                  <c:v>3.2466666666666666</c:v>
                </c:pt>
                <c:pt idx="629">
                  <c:v>3.2308333333333334</c:v>
                </c:pt>
                <c:pt idx="630">
                  <c:v>3.2149999999999999</c:v>
                </c:pt>
                <c:pt idx="631">
                  <c:v>3.1991666666666667</c:v>
                </c:pt>
                <c:pt idx="632">
                  <c:v>3.1833333333333336</c:v>
                </c:pt>
                <c:pt idx="633">
                  <c:v>3.1675000000000004</c:v>
                </c:pt>
                <c:pt idx="634">
                  <c:v>3.1516666666666668</c:v>
                </c:pt>
                <c:pt idx="635">
                  <c:v>3.1358333333333333</c:v>
                </c:pt>
                <c:pt idx="636">
                  <c:v>3.12</c:v>
                </c:pt>
                <c:pt idx="637">
                  <c:v>3.0924999999999998</c:v>
                </c:pt>
                <c:pt idx="638">
                  <c:v>3.0649999999999999</c:v>
                </c:pt>
                <c:pt idx="639">
                  <c:v>3.0375000000000005</c:v>
                </c:pt>
                <c:pt idx="640">
                  <c:v>3.0100000000000002</c:v>
                </c:pt>
                <c:pt idx="641">
                  <c:v>2.9824999999999999</c:v>
                </c:pt>
                <c:pt idx="642">
                  <c:v>2.9550000000000001</c:v>
                </c:pt>
                <c:pt idx="643">
                  <c:v>2.9275000000000002</c:v>
                </c:pt>
                <c:pt idx="644">
                  <c:v>2.9000000000000004</c:v>
                </c:pt>
                <c:pt idx="645">
                  <c:v>2.8724999999999996</c:v>
                </c:pt>
                <c:pt idx="646">
                  <c:v>2.8449999999999998</c:v>
                </c:pt>
                <c:pt idx="647">
                  <c:v>2.8174999999999999</c:v>
                </c:pt>
                <c:pt idx="648">
                  <c:v>2.79</c:v>
                </c:pt>
                <c:pt idx="649">
                  <c:v>2.7783333333333333</c:v>
                </c:pt>
                <c:pt idx="650">
                  <c:v>2.7666666666666666</c:v>
                </c:pt>
                <c:pt idx="651">
                  <c:v>2.7549999999999999</c:v>
                </c:pt>
                <c:pt idx="652">
                  <c:v>2.7433333333333332</c:v>
                </c:pt>
                <c:pt idx="653">
                  <c:v>2.7316666666666669</c:v>
                </c:pt>
                <c:pt idx="654">
                  <c:v>2.72</c:v>
                </c:pt>
                <c:pt idx="655">
                  <c:v>2.708333333333333</c:v>
                </c:pt>
                <c:pt idx="656">
                  <c:v>2.6966666666666668</c:v>
                </c:pt>
                <c:pt idx="657">
                  <c:v>2.6850000000000001</c:v>
                </c:pt>
                <c:pt idx="658">
                  <c:v>2.6733333333333333</c:v>
                </c:pt>
                <c:pt idx="659">
                  <c:v>2.6616666666666666</c:v>
                </c:pt>
                <c:pt idx="660">
                  <c:v>2.65</c:v>
                </c:pt>
                <c:pt idx="661">
                  <c:v>2.6524999999999999</c:v>
                </c:pt>
                <c:pt idx="662">
                  <c:v>2.6550000000000002</c:v>
                </c:pt>
                <c:pt idx="663">
                  <c:v>2.6574999999999998</c:v>
                </c:pt>
                <c:pt idx="664">
                  <c:v>2.66</c:v>
                </c:pt>
                <c:pt idx="665">
                  <c:v>2.6625000000000001</c:v>
                </c:pt>
                <c:pt idx="666">
                  <c:v>2.665</c:v>
                </c:pt>
                <c:pt idx="667">
                  <c:v>2.6675000000000004</c:v>
                </c:pt>
                <c:pt idx="668">
                  <c:v>2.67</c:v>
                </c:pt>
                <c:pt idx="669">
                  <c:v>2.6725000000000003</c:v>
                </c:pt>
                <c:pt idx="670">
                  <c:v>2.6749999999999998</c:v>
                </c:pt>
                <c:pt idx="671">
                  <c:v>2.6774999999999998</c:v>
                </c:pt>
                <c:pt idx="672">
                  <c:v>2.68</c:v>
                </c:pt>
                <c:pt idx="673">
                  <c:v>2.67</c:v>
                </c:pt>
                <c:pt idx="674">
                  <c:v>2.66</c:v>
                </c:pt>
                <c:pt idx="675">
                  <c:v>2.6500000000000004</c:v>
                </c:pt>
                <c:pt idx="676">
                  <c:v>2.64</c:v>
                </c:pt>
                <c:pt idx="677">
                  <c:v>2.63</c:v>
                </c:pt>
                <c:pt idx="678">
                  <c:v>2.62</c:v>
                </c:pt>
                <c:pt idx="679">
                  <c:v>2.6100000000000003</c:v>
                </c:pt>
                <c:pt idx="680">
                  <c:v>2.6</c:v>
                </c:pt>
                <c:pt idx="681">
                  <c:v>2.59</c:v>
                </c:pt>
                <c:pt idx="682">
                  <c:v>2.58</c:v>
                </c:pt>
                <c:pt idx="683">
                  <c:v>2.57</c:v>
                </c:pt>
                <c:pt idx="684">
                  <c:v>2.56</c:v>
                </c:pt>
                <c:pt idx="685">
                  <c:v>2.5433333333333334</c:v>
                </c:pt>
                <c:pt idx="686">
                  <c:v>2.5266666666666664</c:v>
                </c:pt>
                <c:pt idx="687">
                  <c:v>2.5099999999999998</c:v>
                </c:pt>
                <c:pt idx="688">
                  <c:v>2.4933333333333332</c:v>
                </c:pt>
                <c:pt idx="689">
                  <c:v>2.4766666666666666</c:v>
                </c:pt>
                <c:pt idx="690">
                  <c:v>2.46</c:v>
                </c:pt>
                <c:pt idx="691">
                  <c:v>2.4433333333333334</c:v>
                </c:pt>
                <c:pt idx="692">
                  <c:v>2.4266666666666667</c:v>
                </c:pt>
                <c:pt idx="693">
                  <c:v>2.4099999999999997</c:v>
                </c:pt>
                <c:pt idx="694">
                  <c:v>2.3933333333333331</c:v>
                </c:pt>
                <c:pt idx="695">
                  <c:v>2.3766666666666665</c:v>
                </c:pt>
                <c:pt idx="696">
                  <c:v>2.36</c:v>
                </c:pt>
                <c:pt idx="697">
                  <c:v>2.3474999999999997</c:v>
                </c:pt>
                <c:pt idx="698">
                  <c:v>2.335</c:v>
                </c:pt>
                <c:pt idx="699">
                  <c:v>2.3224999999999998</c:v>
                </c:pt>
                <c:pt idx="700">
                  <c:v>2.31</c:v>
                </c:pt>
                <c:pt idx="701">
                  <c:v>2.2975000000000003</c:v>
                </c:pt>
                <c:pt idx="702">
                  <c:v>2.2850000000000001</c:v>
                </c:pt>
                <c:pt idx="703">
                  <c:v>2.2725</c:v>
                </c:pt>
                <c:pt idx="704">
                  <c:v>2.2599999999999998</c:v>
                </c:pt>
                <c:pt idx="705">
                  <c:v>2.2475000000000001</c:v>
                </c:pt>
                <c:pt idx="706">
                  <c:v>2.2350000000000003</c:v>
                </c:pt>
                <c:pt idx="707">
                  <c:v>2.2225000000000001</c:v>
                </c:pt>
                <c:pt idx="708">
                  <c:v>2.21</c:v>
                </c:pt>
                <c:pt idx="709">
                  <c:v>2.1883333333333335</c:v>
                </c:pt>
                <c:pt idx="710">
                  <c:v>2.166666666666667</c:v>
                </c:pt>
                <c:pt idx="711">
                  <c:v>2.145</c:v>
                </c:pt>
                <c:pt idx="712">
                  <c:v>2.1233333333333335</c:v>
                </c:pt>
                <c:pt idx="713">
                  <c:v>2.1016666666666666</c:v>
                </c:pt>
                <c:pt idx="714">
                  <c:v>2.08</c:v>
                </c:pt>
                <c:pt idx="715">
                  <c:v>2.0583333333333336</c:v>
                </c:pt>
                <c:pt idx="716">
                  <c:v>2.0366666666666666</c:v>
                </c:pt>
                <c:pt idx="717">
                  <c:v>2.0150000000000001</c:v>
                </c:pt>
                <c:pt idx="718">
                  <c:v>1.9933333333333334</c:v>
                </c:pt>
                <c:pt idx="719">
                  <c:v>1.9716666666666665</c:v>
                </c:pt>
                <c:pt idx="720">
                  <c:v>1.95</c:v>
                </c:pt>
                <c:pt idx="721">
                  <c:v>1.9924999999999999</c:v>
                </c:pt>
                <c:pt idx="722">
                  <c:v>2.0350000000000001</c:v>
                </c:pt>
                <c:pt idx="723">
                  <c:v>2.0775000000000001</c:v>
                </c:pt>
                <c:pt idx="724">
                  <c:v>2.12</c:v>
                </c:pt>
                <c:pt idx="725">
                  <c:v>2.1625000000000001</c:v>
                </c:pt>
                <c:pt idx="726">
                  <c:v>2.2050000000000001</c:v>
                </c:pt>
                <c:pt idx="727">
                  <c:v>2.2474999999999996</c:v>
                </c:pt>
                <c:pt idx="728">
                  <c:v>2.29</c:v>
                </c:pt>
                <c:pt idx="729">
                  <c:v>2.3325</c:v>
                </c:pt>
                <c:pt idx="730">
                  <c:v>2.3750000000000004</c:v>
                </c:pt>
                <c:pt idx="731">
                  <c:v>2.4175</c:v>
                </c:pt>
                <c:pt idx="732">
                  <c:v>2.46</c:v>
                </c:pt>
                <c:pt idx="733">
                  <c:v>2.4608333333333334</c:v>
                </c:pt>
                <c:pt idx="734">
                  <c:v>2.4616666666666669</c:v>
                </c:pt>
                <c:pt idx="735">
                  <c:v>2.4624999999999999</c:v>
                </c:pt>
                <c:pt idx="736">
                  <c:v>2.4633333333333334</c:v>
                </c:pt>
                <c:pt idx="737">
                  <c:v>2.4641666666666664</c:v>
                </c:pt>
                <c:pt idx="738">
                  <c:v>2.4649999999999999</c:v>
                </c:pt>
                <c:pt idx="739">
                  <c:v>2.4658333333333338</c:v>
                </c:pt>
                <c:pt idx="740">
                  <c:v>2.4666666666666668</c:v>
                </c:pt>
                <c:pt idx="741">
                  <c:v>2.4675000000000002</c:v>
                </c:pt>
                <c:pt idx="742">
                  <c:v>2.4683333333333337</c:v>
                </c:pt>
                <c:pt idx="743">
                  <c:v>2.4691666666666667</c:v>
                </c:pt>
                <c:pt idx="744">
                  <c:v>2.4700000000000002</c:v>
                </c:pt>
                <c:pt idx="745">
                  <c:v>2.4708333333333332</c:v>
                </c:pt>
                <c:pt idx="746">
                  <c:v>2.4716666666666667</c:v>
                </c:pt>
                <c:pt idx="747">
                  <c:v>2.4725000000000001</c:v>
                </c:pt>
                <c:pt idx="748">
                  <c:v>2.4733333333333336</c:v>
                </c:pt>
                <c:pt idx="749">
                  <c:v>2.4741666666666671</c:v>
                </c:pt>
                <c:pt idx="750">
                  <c:v>2.4750000000000001</c:v>
                </c:pt>
                <c:pt idx="751">
                  <c:v>2.4758333333333331</c:v>
                </c:pt>
                <c:pt idx="752">
                  <c:v>2.4766666666666666</c:v>
                </c:pt>
                <c:pt idx="753">
                  <c:v>2.4775</c:v>
                </c:pt>
                <c:pt idx="754">
                  <c:v>2.4783333333333335</c:v>
                </c:pt>
                <c:pt idx="755">
                  <c:v>2.479166666666667</c:v>
                </c:pt>
                <c:pt idx="756">
                  <c:v>2.48</c:v>
                </c:pt>
                <c:pt idx="757">
                  <c:v>2.4708333333333332</c:v>
                </c:pt>
                <c:pt idx="758">
                  <c:v>2.4616666666666669</c:v>
                </c:pt>
                <c:pt idx="759">
                  <c:v>2.4525000000000001</c:v>
                </c:pt>
                <c:pt idx="760">
                  <c:v>2.4433333333333334</c:v>
                </c:pt>
                <c:pt idx="761">
                  <c:v>2.4341666666666666</c:v>
                </c:pt>
                <c:pt idx="762">
                  <c:v>2.4249999999999998</c:v>
                </c:pt>
                <c:pt idx="763">
                  <c:v>2.4158333333333335</c:v>
                </c:pt>
                <c:pt idx="764">
                  <c:v>2.4066666666666667</c:v>
                </c:pt>
                <c:pt idx="765">
                  <c:v>2.3975</c:v>
                </c:pt>
                <c:pt idx="766">
                  <c:v>2.3883333333333336</c:v>
                </c:pt>
                <c:pt idx="767">
                  <c:v>2.3791666666666664</c:v>
                </c:pt>
                <c:pt idx="768">
                  <c:v>2.37</c:v>
                </c:pt>
                <c:pt idx="769">
                  <c:v>2.355</c:v>
                </c:pt>
                <c:pt idx="770">
                  <c:v>2.3400000000000003</c:v>
                </c:pt>
                <c:pt idx="771">
                  <c:v>2.3250000000000002</c:v>
                </c:pt>
                <c:pt idx="772">
                  <c:v>2.31</c:v>
                </c:pt>
                <c:pt idx="773">
                  <c:v>2.2949999999999999</c:v>
                </c:pt>
                <c:pt idx="774">
                  <c:v>2.2800000000000002</c:v>
                </c:pt>
                <c:pt idx="775">
                  <c:v>2.2650000000000001</c:v>
                </c:pt>
                <c:pt idx="776">
                  <c:v>2.25</c:v>
                </c:pt>
                <c:pt idx="777">
                  <c:v>2.2350000000000003</c:v>
                </c:pt>
                <c:pt idx="778">
                  <c:v>2.2199999999999998</c:v>
                </c:pt>
                <c:pt idx="779">
                  <c:v>2.2050000000000001</c:v>
                </c:pt>
                <c:pt idx="780">
                  <c:v>2.19</c:v>
                </c:pt>
                <c:pt idx="781">
                  <c:v>2.1949999999999998</c:v>
                </c:pt>
                <c:pt idx="782">
                  <c:v>2.2000000000000002</c:v>
                </c:pt>
                <c:pt idx="783">
                  <c:v>2.2050000000000001</c:v>
                </c:pt>
                <c:pt idx="784">
                  <c:v>2.21</c:v>
                </c:pt>
                <c:pt idx="785">
                  <c:v>2.2149999999999999</c:v>
                </c:pt>
                <c:pt idx="786">
                  <c:v>2.2199999999999998</c:v>
                </c:pt>
                <c:pt idx="787">
                  <c:v>2.2250000000000001</c:v>
                </c:pt>
                <c:pt idx="788">
                  <c:v>2.23</c:v>
                </c:pt>
                <c:pt idx="789">
                  <c:v>2.2349999999999999</c:v>
                </c:pt>
                <c:pt idx="790">
                  <c:v>2.2400000000000002</c:v>
                </c:pt>
                <c:pt idx="791">
                  <c:v>2.2450000000000001</c:v>
                </c:pt>
                <c:pt idx="792">
                  <c:v>2.25</c:v>
                </c:pt>
                <c:pt idx="793">
                  <c:v>2.2658333333333331</c:v>
                </c:pt>
                <c:pt idx="794">
                  <c:v>2.2816666666666667</c:v>
                </c:pt>
                <c:pt idx="795">
                  <c:v>2.2974999999999999</c:v>
                </c:pt>
                <c:pt idx="796">
                  <c:v>2.3133333333333335</c:v>
                </c:pt>
                <c:pt idx="797">
                  <c:v>2.3291666666666666</c:v>
                </c:pt>
                <c:pt idx="798">
                  <c:v>2.3449999999999998</c:v>
                </c:pt>
                <c:pt idx="799">
                  <c:v>2.3608333333333329</c:v>
                </c:pt>
                <c:pt idx="800">
                  <c:v>2.3766666666666669</c:v>
                </c:pt>
                <c:pt idx="801">
                  <c:v>2.3925000000000001</c:v>
                </c:pt>
                <c:pt idx="802">
                  <c:v>2.4083333333333332</c:v>
                </c:pt>
                <c:pt idx="803">
                  <c:v>2.4241666666666668</c:v>
                </c:pt>
                <c:pt idx="804">
                  <c:v>2.44</c:v>
                </c:pt>
                <c:pt idx="805">
                  <c:v>2.4291666666666667</c:v>
                </c:pt>
                <c:pt idx="806">
                  <c:v>2.418333333333333</c:v>
                </c:pt>
                <c:pt idx="807">
                  <c:v>2.4075000000000002</c:v>
                </c:pt>
                <c:pt idx="808">
                  <c:v>2.3966666666666665</c:v>
                </c:pt>
                <c:pt idx="809">
                  <c:v>2.3858333333333333</c:v>
                </c:pt>
                <c:pt idx="810">
                  <c:v>2.375</c:v>
                </c:pt>
                <c:pt idx="811">
                  <c:v>2.3641666666666667</c:v>
                </c:pt>
                <c:pt idx="812">
                  <c:v>2.3533333333333335</c:v>
                </c:pt>
                <c:pt idx="813">
                  <c:v>2.3424999999999998</c:v>
                </c:pt>
                <c:pt idx="814">
                  <c:v>2.3316666666666666</c:v>
                </c:pt>
                <c:pt idx="815">
                  <c:v>2.3208333333333333</c:v>
                </c:pt>
                <c:pt idx="816">
                  <c:v>2.31</c:v>
                </c:pt>
                <c:pt idx="817">
                  <c:v>2.3108333333333335</c:v>
                </c:pt>
                <c:pt idx="818">
                  <c:v>2.3116666666666665</c:v>
                </c:pt>
                <c:pt idx="819">
                  <c:v>2.3125</c:v>
                </c:pt>
                <c:pt idx="820">
                  <c:v>2.3133333333333335</c:v>
                </c:pt>
                <c:pt idx="821">
                  <c:v>2.3141666666666669</c:v>
                </c:pt>
                <c:pt idx="822">
                  <c:v>2.3149999999999999</c:v>
                </c:pt>
                <c:pt idx="823">
                  <c:v>2.3158333333333334</c:v>
                </c:pt>
                <c:pt idx="824">
                  <c:v>2.3166666666666664</c:v>
                </c:pt>
                <c:pt idx="825">
                  <c:v>2.3174999999999999</c:v>
                </c:pt>
                <c:pt idx="826">
                  <c:v>2.3183333333333334</c:v>
                </c:pt>
                <c:pt idx="827">
                  <c:v>2.3191666666666664</c:v>
                </c:pt>
                <c:pt idx="828">
                  <c:v>2.3199999999999998</c:v>
                </c:pt>
                <c:pt idx="829">
                  <c:v>2.3408333333333333</c:v>
                </c:pt>
                <c:pt idx="830">
                  <c:v>2.3616666666666668</c:v>
                </c:pt>
                <c:pt idx="831">
                  <c:v>2.3824999999999998</c:v>
                </c:pt>
                <c:pt idx="832">
                  <c:v>2.4033333333333333</c:v>
                </c:pt>
                <c:pt idx="833">
                  <c:v>2.4241666666666664</c:v>
                </c:pt>
                <c:pt idx="834">
                  <c:v>2.4449999999999998</c:v>
                </c:pt>
                <c:pt idx="835">
                  <c:v>2.4658333333333333</c:v>
                </c:pt>
                <c:pt idx="836">
                  <c:v>2.4866666666666664</c:v>
                </c:pt>
                <c:pt idx="837">
                  <c:v>2.5074999999999998</c:v>
                </c:pt>
                <c:pt idx="838">
                  <c:v>2.5283333333333333</c:v>
                </c:pt>
                <c:pt idx="839">
                  <c:v>2.5491666666666668</c:v>
                </c:pt>
                <c:pt idx="840">
                  <c:v>2.57</c:v>
                </c:pt>
                <c:pt idx="841">
                  <c:v>2.5791666666666666</c:v>
                </c:pt>
                <c:pt idx="842">
                  <c:v>2.5883333333333334</c:v>
                </c:pt>
                <c:pt idx="843">
                  <c:v>2.5975000000000001</c:v>
                </c:pt>
                <c:pt idx="844">
                  <c:v>2.6066666666666665</c:v>
                </c:pt>
                <c:pt idx="845">
                  <c:v>2.6158333333333332</c:v>
                </c:pt>
                <c:pt idx="846">
                  <c:v>2.625</c:v>
                </c:pt>
                <c:pt idx="847">
                  <c:v>2.6341666666666668</c:v>
                </c:pt>
                <c:pt idx="848">
                  <c:v>2.6433333333333335</c:v>
                </c:pt>
                <c:pt idx="849">
                  <c:v>2.6525000000000003</c:v>
                </c:pt>
                <c:pt idx="850">
                  <c:v>2.6616666666666666</c:v>
                </c:pt>
                <c:pt idx="851">
                  <c:v>2.6708333333333334</c:v>
                </c:pt>
                <c:pt idx="852">
                  <c:v>2.68</c:v>
                </c:pt>
                <c:pt idx="853">
                  <c:v>2.6924999999999999</c:v>
                </c:pt>
                <c:pt idx="854">
                  <c:v>2.7050000000000001</c:v>
                </c:pt>
                <c:pt idx="855">
                  <c:v>2.7175000000000002</c:v>
                </c:pt>
                <c:pt idx="856">
                  <c:v>2.7300000000000004</c:v>
                </c:pt>
                <c:pt idx="857">
                  <c:v>2.7425000000000002</c:v>
                </c:pt>
                <c:pt idx="858">
                  <c:v>2.7549999999999999</c:v>
                </c:pt>
                <c:pt idx="859">
                  <c:v>2.7675000000000001</c:v>
                </c:pt>
                <c:pt idx="860">
                  <c:v>2.7800000000000002</c:v>
                </c:pt>
                <c:pt idx="861">
                  <c:v>2.7925</c:v>
                </c:pt>
                <c:pt idx="862">
                  <c:v>2.8050000000000002</c:v>
                </c:pt>
                <c:pt idx="863">
                  <c:v>2.8174999999999999</c:v>
                </c:pt>
                <c:pt idx="864">
                  <c:v>2.83</c:v>
                </c:pt>
                <c:pt idx="865">
                  <c:v>2.8008333333333333</c:v>
                </c:pt>
                <c:pt idx="866">
                  <c:v>2.7716666666666665</c:v>
                </c:pt>
                <c:pt idx="867">
                  <c:v>2.83</c:v>
                </c:pt>
                <c:pt idx="868">
                  <c:v>3.05</c:v>
                </c:pt>
                <c:pt idx="869">
                  <c:v>3.11</c:v>
                </c:pt>
                <c:pt idx="870">
                  <c:v>2.93</c:v>
                </c:pt>
                <c:pt idx="871">
                  <c:v>2.95</c:v>
                </c:pt>
                <c:pt idx="872">
                  <c:v>2.87</c:v>
                </c:pt>
                <c:pt idx="873">
                  <c:v>2.66</c:v>
                </c:pt>
                <c:pt idx="874">
                  <c:v>2.68</c:v>
                </c:pt>
                <c:pt idx="875">
                  <c:v>2.59</c:v>
                </c:pt>
                <c:pt idx="876">
                  <c:v>2.48</c:v>
                </c:pt>
                <c:pt idx="877">
                  <c:v>2.4700000000000002</c:v>
                </c:pt>
                <c:pt idx="878">
                  <c:v>2.37</c:v>
                </c:pt>
                <c:pt idx="879">
                  <c:v>2.29</c:v>
                </c:pt>
                <c:pt idx="880">
                  <c:v>2.37</c:v>
                </c:pt>
                <c:pt idx="881">
                  <c:v>2.38</c:v>
                </c:pt>
                <c:pt idx="882">
                  <c:v>2.2999999999999998</c:v>
                </c:pt>
                <c:pt idx="883">
                  <c:v>2.36</c:v>
                </c:pt>
                <c:pt idx="884">
                  <c:v>2.38</c:v>
                </c:pt>
                <c:pt idx="885">
                  <c:v>2.4300000000000002</c:v>
                </c:pt>
                <c:pt idx="886">
                  <c:v>2.48</c:v>
                </c:pt>
                <c:pt idx="887">
                  <c:v>2.5099999999999998</c:v>
                </c:pt>
                <c:pt idx="888">
                  <c:v>2.61</c:v>
                </c:pt>
                <c:pt idx="889">
                  <c:v>2.65</c:v>
                </c:pt>
                <c:pt idx="890">
                  <c:v>2.68</c:v>
                </c:pt>
                <c:pt idx="891">
                  <c:v>2.75</c:v>
                </c:pt>
                <c:pt idx="892">
                  <c:v>2.76</c:v>
                </c:pt>
                <c:pt idx="893">
                  <c:v>2.78</c:v>
                </c:pt>
                <c:pt idx="894">
                  <c:v>2.9</c:v>
                </c:pt>
                <c:pt idx="895">
                  <c:v>2.97</c:v>
                </c:pt>
                <c:pt idx="896">
                  <c:v>2.97</c:v>
                </c:pt>
                <c:pt idx="897">
                  <c:v>2.88</c:v>
                </c:pt>
                <c:pt idx="898">
                  <c:v>2.89</c:v>
                </c:pt>
                <c:pt idx="899">
                  <c:v>2.96</c:v>
                </c:pt>
                <c:pt idx="900">
                  <c:v>2.9</c:v>
                </c:pt>
                <c:pt idx="901">
                  <c:v>2.84</c:v>
                </c:pt>
                <c:pt idx="902">
                  <c:v>2.96</c:v>
                </c:pt>
                <c:pt idx="903">
                  <c:v>3.18</c:v>
                </c:pt>
                <c:pt idx="904">
                  <c:v>3.07</c:v>
                </c:pt>
                <c:pt idx="905">
                  <c:v>3</c:v>
                </c:pt>
                <c:pt idx="906">
                  <c:v>3.11</c:v>
                </c:pt>
                <c:pt idx="907">
                  <c:v>3.33</c:v>
                </c:pt>
                <c:pt idx="908">
                  <c:v>3.38</c:v>
                </c:pt>
                <c:pt idx="909">
                  <c:v>3.34</c:v>
                </c:pt>
                <c:pt idx="910">
                  <c:v>3.49</c:v>
                </c:pt>
                <c:pt idx="911">
                  <c:v>3.59</c:v>
                </c:pt>
                <c:pt idx="912">
                  <c:v>3.46</c:v>
                </c:pt>
                <c:pt idx="913">
                  <c:v>3.34</c:v>
                </c:pt>
                <c:pt idx="914">
                  <c:v>3.41</c:v>
                </c:pt>
                <c:pt idx="915">
                  <c:v>3.48</c:v>
                </c:pt>
                <c:pt idx="916">
                  <c:v>3.6</c:v>
                </c:pt>
                <c:pt idx="917">
                  <c:v>3.8</c:v>
                </c:pt>
                <c:pt idx="918">
                  <c:v>3.93</c:v>
                </c:pt>
                <c:pt idx="919">
                  <c:v>3.93</c:v>
                </c:pt>
                <c:pt idx="920">
                  <c:v>3.92</c:v>
                </c:pt>
                <c:pt idx="921">
                  <c:v>3.97</c:v>
                </c:pt>
                <c:pt idx="922">
                  <c:v>3.72</c:v>
                </c:pt>
                <c:pt idx="923">
                  <c:v>3.21</c:v>
                </c:pt>
                <c:pt idx="924">
                  <c:v>3.09</c:v>
                </c:pt>
                <c:pt idx="925">
                  <c:v>3.05</c:v>
                </c:pt>
                <c:pt idx="926">
                  <c:v>2.98</c:v>
                </c:pt>
                <c:pt idx="927">
                  <c:v>2.88</c:v>
                </c:pt>
                <c:pt idx="928">
                  <c:v>2.92</c:v>
                </c:pt>
                <c:pt idx="929">
                  <c:v>2.97</c:v>
                </c:pt>
                <c:pt idx="930">
                  <c:v>3.2</c:v>
                </c:pt>
                <c:pt idx="931">
                  <c:v>3.54</c:v>
                </c:pt>
                <c:pt idx="932">
                  <c:v>3.76</c:v>
                </c:pt>
                <c:pt idx="933">
                  <c:v>3.8</c:v>
                </c:pt>
                <c:pt idx="934">
                  <c:v>3.74</c:v>
                </c:pt>
                <c:pt idx="935">
                  <c:v>3.86</c:v>
                </c:pt>
                <c:pt idx="936">
                  <c:v>4.0199999999999996</c:v>
                </c:pt>
                <c:pt idx="937">
                  <c:v>3.96</c:v>
                </c:pt>
                <c:pt idx="938">
                  <c:v>3.99</c:v>
                </c:pt>
                <c:pt idx="939">
                  <c:v>4.12</c:v>
                </c:pt>
                <c:pt idx="940">
                  <c:v>4.3099999999999996</c:v>
                </c:pt>
                <c:pt idx="941">
                  <c:v>4.34</c:v>
                </c:pt>
                <c:pt idx="942">
                  <c:v>4.4000000000000004</c:v>
                </c:pt>
                <c:pt idx="943">
                  <c:v>4.43</c:v>
                </c:pt>
                <c:pt idx="944">
                  <c:v>4.68</c:v>
                </c:pt>
                <c:pt idx="945">
                  <c:v>4.53</c:v>
                </c:pt>
                <c:pt idx="946">
                  <c:v>4.53</c:v>
                </c:pt>
                <c:pt idx="947">
                  <c:v>4.6900000000000004</c:v>
                </c:pt>
                <c:pt idx="948">
                  <c:v>4.72</c:v>
                </c:pt>
                <c:pt idx="949">
                  <c:v>4.49</c:v>
                </c:pt>
                <c:pt idx="950">
                  <c:v>4.25</c:v>
                </c:pt>
                <c:pt idx="951">
                  <c:v>4.28</c:v>
                </c:pt>
                <c:pt idx="952">
                  <c:v>4.3499999999999996</c:v>
                </c:pt>
                <c:pt idx="953">
                  <c:v>4.1500000000000004</c:v>
                </c:pt>
                <c:pt idx="954">
                  <c:v>3.9</c:v>
                </c:pt>
                <c:pt idx="955">
                  <c:v>3.8</c:v>
                </c:pt>
                <c:pt idx="956">
                  <c:v>3.8</c:v>
                </c:pt>
                <c:pt idx="957">
                  <c:v>3.89</c:v>
                </c:pt>
                <c:pt idx="958">
                  <c:v>3.93</c:v>
                </c:pt>
                <c:pt idx="959">
                  <c:v>3.84</c:v>
                </c:pt>
                <c:pt idx="960">
                  <c:v>3.84</c:v>
                </c:pt>
                <c:pt idx="961">
                  <c:v>3.78</c:v>
                </c:pt>
                <c:pt idx="962">
                  <c:v>3.74</c:v>
                </c:pt>
                <c:pt idx="963">
                  <c:v>3.78</c:v>
                </c:pt>
                <c:pt idx="964">
                  <c:v>3.71</c:v>
                </c:pt>
                <c:pt idx="965">
                  <c:v>3.88</c:v>
                </c:pt>
                <c:pt idx="966">
                  <c:v>3.92</c:v>
                </c:pt>
                <c:pt idx="967">
                  <c:v>4.04</c:v>
                </c:pt>
                <c:pt idx="968">
                  <c:v>3.98</c:v>
                </c:pt>
                <c:pt idx="969">
                  <c:v>3.92</c:v>
                </c:pt>
                <c:pt idx="970">
                  <c:v>3.94</c:v>
                </c:pt>
                <c:pt idx="971">
                  <c:v>4.0599999999999996</c:v>
                </c:pt>
                <c:pt idx="972">
                  <c:v>4.08</c:v>
                </c:pt>
                <c:pt idx="973">
                  <c:v>4.04</c:v>
                </c:pt>
                <c:pt idx="974">
                  <c:v>3.93</c:v>
                </c:pt>
                <c:pt idx="975">
                  <c:v>3.84</c:v>
                </c:pt>
                <c:pt idx="976">
                  <c:v>3.87</c:v>
                </c:pt>
                <c:pt idx="977">
                  <c:v>3.91</c:v>
                </c:pt>
                <c:pt idx="978">
                  <c:v>4.01</c:v>
                </c:pt>
                <c:pt idx="979">
                  <c:v>3.98</c:v>
                </c:pt>
                <c:pt idx="980">
                  <c:v>3.98</c:v>
                </c:pt>
                <c:pt idx="981">
                  <c:v>3.93</c:v>
                </c:pt>
                <c:pt idx="982">
                  <c:v>3.92</c:v>
                </c:pt>
                <c:pt idx="983">
                  <c:v>3.86</c:v>
                </c:pt>
                <c:pt idx="984">
                  <c:v>3.83</c:v>
                </c:pt>
                <c:pt idx="985">
                  <c:v>3.92</c:v>
                </c:pt>
                <c:pt idx="986">
                  <c:v>3.93</c:v>
                </c:pt>
                <c:pt idx="987">
                  <c:v>3.97</c:v>
                </c:pt>
                <c:pt idx="988">
                  <c:v>3.93</c:v>
                </c:pt>
                <c:pt idx="989">
                  <c:v>3.99</c:v>
                </c:pt>
                <c:pt idx="990">
                  <c:v>4.0199999999999996</c:v>
                </c:pt>
                <c:pt idx="991">
                  <c:v>4</c:v>
                </c:pt>
                <c:pt idx="992">
                  <c:v>4.08</c:v>
                </c:pt>
                <c:pt idx="993">
                  <c:v>4.1100000000000003</c:v>
                </c:pt>
                <c:pt idx="994">
                  <c:v>4.12</c:v>
                </c:pt>
                <c:pt idx="995">
                  <c:v>4.13</c:v>
                </c:pt>
                <c:pt idx="996">
                  <c:v>4.17</c:v>
                </c:pt>
                <c:pt idx="997">
                  <c:v>4.1500000000000004</c:v>
                </c:pt>
                <c:pt idx="998">
                  <c:v>4.22</c:v>
                </c:pt>
                <c:pt idx="999">
                  <c:v>4.2300000000000004</c:v>
                </c:pt>
                <c:pt idx="1000">
                  <c:v>4.2</c:v>
                </c:pt>
                <c:pt idx="1001">
                  <c:v>4.17</c:v>
                </c:pt>
                <c:pt idx="1002">
                  <c:v>4.1900000000000004</c:v>
                </c:pt>
                <c:pt idx="1003">
                  <c:v>4.1900000000000004</c:v>
                </c:pt>
                <c:pt idx="1004">
                  <c:v>4.2</c:v>
                </c:pt>
                <c:pt idx="1005">
                  <c:v>4.1900000000000004</c:v>
                </c:pt>
                <c:pt idx="1006">
                  <c:v>4.1500000000000004</c:v>
                </c:pt>
                <c:pt idx="1007">
                  <c:v>4.18</c:v>
                </c:pt>
                <c:pt idx="1008">
                  <c:v>4.1900000000000004</c:v>
                </c:pt>
                <c:pt idx="1009">
                  <c:v>4.21</c:v>
                </c:pt>
                <c:pt idx="1010">
                  <c:v>4.21</c:v>
                </c:pt>
                <c:pt idx="1011">
                  <c:v>4.2</c:v>
                </c:pt>
                <c:pt idx="1012">
                  <c:v>4.21</c:v>
                </c:pt>
                <c:pt idx="1013">
                  <c:v>4.21</c:v>
                </c:pt>
                <c:pt idx="1014">
                  <c:v>4.2</c:v>
                </c:pt>
                <c:pt idx="1015">
                  <c:v>4.25</c:v>
                </c:pt>
                <c:pt idx="1016">
                  <c:v>4.29</c:v>
                </c:pt>
                <c:pt idx="1017">
                  <c:v>4.3499999999999996</c:v>
                </c:pt>
                <c:pt idx="1018">
                  <c:v>4.45</c:v>
                </c:pt>
                <c:pt idx="1019">
                  <c:v>4.62</c:v>
                </c:pt>
                <c:pt idx="1020">
                  <c:v>4.6100000000000003</c:v>
                </c:pt>
                <c:pt idx="1021">
                  <c:v>4.83</c:v>
                </c:pt>
                <c:pt idx="1022">
                  <c:v>4.87</c:v>
                </c:pt>
                <c:pt idx="1023">
                  <c:v>4.75</c:v>
                </c:pt>
                <c:pt idx="1024">
                  <c:v>4.78</c:v>
                </c:pt>
                <c:pt idx="1025">
                  <c:v>4.8099999999999996</c:v>
                </c:pt>
                <c:pt idx="1026">
                  <c:v>5.0199999999999996</c:v>
                </c:pt>
                <c:pt idx="1027">
                  <c:v>5.22</c:v>
                </c:pt>
                <c:pt idx="1028">
                  <c:v>5.18</c:v>
                </c:pt>
                <c:pt idx="1029">
                  <c:v>5.01</c:v>
                </c:pt>
                <c:pt idx="1030">
                  <c:v>5.16</c:v>
                </c:pt>
                <c:pt idx="1031">
                  <c:v>4.84</c:v>
                </c:pt>
                <c:pt idx="1032">
                  <c:v>4.58</c:v>
                </c:pt>
                <c:pt idx="1033">
                  <c:v>4.63</c:v>
                </c:pt>
                <c:pt idx="1034">
                  <c:v>4.54</c:v>
                </c:pt>
                <c:pt idx="1035">
                  <c:v>4.59</c:v>
                </c:pt>
                <c:pt idx="1036">
                  <c:v>4.8499999999999996</c:v>
                </c:pt>
                <c:pt idx="1037">
                  <c:v>5.0199999999999996</c:v>
                </c:pt>
                <c:pt idx="1038">
                  <c:v>5.16</c:v>
                </c:pt>
                <c:pt idx="1039">
                  <c:v>5.28</c:v>
                </c:pt>
                <c:pt idx="1040">
                  <c:v>5.3</c:v>
                </c:pt>
                <c:pt idx="1041">
                  <c:v>5.48</c:v>
                </c:pt>
                <c:pt idx="1042">
                  <c:v>5.75</c:v>
                </c:pt>
                <c:pt idx="1043">
                  <c:v>5.7</c:v>
                </c:pt>
                <c:pt idx="1044">
                  <c:v>5.53</c:v>
                </c:pt>
                <c:pt idx="1045">
                  <c:v>5.56</c:v>
                </c:pt>
                <c:pt idx="1046">
                  <c:v>5.74</c:v>
                </c:pt>
                <c:pt idx="1047">
                  <c:v>5.64</c:v>
                </c:pt>
                <c:pt idx="1048">
                  <c:v>5.87</c:v>
                </c:pt>
                <c:pt idx="1049">
                  <c:v>5.72</c:v>
                </c:pt>
                <c:pt idx="1050">
                  <c:v>5.5</c:v>
                </c:pt>
                <c:pt idx="1051">
                  <c:v>5.42</c:v>
                </c:pt>
                <c:pt idx="1052">
                  <c:v>5.46</c:v>
                </c:pt>
                <c:pt idx="1053">
                  <c:v>5.58</c:v>
                </c:pt>
                <c:pt idx="1054">
                  <c:v>5.7</c:v>
                </c:pt>
                <c:pt idx="1055">
                  <c:v>6.03</c:v>
                </c:pt>
                <c:pt idx="1056">
                  <c:v>6.04</c:v>
                </c:pt>
                <c:pt idx="1057">
                  <c:v>6.19</c:v>
                </c:pt>
                <c:pt idx="1058">
                  <c:v>6.3</c:v>
                </c:pt>
                <c:pt idx="1059">
                  <c:v>6.17</c:v>
                </c:pt>
                <c:pt idx="1060">
                  <c:v>6.32</c:v>
                </c:pt>
                <c:pt idx="1061">
                  <c:v>6.57</c:v>
                </c:pt>
                <c:pt idx="1062">
                  <c:v>6.72</c:v>
                </c:pt>
                <c:pt idx="1063">
                  <c:v>6.69</c:v>
                </c:pt>
                <c:pt idx="1064">
                  <c:v>7.16</c:v>
                </c:pt>
                <c:pt idx="1065">
                  <c:v>7.1</c:v>
                </c:pt>
                <c:pt idx="1066">
                  <c:v>7.14</c:v>
                </c:pt>
                <c:pt idx="1067">
                  <c:v>7.65</c:v>
                </c:pt>
                <c:pt idx="1068">
                  <c:v>7.79</c:v>
                </c:pt>
                <c:pt idx="1069">
                  <c:v>7.24</c:v>
                </c:pt>
                <c:pt idx="1070">
                  <c:v>7.07</c:v>
                </c:pt>
                <c:pt idx="1071">
                  <c:v>7.39</c:v>
                </c:pt>
                <c:pt idx="1072">
                  <c:v>7.91</c:v>
                </c:pt>
                <c:pt idx="1073">
                  <c:v>7.84</c:v>
                </c:pt>
                <c:pt idx="1074">
                  <c:v>7.46</c:v>
                </c:pt>
                <c:pt idx="1075">
                  <c:v>7.53</c:v>
                </c:pt>
                <c:pt idx="1076">
                  <c:v>7.39</c:v>
                </c:pt>
                <c:pt idx="1077">
                  <c:v>7.33</c:v>
                </c:pt>
                <c:pt idx="1078">
                  <c:v>6.84</c:v>
                </c:pt>
                <c:pt idx="1079">
                  <c:v>6.39</c:v>
                </c:pt>
                <c:pt idx="1080">
                  <c:v>6.24</c:v>
                </c:pt>
                <c:pt idx="1081">
                  <c:v>6.11</c:v>
                </c:pt>
                <c:pt idx="1082">
                  <c:v>5.7</c:v>
                </c:pt>
                <c:pt idx="1083">
                  <c:v>5.83</c:v>
                </c:pt>
                <c:pt idx="1084">
                  <c:v>6.39</c:v>
                </c:pt>
                <c:pt idx="1085">
                  <c:v>6.52</c:v>
                </c:pt>
                <c:pt idx="1086">
                  <c:v>6.73</c:v>
                </c:pt>
                <c:pt idx="1087">
                  <c:v>6.58</c:v>
                </c:pt>
                <c:pt idx="1088">
                  <c:v>6.14</c:v>
                </c:pt>
                <c:pt idx="1089">
                  <c:v>5.93</c:v>
                </c:pt>
                <c:pt idx="1090">
                  <c:v>5.81</c:v>
                </c:pt>
                <c:pt idx="1091">
                  <c:v>5.93</c:v>
                </c:pt>
                <c:pt idx="1092">
                  <c:v>5.95</c:v>
                </c:pt>
                <c:pt idx="1093">
                  <c:v>6.08</c:v>
                </c:pt>
                <c:pt idx="1094">
                  <c:v>6.07</c:v>
                </c:pt>
                <c:pt idx="1095">
                  <c:v>6.19</c:v>
                </c:pt>
                <c:pt idx="1096">
                  <c:v>6.13</c:v>
                </c:pt>
                <c:pt idx="1097">
                  <c:v>6.11</c:v>
                </c:pt>
                <c:pt idx="1098">
                  <c:v>6.11</c:v>
                </c:pt>
                <c:pt idx="1099">
                  <c:v>6.21</c:v>
                </c:pt>
                <c:pt idx="1100">
                  <c:v>6.55</c:v>
                </c:pt>
                <c:pt idx="1101">
                  <c:v>6.48</c:v>
                </c:pt>
                <c:pt idx="1102">
                  <c:v>6.28</c:v>
                </c:pt>
                <c:pt idx="1103">
                  <c:v>6.36</c:v>
                </c:pt>
                <c:pt idx="1104">
                  <c:v>6.46</c:v>
                </c:pt>
                <c:pt idx="1105">
                  <c:v>6.64</c:v>
                </c:pt>
                <c:pt idx="1106">
                  <c:v>6.71</c:v>
                </c:pt>
                <c:pt idx="1107">
                  <c:v>6.67</c:v>
                </c:pt>
                <c:pt idx="1108">
                  <c:v>6.85</c:v>
                </c:pt>
                <c:pt idx="1109">
                  <c:v>6.9</c:v>
                </c:pt>
                <c:pt idx="1110">
                  <c:v>7.13</c:v>
                </c:pt>
                <c:pt idx="1111">
                  <c:v>7.4</c:v>
                </c:pt>
                <c:pt idx="1112">
                  <c:v>7.09</c:v>
                </c:pt>
                <c:pt idx="1113">
                  <c:v>6.79</c:v>
                </c:pt>
                <c:pt idx="1114">
                  <c:v>6.73</c:v>
                </c:pt>
                <c:pt idx="1115">
                  <c:v>6.74</c:v>
                </c:pt>
                <c:pt idx="1116">
                  <c:v>6.99</c:v>
                </c:pt>
                <c:pt idx="1117">
                  <c:v>6.96</c:v>
                </c:pt>
                <c:pt idx="1118">
                  <c:v>7.21</c:v>
                </c:pt>
                <c:pt idx="1119">
                  <c:v>7.51</c:v>
                </c:pt>
                <c:pt idx="1120">
                  <c:v>7.58</c:v>
                </c:pt>
                <c:pt idx="1121">
                  <c:v>7.54</c:v>
                </c:pt>
                <c:pt idx="1122">
                  <c:v>7.81</c:v>
                </c:pt>
                <c:pt idx="1123">
                  <c:v>8.0399999999999991</c:v>
                </c:pt>
                <c:pt idx="1124">
                  <c:v>8.0399999999999991</c:v>
                </c:pt>
                <c:pt idx="1125">
                  <c:v>7.9</c:v>
                </c:pt>
                <c:pt idx="1126">
                  <c:v>7.68</c:v>
                </c:pt>
                <c:pt idx="1127">
                  <c:v>7.43</c:v>
                </c:pt>
                <c:pt idx="1128">
                  <c:v>7.5</c:v>
                </c:pt>
                <c:pt idx="1129">
                  <c:v>7.39</c:v>
                </c:pt>
                <c:pt idx="1130">
                  <c:v>7.73</c:v>
                </c:pt>
                <c:pt idx="1131">
                  <c:v>8.23</c:v>
                </c:pt>
                <c:pt idx="1132">
                  <c:v>8.06</c:v>
                </c:pt>
                <c:pt idx="1133">
                  <c:v>7.86</c:v>
                </c:pt>
                <c:pt idx="1134">
                  <c:v>8.06</c:v>
                </c:pt>
                <c:pt idx="1135">
                  <c:v>8.4</c:v>
                </c:pt>
                <c:pt idx="1136">
                  <c:v>8.43</c:v>
                </c:pt>
                <c:pt idx="1137">
                  <c:v>8.14</c:v>
                </c:pt>
                <c:pt idx="1138">
                  <c:v>8.0500000000000007</c:v>
                </c:pt>
                <c:pt idx="1139">
                  <c:v>8</c:v>
                </c:pt>
                <c:pt idx="1140">
                  <c:v>7.74</c:v>
                </c:pt>
                <c:pt idx="1141">
                  <c:v>7.79</c:v>
                </c:pt>
                <c:pt idx="1142">
                  <c:v>7.73</c:v>
                </c:pt>
                <c:pt idx="1143">
                  <c:v>7.56</c:v>
                </c:pt>
                <c:pt idx="1144">
                  <c:v>7.9</c:v>
                </c:pt>
                <c:pt idx="1145">
                  <c:v>7.86</c:v>
                </c:pt>
                <c:pt idx="1146">
                  <c:v>7.83</c:v>
                </c:pt>
                <c:pt idx="1147">
                  <c:v>7.77</c:v>
                </c:pt>
                <c:pt idx="1148">
                  <c:v>7.59</c:v>
                </c:pt>
                <c:pt idx="1149">
                  <c:v>7.41</c:v>
                </c:pt>
                <c:pt idx="1150">
                  <c:v>7.29</c:v>
                </c:pt>
                <c:pt idx="1151">
                  <c:v>6.87</c:v>
                </c:pt>
                <c:pt idx="1152">
                  <c:v>7.21</c:v>
                </c:pt>
                <c:pt idx="1153">
                  <c:v>7.39</c:v>
                </c:pt>
                <c:pt idx="1154">
                  <c:v>7.46</c:v>
                </c:pt>
                <c:pt idx="1155">
                  <c:v>7.37</c:v>
                </c:pt>
                <c:pt idx="1156">
                  <c:v>7.46</c:v>
                </c:pt>
                <c:pt idx="1157">
                  <c:v>7.28</c:v>
                </c:pt>
                <c:pt idx="1158">
                  <c:v>7.33</c:v>
                </c:pt>
                <c:pt idx="1159">
                  <c:v>7.4</c:v>
                </c:pt>
                <c:pt idx="1160">
                  <c:v>7.34</c:v>
                </c:pt>
                <c:pt idx="1161">
                  <c:v>7.52</c:v>
                </c:pt>
                <c:pt idx="1162">
                  <c:v>7.58</c:v>
                </c:pt>
                <c:pt idx="1163">
                  <c:v>7.69</c:v>
                </c:pt>
                <c:pt idx="1164">
                  <c:v>7.96</c:v>
                </c:pt>
                <c:pt idx="1165">
                  <c:v>8.0299999999999994</c:v>
                </c:pt>
                <c:pt idx="1166">
                  <c:v>8.0399999999999991</c:v>
                </c:pt>
                <c:pt idx="1167">
                  <c:v>8.15</c:v>
                </c:pt>
                <c:pt idx="1168">
                  <c:v>8.35</c:v>
                </c:pt>
                <c:pt idx="1169">
                  <c:v>8.4600000000000009</c:v>
                </c:pt>
                <c:pt idx="1170">
                  <c:v>8.64</c:v>
                </c:pt>
                <c:pt idx="1171">
                  <c:v>8.41</c:v>
                </c:pt>
                <c:pt idx="1172">
                  <c:v>8.42</c:v>
                </c:pt>
                <c:pt idx="1173">
                  <c:v>8.64</c:v>
                </c:pt>
                <c:pt idx="1174">
                  <c:v>8.81</c:v>
                </c:pt>
                <c:pt idx="1175">
                  <c:v>9.01</c:v>
                </c:pt>
                <c:pt idx="1176">
                  <c:v>9.1</c:v>
                </c:pt>
                <c:pt idx="1177">
                  <c:v>9.1</c:v>
                </c:pt>
                <c:pt idx="1178">
                  <c:v>9.1199999999999992</c:v>
                </c:pt>
                <c:pt idx="1179">
                  <c:v>9.18</c:v>
                </c:pt>
                <c:pt idx="1180">
                  <c:v>9.25</c:v>
                </c:pt>
                <c:pt idx="1181">
                  <c:v>8.91</c:v>
                </c:pt>
                <c:pt idx="1182">
                  <c:v>8.9499999999999993</c:v>
                </c:pt>
                <c:pt idx="1183">
                  <c:v>9.0299999999999994</c:v>
                </c:pt>
                <c:pt idx="1184">
                  <c:v>9.33</c:v>
                </c:pt>
                <c:pt idx="1185">
                  <c:v>10.3</c:v>
                </c:pt>
                <c:pt idx="1186">
                  <c:v>10.65</c:v>
                </c:pt>
                <c:pt idx="1187">
                  <c:v>10.39</c:v>
                </c:pt>
                <c:pt idx="1188">
                  <c:v>10.8</c:v>
                </c:pt>
                <c:pt idx="1189">
                  <c:v>12.41</c:v>
                </c:pt>
                <c:pt idx="1190">
                  <c:v>12.75</c:v>
                </c:pt>
                <c:pt idx="1191">
                  <c:v>11.47</c:v>
                </c:pt>
                <c:pt idx="1192">
                  <c:v>10.18</c:v>
                </c:pt>
                <c:pt idx="1193">
                  <c:v>9.7799999999999994</c:v>
                </c:pt>
                <c:pt idx="1194">
                  <c:v>10.25</c:v>
                </c:pt>
                <c:pt idx="1195">
                  <c:v>11.1</c:v>
                </c:pt>
                <c:pt idx="1196">
                  <c:v>11.51</c:v>
                </c:pt>
                <c:pt idx="1197">
                  <c:v>11.75</c:v>
                </c:pt>
                <c:pt idx="1198">
                  <c:v>12.68</c:v>
                </c:pt>
                <c:pt idx="1199">
                  <c:v>12.84</c:v>
                </c:pt>
                <c:pt idx="1200">
                  <c:v>12.57</c:v>
                </c:pt>
                <c:pt idx="1201">
                  <c:v>13.19</c:v>
                </c:pt>
                <c:pt idx="1202">
                  <c:v>13.12</c:v>
                </c:pt>
                <c:pt idx="1203">
                  <c:v>13.68</c:v>
                </c:pt>
                <c:pt idx="1204">
                  <c:v>14.1</c:v>
                </c:pt>
                <c:pt idx="1205">
                  <c:v>13.47</c:v>
                </c:pt>
                <c:pt idx="1206">
                  <c:v>14.28</c:v>
                </c:pt>
                <c:pt idx="1207">
                  <c:v>14.94</c:v>
                </c:pt>
                <c:pt idx="1208">
                  <c:v>15.32</c:v>
                </c:pt>
                <c:pt idx="1209">
                  <c:v>15.15</c:v>
                </c:pt>
                <c:pt idx="1210">
                  <c:v>13.39</c:v>
                </c:pt>
                <c:pt idx="1211">
                  <c:v>13.72</c:v>
                </c:pt>
                <c:pt idx="1212">
                  <c:v>14.59</c:v>
                </c:pt>
                <c:pt idx="1213">
                  <c:v>14.43</c:v>
                </c:pt>
                <c:pt idx="1214">
                  <c:v>13.86</c:v>
                </c:pt>
                <c:pt idx="1215">
                  <c:v>13.87</c:v>
                </c:pt>
                <c:pt idx="1216">
                  <c:v>13.62</c:v>
                </c:pt>
                <c:pt idx="1217">
                  <c:v>14.3</c:v>
                </c:pt>
                <c:pt idx="1218">
                  <c:v>13.95</c:v>
                </c:pt>
                <c:pt idx="1219">
                  <c:v>13.06</c:v>
                </c:pt>
                <c:pt idx="1220">
                  <c:v>12.34</c:v>
                </c:pt>
                <c:pt idx="1221">
                  <c:v>10.91</c:v>
                </c:pt>
                <c:pt idx="1222">
                  <c:v>10.55</c:v>
                </c:pt>
                <c:pt idx="1223">
                  <c:v>10.54</c:v>
                </c:pt>
                <c:pt idx="1224">
                  <c:v>10.46</c:v>
                </c:pt>
                <c:pt idx="1225">
                  <c:v>10.72</c:v>
                </c:pt>
                <c:pt idx="1226">
                  <c:v>10.51</c:v>
                </c:pt>
                <c:pt idx="1227">
                  <c:v>10.4</c:v>
                </c:pt>
                <c:pt idx="1228">
                  <c:v>10.38</c:v>
                </c:pt>
                <c:pt idx="1229">
                  <c:v>10.85</c:v>
                </c:pt>
                <c:pt idx="1230">
                  <c:v>11.38</c:v>
                </c:pt>
                <c:pt idx="1231">
                  <c:v>11.85</c:v>
                </c:pt>
                <c:pt idx="1232">
                  <c:v>11.65</c:v>
                </c:pt>
                <c:pt idx="1233">
                  <c:v>11.54</c:v>
                </c:pt>
                <c:pt idx="1234">
                  <c:v>11.69</c:v>
                </c:pt>
                <c:pt idx="1235">
                  <c:v>11.83</c:v>
                </c:pt>
                <c:pt idx="1236">
                  <c:v>11.67</c:v>
                </c:pt>
                <c:pt idx="1237">
                  <c:v>11.84</c:v>
                </c:pt>
                <c:pt idx="1238">
                  <c:v>12.32</c:v>
                </c:pt>
                <c:pt idx="1239">
                  <c:v>12.63</c:v>
                </c:pt>
                <c:pt idx="1240">
                  <c:v>13.41</c:v>
                </c:pt>
                <c:pt idx="1241">
                  <c:v>13.56</c:v>
                </c:pt>
                <c:pt idx="1242">
                  <c:v>13.36</c:v>
                </c:pt>
                <c:pt idx="1243">
                  <c:v>12.72</c:v>
                </c:pt>
                <c:pt idx="1244">
                  <c:v>12.52</c:v>
                </c:pt>
                <c:pt idx="1245">
                  <c:v>12.16</c:v>
                </c:pt>
                <c:pt idx="1246">
                  <c:v>11.57</c:v>
                </c:pt>
                <c:pt idx="1247">
                  <c:v>11.5</c:v>
                </c:pt>
                <c:pt idx="1248">
                  <c:v>11.38</c:v>
                </c:pt>
                <c:pt idx="1249">
                  <c:v>11.51</c:v>
                </c:pt>
                <c:pt idx="1250">
                  <c:v>11.86</c:v>
                </c:pt>
                <c:pt idx="1251">
                  <c:v>11.43</c:v>
                </c:pt>
                <c:pt idx="1252">
                  <c:v>10.85</c:v>
                </c:pt>
                <c:pt idx="1253">
                  <c:v>10.16</c:v>
                </c:pt>
                <c:pt idx="1254">
                  <c:v>10.31</c:v>
                </c:pt>
                <c:pt idx="1255">
                  <c:v>10.33</c:v>
                </c:pt>
                <c:pt idx="1256">
                  <c:v>10.37</c:v>
                </c:pt>
                <c:pt idx="1257">
                  <c:v>10.24</c:v>
                </c:pt>
                <c:pt idx="1258">
                  <c:v>9.7799999999999994</c:v>
                </c:pt>
                <c:pt idx="1259">
                  <c:v>9.26</c:v>
                </c:pt>
                <c:pt idx="1260">
                  <c:v>9.19</c:v>
                </c:pt>
                <c:pt idx="1261">
                  <c:v>8.6999999999999993</c:v>
                </c:pt>
                <c:pt idx="1262">
                  <c:v>7.78</c:v>
                </c:pt>
                <c:pt idx="1263">
                  <c:v>7.3</c:v>
                </c:pt>
                <c:pt idx="1264">
                  <c:v>7.71</c:v>
                </c:pt>
                <c:pt idx="1265">
                  <c:v>7.8</c:v>
                </c:pt>
                <c:pt idx="1266">
                  <c:v>7.3</c:v>
                </c:pt>
                <c:pt idx="1267">
                  <c:v>7.17</c:v>
                </c:pt>
                <c:pt idx="1268">
                  <c:v>7.45</c:v>
                </c:pt>
                <c:pt idx="1269">
                  <c:v>7.43</c:v>
                </c:pt>
                <c:pt idx="1270">
                  <c:v>7.25</c:v>
                </c:pt>
                <c:pt idx="1271">
                  <c:v>7.11</c:v>
                </c:pt>
                <c:pt idx="1272">
                  <c:v>7.08</c:v>
                </c:pt>
                <c:pt idx="1273">
                  <c:v>7.25</c:v>
                </c:pt>
                <c:pt idx="1274">
                  <c:v>7.25</c:v>
                </c:pt>
                <c:pt idx="1275">
                  <c:v>8.02</c:v>
                </c:pt>
                <c:pt idx="1276">
                  <c:v>8.61</c:v>
                </c:pt>
                <c:pt idx="1277">
                  <c:v>8.4</c:v>
                </c:pt>
                <c:pt idx="1278">
                  <c:v>8.4499999999999993</c:v>
                </c:pt>
                <c:pt idx="1279">
                  <c:v>8.76</c:v>
                </c:pt>
                <c:pt idx="1280">
                  <c:v>9.42</c:v>
                </c:pt>
                <c:pt idx="1281">
                  <c:v>9.52</c:v>
                </c:pt>
                <c:pt idx="1282">
                  <c:v>8.86</c:v>
                </c:pt>
                <c:pt idx="1283">
                  <c:v>8.99</c:v>
                </c:pt>
                <c:pt idx="1284">
                  <c:v>8.67</c:v>
                </c:pt>
                <c:pt idx="1285">
                  <c:v>8.2100000000000009</c:v>
                </c:pt>
                <c:pt idx="1286">
                  <c:v>8.3699999999999992</c:v>
                </c:pt>
                <c:pt idx="1287">
                  <c:v>8.7200000000000006</c:v>
                </c:pt>
                <c:pt idx="1288">
                  <c:v>9.09</c:v>
                </c:pt>
                <c:pt idx="1289">
                  <c:v>8.92</c:v>
                </c:pt>
                <c:pt idx="1290">
                  <c:v>9.06</c:v>
                </c:pt>
                <c:pt idx="1291">
                  <c:v>9.26</c:v>
                </c:pt>
                <c:pt idx="1292">
                  <c:v>8.98</c:v>
                </c:pt>
                <c:pt idx="1293">
                  <c:v>8.8000000000000007</c:v>
                </c:pt>
                <c:pt idx="1294">
                  <c:v>8.9600000000000009</c:v>
                </c:pt>
                <c:pt idx="1295">
                  <c:v>9.11</c:v>
                </c:pt>
                <c:pt idx="1296">
                  <c:v>9.09</c:v>
                </c:pt>
                <c:pt idx="1297">
                  <c:v>9.17</c:v>
                </c:pt>
                <c:pt idx="1298">
                  <c:v>9.36</c:v>
                </c:pt>
                <c:pt idx="1299">
                  <c:v>9.18</c:v>
                </c:pt>
                <c:pt idx="1300">
                  <c:v>8.86</c:v>
                </c:pt>
                <c:pt idx="1301">
                  <c:v>8.2799999999999994</c:v>
                </c:pt>
                <c:pt idx="1302">
                  <c:v>8.02</c:v>
                </c:pt>
                <c:pt idx="1303">
                  <c:v>8.11</c:v>
                </c:pt>
                <c:pt idx="1304">
                  <c:v>8.19</c:v>
                </c:pt>
                <c:pt idx="1305">
                  <c:v>8.01</c:v>
                </c:pt>
                <c:pt idx="1306">
                  <c:v>7.87</c:v>
                </c:pt>
                <c:pt idx="1307">
                  <c:v>7.84</c:v>
                </c:pt>
                <c:pt idx="1308">
                  <c:v>8.2100000000000009</c:v>
                </c:pt>
                <c:pt idx="1309">
                  <c:v>8.4700000000000006</c:v>
                </c:pt>
                <c:pt idx="1310">
                  <c:v>8.59</c:v>
                </c:pt>
                <c:pt idx="1311">
                  <c:v>8.7899999999999991</c:v>
                </c:pt>
                <c:pt idx="1312">
                  <c:v>8.76</c:v>
                </c:pt>
                <c:pt idx="1313">
                  <c:v>8.48</c:v>
                </c:pt>
                <c:pt idx="1314">
                  <c:v>8.4700000000000006</c:v>
                </c:pt>
                <c:pt idx="1315">
                  <c:v>8.75</c:v>
                </c:pt>
                <c:pt idx="1316">
                  <c:v>8.89</c:v>
                </c:pt>
                <c:pt idx="1317">
                  <c:v>8.7200000000000006</c:v>
                </c:pt>
                <c:pt idx="1318">
                  <c:v>8.39</c:v>
                </c:pt>
                <c:pt idx="1319">
                  <c:v>8.08</c:v>
                </c:pt>
                <c:pt idx="1320">
                  <c:v>8.09</c:v>
                </c:pt>
                <c:pt idx="1321">
                  <c:v>7.85</c:v>
                </c:pt>
                <c:pt idx="1322">
                  <c:v>8.11</c:v>
                </c:pt>
                <c:pt idx="1323">
                  <c:v>8.0399999999999991</c:v>
                </c:pt>
                <c:pt idx="1324">
                  <c:v>8.07</c:v>
                </c:pt>
                <c:pt idx="1325">
                  <c:v>8.2799999999999994</c:v>
                </c:pt>
                <c:pt idx="1326">
                  <c:v>8.27</c:v>
                </c:pt>
                <c:pt idx="1327">
                  <c:v>7.9</c:v>
                </c:pt>
                <c:pt idx="1328">
                  <c:v>7.65</c:v>
                </c:pt>
                <c:pt idx="1329">
                  <c:v>7.53</c:v>
                </c:pt>
                <c:pt idx="1330">
                  <c:v>7.42</c:v>
                </c:pt>
                <c:pt idx="1331">
                  <c:v>7.09</c:v>
                </c:pt>
                <c:pt idx="1332">
                  <c:v>7.03</c:v>
                </c:pt>
                <c:pt idx="1333">
                  <c:v>7.34</c:v>
                </c:pt>
                <c:pt idx="1334">
                  <c:v>7.54</c:v>
                </c:pt>
                <c:pt idx="1335">
                  <c:v>7.48</c:v>
                </c:pt>
                <c:pt idx="1336">
                  <c:v>7.39</c:v>
                </c:pt>
                <c:pt idx="1337">
                  <c:v>7.26</c:v>
                </c:pt>
                <c:pt idx="1338">
                  <c:v>6.84</c:v>
                </c:pt>
                <c:pt idx="1339">
                  <c:v>6.59</c:v>
                </c:pt>
                <c:pt idx="1340">
                  <c:v>6.42</c:v>
                </c:pt>
                <c:pt idx="1341">
                  <c:v>6.59</c:v>
                </c:pt>
                <c:pt idx="1342">
                  <c:v>6.87</c:v>
                </c:pt>
                <c:pt idx="1343">
                  <c:v>6.77</c:v>
                </c:pt>
                <c:pt idx="1344">
                  <c:v>6.6</c:v>
                </c:pt>
                <c:pt idx="1345">
                  <c:v>6.26</c:v>
                </c:pt>
                <c:pt idx="1346">
                  <c:v>5.98</c:v>
                </c:pt>
                <c:pt idx="1347">
                  <c:v>5.97</c:v>
                </c:pt>
                <c:pt idx="1348">
                  <c:v>6.04</c:v>
                </c:pt>
                <c:pt idx="1349">
                  <c:v>5.96</c:v>
                </c:pt>
                <c:pt idx="1350">
                  <c:v>5.81</c:v>
                </c:pt>
                <c:pt idx="1351">
                  <c:v>5.68</c:v>
                </c:pt>
                <c:pt idx="1352">
                  <c:v>5.36</c:v>
                </c:pt>
                <c:pt idx="1353">
                  <c:v>5.33</c:v>
                </c:pt>
                <c:pt idx="1354">
                  <c:v>5.72</c:v>
                </c:pt>
                <c:pt idx="1355">
                  <c:v>5.77</c:v>
                </c:pt>
                <c:pt idx="1356">
                  <c:v>5.75</c:v>
                </c:pt>
                <c:pt idx="1357">
                  <c:v>5.97</c:v>
                </c:pt>
                <c:pt idx="1358">
                  <c:v>6.48</c:v>
                </c:pt>
                <c:pt idx="1359">
                  <c:v>6.97</c:v>
                </c:pt>
                <c:pt idx="1360">
                  <c:v>7.18</c:v>
                </c:pt>
                <c:pt idx="1361">
                  <c:v>7.1</c:v>
                </c:pt>
                <c:pt idx="1362">
                  <c:v>7.3</c:v>
                </c:pt>
                <c:pt idx="1363">
                  <c:v>7.24</c:v>
                </c:pt>
                <c:pt idx="1364">
                  <c:v>7.46</c:v>
                </c:pt>
                <c:pt idx="1365">
                  <c:v>7.74</c:v>
                </c:pt>
                <c:pt idx="1366">
                  <c:v>7.96</c:v>
                </c:pt>
                <c:pt idx="1367">
                  <c:v>7.81</c:v>
                </c:pt>
                <c:pt idx="1368">
                  <c:v>7.78</c:v>
                </c:pt>
                <c:pt idx="1369">
                  <c:v>7.47</c:v>
                </c:pt>
                <c:pt idx="1370">
                  <c:v>7.2</c:v>
                </c:pt>
                <c:pt idx="1371">
                  <c:v>7.06</c:v>
                </c:pt>
                <c:pt idx="1372">
                  <c:v>6.63</c:v>
                </c:pt>
                <c:pt idx="1373">
                  <c:v>6.17</c:v>
                </c:pt>
                <c:pt idx="1374">
                  <c:v>6.28</c:v>
                </c:pt>
                <c:pt idx="1375">
                  <c:v>6.49</c:v>
                </c:pt>
                <c:pt idx="1376">
                  <c:v>6.2</c:v>
                </c:pt>
                <c:pt idx="1377">
                  <c:v>6.04</c:v>
                </c:pt>
                <c:pt idx="1378">
                  <c:v>5.93</c:v>
                </c:pt>
                <c:pt idx="1379">
                  <c:v>5.71</c:v>
                </c:pt>
                <c:pt idx="1380">
                  <c:v>5.65</c:v>
                </c:pt>
                <c:pt idx="1381">
                  <c:v>5.81</c:v>
                </c:pt>
                <c:pt idx="1382">
                  <c:v>6.27</c:v>
                </c:pt>
                <c:pt idx="1383">
                  <c:v>6.51</c:v>
                </c:pt>
                <c:pt idx="1384">
                  <c:v>6.74</c:v>
                </c:pt>
                <c:pt idx="1385">
                  <c:v>6.91</c:v>
                </c:pt>
                <c:pt idx="1386">
                  <c:v>6.87</c:v>
                </c:pt>
                <c:pt idx="1387">
                  <c:v>6.64</c:v>
                </c:pt>
                <c:pt idx="1388">
                  <c:v>6.83</c:v>
                </c:pt>
                <c:pt idx="1389">
                  <c:v>6.53</c:v>
                </c:pt>
                <c:pt idx="1390">
                  <c:v>6.2</c:v>
                </c:pt>
                <c:pt idx="1391">
                  <c:v>6.3</c:v>
                </c:pt>
                <c:pt idx="1392">
                  <c:v>6.58</c:v>
                </c:pt>
                <c:pt idx="1393">
                  <c:v>6.42</c:v>
                </c:pt>
                <c:pt idx="1394">
                  <c:v>6.69</c:v>
                </c:pt>
                <c:pt idx="1395">
                  <c:v>6.89</c:v>
                </c:pt>
                <c:pt idx="1396">
                  <c:v>6.71</c:v>
                </c:pt>
                <c:pt idx="1397">
                  <c:v>6.49</c:v>
                </c:pt>
                <c:pt idx="1398">
                  <c:v>6.22</c:v>
                </c:pt>
                <c:pt idx="1399">
                  <c:v>6.3</c:v>
                </c:pt>
                <c:pt idx="1400">
                  <c:v>6.21</c:v>
                </c:pt>
                <c:pt idx="1401">
                  <c:v>6.03</c:v>
                </c:pt>
                <c:pt idx="1402">
                  <c:v>5.88</c:v>
                </c:pt>
                <c:pt idx="1403">
                  <c:v>5.81</c:v>
                </c:pt>
                <c:pt idx="1404">
                  <c:v>5.54</c:v>
                </c:pt>
                <c:pt idx="1405">
                  <c:v>5.57</c:v>
                </c:pt>
                <c:pt idx="1406">
                  <c:v>5.65</c:v>
                </c:pt>
                <c:pt idx="1407">
                  <c:v>5.64</c:v>
                </c:pt>
                <c:pt idx="1408">
                  <c:v>5.65</c:v>
                </c:pt>
                <c:pt idx="1409">
                  <c:v>5.5</c:v>
                </c:pt>
                <c:pt idx="1410">
                  <c:v>5.46</c:v>
                </c:pt>
                <c:pt idx="1411">
                  <c:v>5.34</c:v>
                </c:pt>
                <c:pt idx="1412">
                  <c:v>4.8099999999999996</c:v>
                </c:pt>
                <c:pt idx="1413">
                  <c:v>4.53</c:v>
                </c:pt>
                <c:pt idx="1414">
                  <c:v>4.83</c:v>
                </c:pt>
                <c:pt idx="1415">
                  <c:v>4.6500000000000004</c:v>
                </c:pt>
                <c:pt idx="1416">
                  <c:v>4.72</c:v>
                </c:pt>
                <c:pt idx="1417">
                  <c:v>5</c:v>
                </c:pt>
                <c:pt idx="1418">
                  <c:v>5.23</c:v>
                </c:pt>
                <c:pt idx="1419">
                  <c:v>5.18</c:v>
                </c:pt>
                <c:pt idx="1420">
                  <c:v>5.54</c:v>
                </c:pt>
                <c:pt idx="1421">
                  <c:v>5.9</c:v>
                </c:pt>
                <c:pt idx="1422">
                  <c:v>5.79</c:v>
                </c:pt>
                <c:pt idx="1423">
                  <c:v>5.94</c:v>
                </c:pt>
                <c:pt idx="1424">
                  <c:v>5.92</c:v>
                </c:pt>
                <c:pt idx="1425">
                  <c:v>6.11</c:v>
                </c:pt>
                <c:pt idx="1426">
                  <c:v>6.03</c:v>
                </c:pt>
                <c:pt idx="1427">
                  <c:v>6.28</c:v>
                </c:pt>
                <c:pt idx="1428">
                  <c:v>6.66</c:v>
                </c:pt>
                <c:pt idx="1429">
                  <c:v>6.52</c:v>
                </c:pt>
                <c:pt idx="1430">
                  <c:v>6.26</c:v>
                </c:pt>
                <c:pt idx="1431">
                  <c:v>5.99</c:v>
                </c:pt>
                <c:pt idx="1432">
                  <c:v>6.44</c:v>
                </c:pt>
                <c:pt idx="1433">
                  <c:v>6.1</c:v>
                </c:pt>
                <c:pt idx="1434">
                  <c:v>6.05</c:v>
                </c:pt>
                <c:pt idx="1435">
                  <c:v>5.83</c:v>
                </c:pt>
                <c:pt idx="1436">
                  <c:v>5.8</c:v>
                </c:pt>
                <c:pt idx="1437">
                  <c:v>5.74</c:v>
                </c:pt>
                <c:pt idx="1438">
                  <c:v>5.72</c:v>
                </c:pt>
                <c:pt idx="1439">
                  <c:v>5.24</c:v>
                </c:pt>
                <c:pt idx="1440">
                  <c:v>5.16</c:v>
                </c:pt>
                <c:pt idx="1441">
                  <c:v>5.0999999999999996</c:v>
                </c:pt>
                <c:pt idx="1442">
                  <c:v>4.8899999999999997</c:v>
                </c:pt>
                <c:pt idx="1443">
                  <c:v>5.14</c:v>
                </c:pt>
                <c:pt idx="1444">
                  <c:v>5.39</c:v>
                </c:pt>
                <c:pt idx="1445">
                  <c:v>5.28</c:v>
                </c:pt>
                <c:pt idx="1446">
                  <c:v>5.24</c:v>
                </c:pt>
                <c:pt idx="1447">
                  <c:v>4.97</c:v>
                </c:pt>
                <c:pt idx="1448">
                  <c:v>4.7300000000000004</c:v>
                </c:pt>
                <c:pt idx="1449">
                  <c:v>4.57</c:v>
                </c:pt>
                <c:pt idx="1450">
                  <c:v>4.6500000000000004</c:v>
                </c:pt>
                <c:pt idx="1451">
                  <c:v>5.09</c:v>
                </c:pt>
                <c:pt idx="1452">
                  <c:v>5.04</c:v>
                </c:pt>
                <c:pt idx="1453">
                  <c:v>4.91</c:v>
                </c:pt>
                <c:pt idx="1454">
                  <c:v>5.28</c:v>
                </c:pt>
                <c:pt idx="1455">
                  <c:v>5.21</c:v>
                </c:pt>
                <c:pt idx="1456">
                  <c:v>5.16</c:v>
                </c:pt>
                <c:pt idx="1457">
                  <c:v>4.93</c:v>
                </c:pt>
                <c:pt idx="1458">
                  <c:v>4.6500000000000004</c:v>
                </c:pt>
                <c:pt idx="1459">
                  <c:v>4.26</c:v>
                </c:pt>
                <c:pt idx="1460">
                  <c:v>3.87</c:v>
                </c:pt>
                <c:pt idx="1461">
                  <c:v>3.94</c:v>
                </c:pt>
                <c:pt idx="1462">
                  <c:v>4.05</c:v>
                </c:pt>
                <c:pt idx="1463">
                  <c:v>4.03</c:v>
                </c:pt>
                <c:pt idx="1464">
                  <c:v>4.05</c:v>
                </c:pt>
                <c:pt idx="1465">
                  <c:v>3.9</c:v>
                </c:pt>
                <c:pt idx="1466">
                  <c:v>3.81</c:v>
                </c:pt>
                <c:pt idx="1467">
                  <c:v>3.96</c:v>
                </c:pt>
                <c:pt idx="1468">
                  <c:v>3.57</c:v>
                </c:pt>
                <c:pt idx="1469">
                  <c:v>3.33</c:v>
                </c:pt>
                <c:pt idx="1470">
                  <c:v>3.98</c:v>
                </c:pt>
                <c:pt idx="1471">
                  <c:v>4.45</c:v>
                </c:pt>
                <c:pt idx="1472">
                  <c:v>4.2699999999999996</c:v>
                </c:pt>
                <c:pt idx="1473">
                  <c:v>4.29</c:v>
                </c:pt>
                <c:pt idx="1474">
                  <c:v>4.3</c:v>
                </c:pt>
                <c:pt idx="1475">
                  <c:v>4.2699999999999996</c:v>
                </c:pt>
                <c:pt idx="1476">
                  <c:v>4.1500000000000004</c:v>
                </c:pt>
                <c:pt idx="1477">
                  <c:v>4.08</c:v>
                </c:pt>
                <c:pt idx="1478">
                  <c:v>3.83</c:v>
                </c:pt>
                <c:pt idx="1479">
                  <c:v>4.3499999999999996</c:v>
                </c:pt>
                <c:pt idx="1480">
                  <c:v>4.72</c:v>
                </c:pt>
                <c:pt idx="1481">
                  <c:v>4.7300000000000004</c:v>
                </c:pt>
                <c:pt idx="1482">
                  <c:v>4.5</c:v>
                </c:pt>
                <c:pt idx="1483">
                  <c:v>4.28</c:v>
                </c:pt>
                <c:pt idx="1484">
                  <c:v>4.13</c:v>
                </c:pt>
                <c:pt idx="1485">
                  <c:v>4.0999999999999996</c:v>
                </c:pt>
                <c:pt idx="1486">
                  <c:v>4.1900000000000004</c:v>
                </c:pt>
                <c:pt idx="1487">
                  <c:v>4.2300000000000004</c:v>
                </c:pt>
                <c:pt idx="1488">
                  <c:v>4.22</c:v>
                </c:pt>
                <c:pt idx="1489">
                  <c:v>4.17</c:v>
                </c:pt>
                <c:pt idx="1490">
                  <c:v>4.5</c:v>
                </c:pt>
                <c:pt idx="1491">
                  <c:v>4.34</c:v>
                </c:pt>
                <c:pt idx="1492">
                  <c:v>4.1399999999999997</c:v>
                </c:pt>
                <c:pt idx="1493">
                  <c:v>4</c:v>
                </c:pt>
                <c:pt idx="1494">
                  <c:v>4.18</c:v>
                </c:pt>
                <c:pt idx="1495">
                  <c:v>4.26</c:v>
                </c:pt>
                <c:pt idx="1496">
                  <c:v>4.2</c:v>
                </c:pt>
                <c:pt idx="1497">
                  <c:v>4.46</c:v>
                </c:pt>
                <c:pt idx="1498">
                  <c:v>4.54</c:v>
                </c:pt>
                <c:pt idx="1499">
                  <c:v>4.47</c:v>
                </c:pt>
                <c:pt idx="1500">
                  <c:v>4.42</c:v>
                </c:pt>
                <c:pt idx="1501">
                  <c:v>4.57</c:v>
                </c:pt>
                <c:pt idx="1502">
                  <c:v>4.72</c:v>
                </c:pt>
                <c:pt idx="1503">
                  <c:v>4.99</c:v>
                </c:pt>
                <c:pt idx="1504">
                  <c:v>5.1100000000000003</c:v>
                </c:pt>
                <c:pt idx="1505">
                  <c:v>5.1100000000000003</c:v>
                </c:pt>
                <c:pt idx="1506">
                  <c:v>5.09</c:v>
                </c:pt>
                <c:pt idx="1507">
                  <c:v>4.88</c:v>
                </c:pt>
                <c:pt idx="1508">
                  <c:v>4.72</c:v>
                </c:pt>
                <c:pt idx="1509">
                  <c:v>4.7300000000000004</c:v>
                </c:pt>
                <c:pt idx="1510">
                  <c:v>4.5999999999999996</c:v>
                </c:pt>
                <c:pt idx="1511">
                  <c:v>4.5599999999999996</c:v>
                </c:pt>
                <c:pt idx="1512">
                  <c:v>4.76</c:v>
                </c:pt>
                <c:pt idx="1513">
                  <c:v>4.72</c:v>
                </c:pt>
                <c:pt idx="1514">
                  <c:v>4.5599999999999996</c:v>
                </c:pt>
                <c:pt idx="1515">
                  <c:v>4.6900000000000004</c:v>
                </c:pt>
                <c:pt idx="1516">
                  <c:v>4.75</c:v>
                </c:pt>
                <c:pt idx="1517">
                  <c:v>5.0999999999999996</c:v>
                </c:pt>
                <c:pt idx="1518">
                  <c:v>5</c:v>
                </c:pt>
                <c:pt idx="1519">
                  <c:v>4.67</c:v>
                </c:pt>
                <c:pt idx="1520">
                  <c:v>4.5199999999999996</c:v>
                </c:pt>
                <c:pt idx="1521">
                  <c:v>4.53</c:v>
                </c:pt>
                <c:pt idx="1522">
                  <c:v>4.1500000000000004</c:v>
                </c:pt>
                <c:pt idx="1523">
                  <c:v>4.0999999999999996</c:v>
                </c:pt>
                <c:pt idx="1524">
                  <c:v>3.74</c:v>
                </c:pt>
                <c:pt idx="1525">
                  <c:v>3.74</c:v>
                </c:pt>
                <c:pt idx="1526">
                  <c:v>3.51</c:v>
                </c:pt>
                <c:pt idx="1527">
                  <c:v>3.68</c:v>
                </c:pt>
                <c:pt idx="1528">
                  <c:v>3.88</c:v>
                </c:pt>
                <c:pt idx="1529">
                  <c:v>4.0999999999999996</c:v>
                </c:pt>
                <c:pt idx="1530">
                  <c:v>4.01</c:v>
                </c:pt>
                <c:pt idx="1531">
                  <c:v>3.89</c:v>
                </c:pt>
                <c:pt idx="1532">
                  <c:v>3.69</c:v>
                </c:pt>
                <c:pt idx="1533" formatCode="General">
                  <c:v>3.81</c:v>
                </c:pt>
                <c:pt idx="1534" formatCode="General">
                  <c:v>3.53</c:v>
                </c:pt>
                <c:pt idx="1535" formatCode="General">
                  <c:v>2.42</c:v>
                </c:pt>
                <c:pt idx="1536" formatCode="General">
                  <c:v>2.52</c:v>
                </c:pt>
                <c:pt idx="1537" formatCode="General">
                  <c:v>2.87</c:v>
                </c:pt>
                <c:pt idx="1538" formatCode="General">
                  <c:v>2.82</c:v>
                </c:pt>
                <c:pt idx="1539" formatCode="General">
                  <c:v>2.93</c:v>
                </c:pt>
                <c:pt idx="1540" formatCode="General">
                  <c:v>3.29</c:v>
                </c:pt>
                <c:pt idx="1541" formatCode="General">
                  <c:v>3.72</c:v>
                </c:pt>
                <c:pt idx="1542" formatCode="General">
                  <c:v>3.56</c:v>
                </c:pt>
                <c:pt idx="1543" formatCode="General">
                  <c:v>3.59</c:v>
                </c:pt>
                <c:pt idx="1544" formatCode="General">
                  <c:v>3.4</c:v>
                </c:pt>
                <c:pt idx="1545" formatCode="General">
                  <c:v>3.39</c:v>
                </c:pt>
                <c:pt idx="1546" formatCode="General">
                  <c:v>3.4</c:v>
                </c:pt>
                <c:pt idx="1547" formatCode="General">
                  <c:v>3.59</c:v>
                </c:pt>
                <c:pt idx="1548">
                  <c:v>3.73</c:v>
                </c:pt>
                <c:pt idx="1549" formatCode="General">
                  <c:v>3.69</c:v>
                </c:pt>
                <c:pt idx="1550" formatCode="General">
                  <c:v>3.73</c:v>
                </c:pt>
                <c:pt idx="1551" formatCode="General">
                  <c:v>3.85</c:v>
                </c:pt>
                <c:pt idx="1552" formatCode="General">
                  <c:v>3.42</c:v>
                </c:pt>
                <c:pt idx="1553" formatCode="General">
                  <c:v>3.2</c:v>
                </c:pt>
                <c:pt idx="1554" formatCode="General">
                  <c:v>3.01</c:v>
                </c:pt>
                <c:pt idx="1555" formatCode="General">
                  <c:v>2.7</c:v>
                </c:pt>
                <c:pt idx="1556" formatCode="General">
                  <c:v>2.65</c:v>
                </c:pt>
                <c:pt idx="1557" formatCode="General">
                  <c:v>2.54</c:v>
                </c:pt>
                <c:pt idx="1558" formatCode="General">
                  <c:v>2.76</c:v>
                </c:pt>
                <c:pt idx="1559" formatCode="General">
                  <c:v>3.29</c:v>
                </c:pt>
                <c:pt idx="1560" formatCode="General">
                  <c:v>3.39</c:v>
                </c:pt>
                <c:pt idx="1561" formatCode="General">
                  <c:v>3.58</c:v>
                </c:pt>
                <c:pt idx="1562" formatCode="General">
                  <c:v>3.41</c:v>
                </c:pt>
                <c:pt idx="1563" formatCode="General">
                  <c:v>3.46</c:v>
                </c:pt>
                <c:pt idx="1564" formatCode="General">
                  <c:v>3.17</c:v>
                </c:pt>
                <c:pt idx="1565" formatCode="General">
                  <c:v>3</c:v>
                </c:pt>
                <c:pt idx="1566" formatCode="General">
                  <c:v>3</c:v>
                </c:pt>
                <c:pt idx="1567" formatCode="General">
                  <c:v>2.2999999999999998</c:v>
                </c:pt>
                <c:pt idx="1568" formatCode="General">
                  <c:v>1.98</c:v>
                </c:pt>
                <c:pt idx="1569" formatCode="General">
                  <c:v>2.15</c:v>
                </c:pt>
                <c:pt idx="1570" formatCode="General">
                  <c:v>2.0099999999999998</c:v>
                </c:pt>
                <c:pt idx="1571" formatCode="General">
                  <c:v>1.98</c:v>
                </c:pt>
                <c:pt idx="1572" formatCode="General">
                  <c:v>1.97</c:v>
                </c:pt>
                <c:pt idx="1573" formatCode="General">
                  <c:v>1.97</c:v>
                </c:pt>
                <c:pt idx="1574" formatCode="General">
                  <c:v>2.17</c:v>
                </c:pt>
                <c:pt idx="1575" formatCode="General">
                  <c:v>2.0499999999999998</c:v>
                </c:pt>
                <c:pt idx="1576" formatCode="General">
                  <c:v>1.8</c:v>
                </c:pt>
                <c:pt idx="1577" formatCode="General">
                  <c:v>1.62</c:v>
                </c:pt>
                <c:pt idx="1578" formatCode="General">
                  <c:v>1.53</c:v>
                </c:pt>
                <c:pt idx="1579" formatCode="General">
                  <c:v>1.68</c:v>
                </c:pt>
                <c:pt idx="1580" formatCode="General">
                  <c:v>1.72</c:v>
                </c:pt>
                <c:pt idx="1581" formatCode="General">
                  <c:v>1.75</c:v>
                </c:pt>
                <c:pt idx="1582" formatCode="General">
                  <c:v>1.65</c:v>
                </c:pt>
                <c:pt idx="1583" formatCode="General">
                  <c:v>1.72</c:v>
                </c:pt>
                <c:pt idx="1584" formatCode="General">
                  <c:v>1.91</c:v>
                </c:pt>
                <c:pt idx="1585" formatCode="General">
                  <c:v>1.98</c:v>
                </c:pt>
                <c:pt idx="1586" formatCode="General">
                  <c:v>1.96</c:v>
                </c:pt>
                <c:pt idx="1587" formatCode="General">
                  <c:v>1.76</c:v>
                </c:pt>
                <c:pt idx="1588" formatCode="General">
                  <c:v>1.93</c:v>
                </c:pt>
                <c:pt idx="1589" formatCode="General">
                  <c:v>2.2999999999999998</c:v>
                </c:pt>
                <c:pt idx="1590" formatCode="General">
                  <c:v>2.58</c:v>
                </c:pt>
                <c:pt idx="1591" formatCode="General">
                  <c:v>2.74</c:v>
                </c:pt>
                <c:pt idx="1592" formatCode="General">
                  <c:v>2.81</c:v>
                </c:pt>
                <c:pt idx="1593" formatCode="General">
                  <c:v>2.62</c:v>
                </c:pt>
                <c:pt idx="1594" formatCode="General">
                  <c:v>2.72</c:v>
                </c:pt>
                <c:pt idx="1595" formatCode="General">
                  <c:v>2.9</c:v>
                </c:pt>
                <c:pt idx="1596" formatCode="General">
                  <c:v>2.86</c:v>
                </c:pt>
                <c:pt idx="1597" formatCode="General">
                  <c:v>2.71</c:v>
                </c:pt>
                <c:pt idx="1598" formatCode="General">
                  <c:v>2.72</c:v>
                </c:pt>
                <c:pt idx="1599" formatCode="General">
                  <c:v>2.71</c:v>
                </c:pt>
                <c:pt idx="1600" formatCode="General">
                  <c:v>2.56</c:v>
                </c:pt>
                <c:pt idx="1601" formatCode="General">
                  <c:v>2.6</c:v>
                </c:pt>
                <c:pt idx="1602" formatCode="General">
                  <c:v>2.54</c:v>
                </c:pt>
                <c:pt idx="1603" formatCode="General">
                  <c:v>2.42</c:v>
                </c:pt>
                <c:pt idx="1604" formatCode="General">
                  <c:v>2.5299999999999998</c:v>
                </c:pt>
                <c:pt idx="1605" formatCode="General">
                  <c:v>2.2999999999999998</c:v>
                </c:pt>
                <c:pt idx="1606" formatCode="General">
                  <c:v>2.33</c:v>
                </c:pt>
                <c:pt idx="1607" formatCode="General">
                  <c:v>2.21</c:v>
                </c:pt>
                <c:pt idx="1608" formatCode="General">
                  <c:v>1.88</c:v>
                </c:pt>
                <c:pt idx="1609" formatCode="General">
                  <c:v>1.98</c:v>
                </c:pt>
                <c:pt idx="1610" formatCode="General">
                  <c:v>2.04</c:v>
                </c:pt>
                <c:pt idx="1611" formatCode="General">
                  <c:v>1.94</c:v>
                </c:pt>
                <c:pt idx="1612" formatCode="General">
                  <c:v>2.2000000000000002</c:v>
                </c:pt>
                <c:pt idx="1613" formatCode="General">
                  <c:v>2.36</c:v>
                </c:pt>
                <c:pt idx="1614" formatCode="General">
                  <c:v>2.3199999999999998</c:v>
                </c:pt>
                <c:pt idx="1615" formatCode="General">
                  <c:v>2.17</c:v>
                </c:pt>
                <c:pt idx="1616" formatCode="General">
                  <c:v>2.17</c:v>
                </c:pt>
                <c:pt idx="1617" formatCode="General">
                  <c:v>2.0699999999999998</c:v>
                </c:pt>
                <c:pt idx="1618" formatCode="General">
                  <c:v>2.2599999999999998</c:v>
                </c:pt>
                <c:pt idx="1619" formatCode="General">
                  <c:v>2.2400000000000002</c:v>
                </c:pt>
                <c:pt idx="1620" formatCode="General">
                  <c:v>2.09</c:v>
                </c:pt>
                <c:pt idx="1621" formatCode="General">
                  <c:v>1.78</c:v>
                </c:pt>
                <c:pt idx="1622" formatCode="General">
                  <c:v>1.89</c:v>
                </c:pt>
                <c:pt idx="1623" formatCode="General">
                  <c:v>1.81</c:v>
                </c:pt>
                <c:pt idx="1624" formatCode="General">
                  <c:v>1.81</c:v>
                </c:pt>
                <c:pt idx="1625" formatCode="General">
                  <c:v>1.64</c:v>
                </c:pt>
                <c:pt idx="1626" formatCode="General">
                  <c:v>1.5</c:v>
                </c:pt>
                <c:pt idx="1627" formatCode="General">
                  <c:v>1.56</c:v>
                </c:pt>
                <c:pt idx="1628" formatCode="General">
                  <c:v>1.63</c:v>
                </c:pt>
                <c:pt idx="1629" formatCode="General">
                  <c:v>1.76</c:v>
                </c:pt>
                <c:pt idx="1630" formatCode="General">
                  <c:v>2.14</c:v>
                </c:pt>
                <c:pt idx="1631" formatCode="General">
                  <c:v>2.4900000000000002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C0-4D44-A798-C9411159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733022840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333399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Price-Earnings Ratio (CAPE, P/E10)</a:t>
                </a:r>
              </a:p>
            </c:rich>
          </c:tx>
          <c:layout>
            <c:manualLayout>
              <c:xMode val="edge"/>
              <c:yMode val="edge"/>
              <c:x val="5.8637686454925102E-3"/>
              <c:y val="0.2743043265465002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3333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33022840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Long-Term Interest Rates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FF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99C27-9989-498E-8FA4-D4B369F48E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0.61975</cdr:x>
      <cdr:y>0.3685</cdr:y>
    </cdr:from>
    <cdr:to>
      <cdr:x>0.74775</cdr:x>
      <cdr:y>0.47375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3766" y="2090299"/>
          <a:ext cx="1096353" cy="6262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41148" rIns="45720" bIns="4114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 baseline="0">
              <a:solidFill>
                <a:srgbClr val="3366FF"/>
              </a:solidFill>
              <a:latin typeface="Times New Roman"/>
              <a:cs typeface="Times New Roman"/>
            </a:rPr>
            <a:t>Price</a:t>
          </a:r>
        </a:p>
      </cdr:txBody>
    </cdr:sp>
  </cdr:relSizeAnchor>
  <cdr:relSizeAnchor xmlns:cdr="http://schemas.openxmlformats.org/drawingml/2006/chartDrawing">
    <cdr:from>
      <cdr:x>0.70014</cdr:x>
      <cdr:y>0.7282</cdr:y>
    </cdr:from>
    <cdr:to>
      <cdr:x>0.80324</cdr:x>
      <cdr:y>0.76606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55843" y="4212428"/>
          <a:ext cx="878357" cy="2166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41148" rIns="45720" bIns="4114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 baseline="0">
              <a:solidFill>
                <a:srgbClr val="00FF00"/>
              </a:solidFill>
              <a:latin typeface="Times New Roman"/>
              <a:cs typeface="Times New Roman"/>
            </a:rPr>
            <a:t>Earnings</a:t>
          </a:r>
          <a:endParaRPr lang="en-US" sz="1600" b="0" i="0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ctr" rtl="0">
            <a:defRPr sz="1000"/>
          </a:pPr>
          <a:endParaRPr lang="en-US" sz="1825" b="0" i="0" strike="noStrike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0.532</cdr:x>
      <cdr:y>0.53175</cdr:y>
    </cdr:from>
    <cdr:to>
      <cdr:x>0.734</cdr:x>
      <cdr:y>0.55875</cdr:y>
    </cdr:to>
    <cdr:sp macro="" textlink="">
      <cdr:nvSpPr>
        <cdr:cNvPr id="102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06402" y="3055165"/>
          <a:ext cx="1737860" cy="1737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AU"/>
        </a:p>
      </cdr:txBody>
    </cdr:sp>
  </cdr:relSizeAnchor>
  <cdr:relSizeAnchor xmlns:cdr="http://schemas.openxmlformats.org/drawingml/2006/chartDrawing">
    <cdr:from>
      <cdr:x>0.772</cdr:x>
      <cdr:y>0.811</cdr:y>
    </cdr:from>
    <cdr:to>
      <cdr:x>0.89375</cdr:x>
      <cdr:y>0.8665</cdr:y>
    </cdr:to>
    <cdr:sp macro="" textlink="">
      <cdr:nvSpPr>
        <cdr:cNvPr id="103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81106" y="4719230"/>
          <a:ext cx="1068463" cy="3342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36576" rIns="36576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1825" b="0" i="0" strike="noStrike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ctr" rtl="0">
            <a:defRPr sz="1000"/>
          </a:pPr>
          <a:endParaRPr lang="en-US" sz="1825" b="0" i="0" strike="noStrike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0.73645</cdr:x>
      <cdr:y>0.60356</cdr:y>
    </cdr:from>
    <cdr:to>
      <cdr:x>0.82816</cdr:x>
      <cdr:y>0.61697</cdr:y>
    </cdr:to>
    <cdr:sp macro="" textlink="">
      <cdr:nvSpPr>
        <cdr:cNvPr id="1031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50269" y="3486149"/>
          <a:ext cx="793481" cy="72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0.78635</cdr:x>
      <cdr:y>0.28821</cdr:y>
    </cdr:from>
    <cdr:to>
      <cdr:x>0.82963</cdr:x>
      <cdr:y>0.29838</cdr:y>
    </cdr:to>
    <cdr:sp macro="" textlink="">
      <cdr:nvSpPr>
        <cdr:cNvPr id="1273" name="Text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76367" y="1639017"/>
          <a:ext cx="386433" cy="564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91440" tIns="45720" rIns="91440" bIns="45720" anchor="t" upright="1"/>
        <a:lstStyle xmlns:a="http://schemas.openxmlformats.org/drawingml/2006/main"/>
        <a:p xmlns:a="http://schemas.openxmlformats.org/drawingml/2006/main">
          <a:pPr algn="l" rtl="0">
            <a:lnSpc>
              <a:spcPts val="1400"/>
            </a:lnSpc>
            <a:defRPr sz="1000"/>
          </a:pPr>
          <a:endParaRPr lang="en-US" sz="1400" b="0" i="0" strike="noStrike">
            <a:solidFill>
              <a:srgbClr val="333399"/>
            </a:solidFill>
            <a:latin typeface="Calibri"/>
          </a:endParaRPr>
        </a:p>
        <a:p xmlns:a="http://schemas.openxmlformats.org/drawingml/2006/main">
          <a:pPr algn="l" rtl="0">
            <a:lnSpc>
              <a:spcPts val="1100"/>
            </a:lnSpc>
            <a:defRPr sz="1000"/>
          </a:pPr>
          <a:endParaRPr lang="en-US" sz="1400" b="0" i="0" strike="noStrike">
            <a:solidFill>
              <a:srgbClr val="333399"/>
            </a:solidFill>
            <a:latin typeface="Calibri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DC60A-E1E3-4CC0-A746-2F2D160D55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0.2539</cdr:x>
      <cdr:y>0.36512</cdr:y>
    </cdr:from>
    <cdr:to>
      <cdr:x>0.40186</cdr:x>
      <cdr:y>0.46589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08465" y="2301429"/>
          <a:ext cx="1284035" cy="635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chemeClr val="accent1">
                  <a:lumMod val="75000"/>
                </a:schemeClr>
              </a:solidFill>
            </a:rPr>
            <a:t>Price-Earnings</a:t>
          </a:r>
        </a:p>
        <a:p xmlns:a="http://schemas.openxmlformats.org/drawingml/2006/main">
          <a:r>
            <a:rPr lang="en-US" sz="1600" b="1" baseline="0">
              <a:solidFill>
                <a:schemeClr val="accent1">
                  <a:lumMod val="75000"/>
                </a:schemeClr>
              </a:solidFill>
            </a:rPr>
            <a:t> Ratio</a:t>
          </a:r>
          <a:endParaRPr lang="en-US" sz="1600" b="1">
            <a:solidFill>
              <a:schemeClr val="accent1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0.10396</cdr:x>
      <cdr:y>0.80111</cdr:y>
    </cdr:from>
    <cdr:to>
      <cdr:x>0.247</cdr:x>
      <cdr:y>0.90622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00703" y="5050237"/>
          <a:ext cx="1237130" cy="6753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 baseline="0">
              <a:solidFill>
                <a:srgbClr val="FF0000"/>
              </a:solidFill>
            </a:rPr>
            <a:t>Long-Term</a:t>
          </a:r>
          <a:r>
            <a:rPr lang="en-US" sz="1100" b="1">
              <a:solidFill>
                <a:srgbClr val="FF0000"/>
              </a:solidFill>
            </a:rPr>
            <a:t> </a:t>
          </a:r>
        </a:p>
        <a:p xmlns:a="http://schemas.openxmlformats.org/drawingml/2006/main">
          <a:r>
            <a:rPr lang="en-US" sz="1600" b="1">
              <a:solidFill>
                <a:srgbClr val="FF0000"/>
              </a:solidFill>
            </a:rPr>
            <a:t>Interest Rates</a:t>
          </a:r>
        </a:p>
      </cdr:txBody>
    </cdr:sp>
  </cdr:relSizeAnchor>
  <cdr:relSizeAnchor xmlns:cdr="http://schemas.openxmlformats.org/drawingml/2006/chartDrawing">
    <cdr:from>
      <cdr:x>0.69839</cdr:x>
      <cdr:y>0.12755</cdr:y>
    </cdr:from>
    <cdr:to>
      <cdr:x>0.80672</cdr:x>
      <cdr:y>0.18051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043839" y="771071"/>
          <a:ext cx="929822" cy="340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2000</a:t>
          </a:r>
        </a:p>
      </cdr:txBody>
    </cdr:sp>
  </cdr:relSizeAnchor>
  <cdr:relSizeAnchor xmlns:cdr="http://schemas.openxmlformats.org/drawingml/2006/chartDrawing">
    <cdr:from>
      <cdr:x>0.6246</cdr:x>
      <cdr:y>0.16712</cdr:y>
    </cdr:from>
    <cdr:to>
      <cdr:x>0.68586</cdr:x>
      <cdr:y>0.21828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408839" y="1020536"/>
          <a:ext cx="532947" cy="328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1981</a:t>
          </a:r>
        </a:p>
      </cdr:txBody>
    </cdr:sp>
  </cdr:relSizeAnchor>
  <cdr:relSizeAnchor xmlns:cdr="http://schemas.openxmlformats.org/drawingml/2006/chartDrawing">
    <cdr:from>
      <cdr:x>0.38264</cdr:x>
      <cdr:y>0.32289</cdr:y>
    </cdr:from>
    <cdr:to>
      <cdr:x>0.46934</cdr:x>
      <cdr:y>0.3738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299732" y="2018393"/>
          <a:ext cx="759732" cy="328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1929</a:t>
          </a:r>
        </a:p>
      </cdr:txBody>
    </cdr:sp>
  </cdr:relSizeAnchor>
  <cdr:relSizeAnchor xmlns:cdr="http://schemas.openxmlformats.org/drawingml/2006/chartDrawing">
    <cdr:from>
      <cdr:x>0.24371</cdr:x>
      <cdr:y>0.44634</cdr:y>
    </cdr:from>
    <cdr:to>
      <cdr:x>0.33664</cdr:x>
      <cdr:y>0.5021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109107" y="2823482"/>
          <a:ext cx="805089" cy="351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1901</a:t>
          </a:r>
        </a:p>
      </cdr:txBody>
    </cdr:sp>
  </cdr:relSizeAnchor>
  <cdr:relSizeAnchor xmlns:cdr="http://schemas.openxmlformats.org/drawingml/2006/chartDrawing">
    <cdr:from>
      <cdr:x>0.33543</cdr:x>
      <cdr:y>0.85285</cdr:y>
    </cdr:from>
    <cdr:to>
      <cdr:x>0.43646</cdr:x>
      <cdr:y>0.89642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906166" y="5388289"/>
          <a:ext cx="877484" cy="277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1921</a:t>
          </a:r>
        </a:p>
      </cdr:txBody>
    </cdr:sp>
  </cdr:relSizeAnchor>
  <cdr:relSizeAnchor xmlns:cdr="http://schemas.openxmlformats.org/drawingml/2006/chartDrawing">
    <cdr:from>
      <cdr:x>0.8245</cdr:x>
      <cdr:y>0.43561</cdr:y>
    </cdr:from>
    <cdr:to>
      <cdr:x>0.89037</cdr:x>
      <cdr:y>0.47852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148613" y="2739550"/>
          <a:ext cx="571106" cy="2698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28.46</a:t>
          </a:r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r>
            <a:rPr lang="en-US" sz="1100"/>
            <a:t>26.1</a:t>
          </a:r>
        </a:p>
        <a:p xmlns:a="http://schemas.openxmlformats.org/drawingml/2006/main">
          <a:r>
            <a:rPr lang="en-US" sz="1100"/>
            <a:t>225.7</a:t>
          </a:r>
        </a:p>
      </cdr:txBody>
    </cdr:sp>
  </cdr:relSizeAnchor>
  <cdr:relSizeAnchor xmlns:cdr="http://schemas.openxmlformats.org/drawingml/2006/chartDrawing">
    <cdr:from>
      <cdr:x>0.55846</cdr:x>
      <cdr:y>0.46153</cdr:y>
    </cdr:from>
    <cdr:to>
      <cdr:x>0.64354</cdr:x>
      <cdr:y>0.50599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853215" y="2925536"/>
          <a:ext cx="737053" cy="2834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1966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23"/>
  <sheetViews>
    <sheetView showGridLines="0" zoomScale="145" zoomScaleNormal="145" workbookViewId="0">
      <pane xSplit="1" ySplit="8" topLeftCell="B1736" activePane="bottomRight" state="frozen"/>
      <selection pane="topRight" activeCell="B1" sqref="B1"/>
      <selection pane="bottomLeft" activeCell="A9" sqref="A9"/>
      <selection pane="bottomRight" activeCell="B1761" sqref="B1761"/>
    </sheetView>
  </sheetViews>
  <sheetFormatPr defaultColWidth="10.25" defaultRowHeight="12" x14ac:dyDescent="0.15"/>
  <sheetData>
    <row r="1" spans="1:12" ht="12.75" x14ac:dyDescent="0.2">
      <c r="A1" s="2"/>
      <c r="B1" s="2"/>
      <c r="C1" s="2"/>
      <c r="D1" s="2">
        <f>11722*241.729/168.8</f>
        <v>16786.417879146917</v>
      </c>
      <c r="E1" s="2"/>
      <c r="F1" s="2"/>
      <c r="G1" s="2"/>
      <c r="H1" s="2"/>
      <c r="I1" s="2"/>
      <c r="J1" s="2"/>
      <c r="K1" s="2"/>
    </row>
    <row r="2" spans="1:12" ht="12.75" x14ac:dyDescent="0.2">
      <c r="A2" s="3" t="s">
        <v>25</v>
      </c>
      <c r="B2" s="2"/>
      <c r="C2" s="2"/>
      <c r="D2" s="2"/>
      <c r="E2" s="2"/>
      <c r="F2" s="2"/>
      <c r="G2" s="2"/>
      <c r="H2" s="2"/>
      <c r="I2" s="2"/>
      <c r="J2" s="2"/>
      <c r="K2" s="4" t="s">
        <v>21</v>
      </c>
    </row>
    <row r="3" spans="1:12" ht="12.75" x14ac:dyDescent="0.2">
      <c r="A3" s="3" t="s">
        <v>15</v>
      </c>
      <c r="B3" s="2"/>
      <c r="C3" s="2"/>
      <c r="D3" s="2"/>
      <c r="E3" s="2"/>
      <c r="F3" s="2"/>
      <c r="H3" s="2"/>
      <c r="I3" s="2"/>
      <c r="J3" s="2"/>
      <c r="K3" s="4" t="s">
        <v>22</v>
      </c>
    </row>
    <row r="4" spans="1:12" ht="12.7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4" t="s">
        <v>0</v>
      </c>
    </row>
    <row r="5" spans="1:12" ht="12.75" x14ac:dyDescent="0.2">
      <c r="A5" s="2"/>
      <c r="B5" s="2"/>
      <c r="C5" s="2"/>
      <c r="D5" s="2"/>
      <c r="E5" s="4" t="s">
        <v>14</v>
      </c>
      <c r="F5" s="3"/>
      <c r="G5" s="2"/>
      <c r="H5" s="2"/>
      <c r="I5" s="2"/>
      <c r="J5" s="2"/>
      <c r="K5" s="4" t="s">
        <v>2</v>
      </c>
    </row>
    <row r="6" spans="1:12" ht="12.75" x14ac:dyDescent="0.2">
      <c r="A6" s="2"/>
      <c r="B6" s="4" t="s">
        <v>1</v>
      </c>
      <c r="C6" s="2"/>
      <c r="D6" s="2"/>
      <c r="E6" s="4" t="s">
        <v>0</v>
      </c>
      <c r="F6" s="4"/>
      <c r="G6" s="4" t="s">
        <v>19</v>
      </c>
      <c r="H6" s="2"/>
      <c r="I6" s="2"/>
      <c r="J6" s="2"/>
      <c r="K6" s="4" t="s">
        <v>7</v>
      </c>
    </row>
    <row r="7" spans="1:12" ht="12.75" x14ac:dyDescent="0.2">
      <c r="A7" s="2"/>
      <c r="B7" s="4" t="s">
        <v>3</v>
      </c>
      <c r="C7" s="4" t="s">
        <v>4</v>
      </c>
      <c r="D7" s="4" t="s">
        <v>2</v>
      </c>
      <c r="E7" s="4" t="s">
        <v>5</v>
      </c>
      <c r="F7" s="4" t="s">
        <v>16</v>
      </c>
      <c r="G7" s="4" t="s">
        <v>18</v>
      </c>
      <c r="H7" s="4" t="s">
        <v>6</v>
      </c>
      <c r="I7" s="4" t="s">
        <v>6</v>
      </c>
      <c r="J7" s="4" t="s">
        <v>6</v>
      </c>
      <c r="K7" s="4" t="s">
        <v>23</v>
      </c>
      <c r="L7" s="1"/>
    </row>
    <row r="8" spans="1:12" ht="12.75" x14ac:dyDescent="0.2">
      <c r="A8" s="4" t="s">
        <v>8</v>
      </c>
      <c r="B8" s="4" t="s">
        <v>9</v>
      </c>
      <c r="C8" s="4" t="s">
        <v>10</v>
      </c>
      <c r="D8" s="4" t="s">
        <v>11</v>
      </c>
      <c r="E8" s="4" t="s">
        <v>12</v>
      </c>
      <c r="F8" s="4" t="s">
        <v>17</v>
      </c>
      <c r="G8" s="4" t="s">
        <v>20</v>
      </c>
      <c r="H8" s="4" t="s">
        <v>0</v>
      </c>
      <c r="I8" s="4" t="s">
        <v>4</v>
      </c>
      <c r="J8" s="4" t="s">
        <v>2</v>
      </c>
      <c r="K8" s="4" t="s">
        <v>24</v>
      </c>
      <c r="L8" s="1"/>
    </row>
    <row r="9" spans="1:12" ht="12.75" x14ac:dyDescent="0.2">
      <c r="A9" s="2">
        <v>1871.01</v>
      </c>
      <c r="B9" s="6">
        <v>4.4400000000000004</v>
      </c>
      <c r="C9" s="12">
        <v>0.26</v>
      </c>
      <c r="D9" s="12">
        <v>0.4</v>
      </c>
      <c r="E9" s="12">
        <v>12.46406116</v>
      </c>
      <c r="F9" s="6">
        <f>1871+1/24</f>
        <v>1871.0416666666667</v>
      </c>
      <c r="G9" s="6">
        <v>5.32</v>
      </c>
      <c r="H9" s="6">
        <f>B9*$E$1761/E9</f>
        <v>85.875319950692528</v>
      </c>
      <c r="I9" s="6">
        <f>C9*$E$1761/E9</f>
        <v>5.0287349520675804</v>
      </c>
      <c r="J9" s="6">
        <f>D9*$E$1761/E9</f>
        <v>7.7365153108732008</v>
      </c>
      <c r="K9" s="7" t="s">
        <v>13</v>
      </c>
      <c r="L9" s="11"/>
    </row>
    <row r="10" spans="1:12" ht="12.75" x14ac:dyDescent="0.2">
      <c r="A10" s="2">
        <v>1871.02</v>
      </c>
      <c r="B10" s="6">
        <v>4.5</v>
      </c>
      <c r="C10" s="12">
        <v>0.26</v>
      </c>
      <c r="D10" s="12">
        <v>0.4</v>
      </c>
      <c r="E10" s="12">
        <v>12.844641319999999</v>
      </c>
      <c r="F10" s="6">
        <f>F9+1/12</f>
        <v>1871.125</v>
      </c>
      <c r="G10" s="6">
        <f>G9*11/12+G21*1/12</f>
        <v>5.3233333333333333</v>
      </c>
      <c r="H10" s="6">
        <f t="shared" ref="H10:H73" si="0">B10*$E$1761/E10</f>
        <v>84.456971041368078</v>
      </c>
      <c r="I10" s="6">
        <f t="shared" ref="I10:I73" si="1">C10*$E$1761/E10</f>
        <v>4.8797361046123777</v>
      </c>
      <c r="J10" s="6">
        <f t="shared" ref="J10:J73" si="2">D10*$E$1761/E10</f>
        <v>7.5072863147882734</v>
      </c>
      <c r="K10" s="7" t="s">
        <v>13</v>
      </c>
    </row>
    <row r="11" spans="1:12" ht="12.75" x14ac:dyDescent="0.2">
      <c r="A11" s="2">
        <v>1871.03</v>
      </c>
      <c r="B11" s="6">
        <v>4.6100000000000003</v>
      </c>
      <c r="C11" s="12">
        <v>0.26</v>
      </c>
      <c r="D11" s="12">
        <v>0.4</v>
      </c>
      <c r="E11" s="12">
        <v>13.0349719</v>
      </c>
      <c r="F11" s="6">
        <f t="shared" ref="F11:F74" si="3">F10+1/12</f>
        <v>1871.2083333333333</v>
      </c>
      <c r="G11" s="6">
        <f>G9*10/12+G21*2/12</f>
        <v>5.3266666666666671</v>
      </c>
      <c r="H11" s="6">
        <f t="shared" si="0"/>
        <v>85.258128557990972</v>
      </c>
      <c r="I11" s="6">
        <f t="shared" si="1"/>
        <v>4.8084844739864749</v>
      </c>
      <c r="J11" s="6">
        <f t="shared" si="2"/>
        <v>7.397668421517654</v>
      </c>
      <c r="K11" s="7" t="s">
        <v>13</v>
      </c>
    </row>
    <row r="12" spans="1:12" ht="12.75" x14ac:dyDescent="0.2">
      <c r="A12" s="2">
        <v>1871.04</v>
      </c>
      <c r="B12" s="6">
        <v>4.74</v>
      </c>
      <c r="C12" s="12">
        <v>0.26</v>
      </c>
      <c r="D12" s="12">
        <v>0.4</v>
      </c>
      <c r="E12" s="12">
        <v>12.559226450000001</v>
      </c>
      <c r="F12" s="6">
        <f t="shared" si="3"/>
        <v>1871.2916666666665</v>
      </c>
      <c r="G12" s="6">
        <f>G9*9/12+G21*3/12</f>
        <v>5.33</v>
      </c>
      <c r="H12" s="6">
        <f t="shared" si="0"/>
        <v>90.983035026014647</v>
      </c>
      <c r="I12" s="6">
        <f t="shared" si="1"/>
        <v>4.9906306132413105</v>
      </c>
      <c r="J12" s="6">
        <f t="shared" si="2"/>
        <v>7.6778932511404774</v>
      </c>
      <c r="K12" s="7" t="s">
        <v>13</v>
      </c>
    </row>
    <row r="13" spans="1:12" ht="12.75" x14ac:dyDescent="0.2">
      <c r="A13" s="2">
        <v>1871.05</v>
      </c>
      <c r="B13" s="6">
        <v>4.8600000000000003</v>
      </c>
      <c r="C13" s="12">
        <v>0.26</v>
      </c>
      <c r="D13" s="12">
        <v>0.4</v>
      </c>
      <c r="E13" s="12">
        <v>12.273811569999999</v>
      </c>
      <c r="F13" s="6">
        <f t="shared" si="3"/>
        <v>1871.3749999999998</v>
      </c>
      <c r="G13" s="6">
        <f>G9*8/12+G21*4/12</f>
        <v>5.3333333333333339</v>
      </c>
      <c r="H13" s="6">
        <f t="shared" si="0"/>
        <v>95.455682476311623</v>
      </c>
      <c r="I13" s="6">
        <f t="shared" si="1"/>
        <v>5.1066826016133788</v>
      </c>
      <c r="J13" s="6">
        <f t="shared" si="2"/>
        <v>7.8564347717128911</v>
      </c>
      <c r="K13" s="7" t="s">
        <v>13</v>
      </c>
    </row>
    <row r="14" spans="1:12" ht="12.75" x14ac:dyDescent="0.2">
      <c r="A14" s="2">
        <v>1871.06</v>
      </c>
      <c r="B14" s="6">
        <v>4.82</v>
      </c>
      <c r="C14" s="12">
        <v>0.26</v>
      </c>
      <c r="D14" s="12">
        <v>0.4</v>
      </c>
      <c r="E14" s="12">
        <v>12.08348099</v>
      </c>
      <c r="F14" s="6">
        <f t="shared" si="3"/>
        <v>1871.458333333333</v>
      </c>
      <c r="G14" s="6">
        <f>G9*7/12+G21*5/12</f>
        <v>5.3366666666666669</v>
      </c>
      <c r="H14" s="6">
        <f t="shared" si="0"/>
        <v>96.161215543899317</v>
      </c>
      <c r="I14" s="6">
        <f t="shared" si="1"/>
        <v>5.1871195106667676</v>
      </c>
      <c r="J14" s="6">
        <f t="shared" si="2"/>
        <v>7.9801838625642576</v>
      </c>
      <c r="K14" s="7" t="s">
        <v>13</v>
      </c>
    </row>
    <row r="15" spans="1:12" ht="12.75" x14ac:dyDescent="0.2">
      <c r="A15" s="2">
        <v>1871.07</v>
      </c>
      <c r="B15" s="6">
        <v>4.7300000000000004</v>
      </c>
      <c r="C15" s="12">
        <v>0.26</v>
      </c>
      <c r="D15" s="12">
        <v>0.4</v>
      </c>
      <c r="E15" s="12">
        <v>12.08348099</v>
      </c>
      <c r="F15" s="6">
        <f t="shared" si="3"/>
        <v>1871.5416666666663</v>
      </c>
      <c r="G15" s="6">
        <f>G9*6/12+G21*6/12</f>
        <v>5.34</v>
      </c>
      <c r="H15" s="6">
        <f t="shared" si="0"/>
        <v>94.365674174822345</v>
      </c>
      <c r="I15" s="6">
        <f t="shared" si="1"/>
        <v>5.1871195106667676</v>
      </c>
      <c r="J15" s="6">
        <f t="shared" si="2"/>
        <v>7.9801838625642576</v>
      </c>
      <c r="K15" s="7" t="s">
        <v>13</v>
      </c>
    </row>
    <row r="16" spans="1:12" ht="12.75" x14ac:dyDescent="0.2">
      <c r="A16" s="2">
        <v>1871.08</v>
      </c>
      <c r="B16" s="6">
        <v>4.79</v>
      </c>
      <c r="C16" s="12">
        <v>0.26</v>
      </c>
      <c r="D16" s="12">
        <v>0.4</v>
      </c>
      <c r="E16" s="12">
        <v>11.893231399999999</v>
      </c>
      <c r="F16" s="6">
        <f t="shared" si="3"/>
        <v>1871.6249999999995</v>
      </c>
      <c r="G16" s="6">
        <f>G9*5/12+G21*7/12</f>
        <v>5.3433333333333337</v>
      </c>
      <c r="H16" s="6">
        <f t="shared" si="0"/>
        <v>97.091366607060195</v>
      </c>
      <c r="I16" s="6">
        <f t="shared" si="1"/>
        <v>5.2700950559155846</v>
      </c>
      <c r="J16" s="6">
        <f t="shared" si="2"/>
        <v>8.107838547562439</v>
      </c>
      <c r="K16" s="7" t="s">
        <v>13</v>
      </c>
    </row>
    <row r="17" spans="1:11" ht="12.75" x14ac:dyDescent="0.2">
      <c r="A17" s="2">
        <v>1871.09</v>
      </c>
      <c r="B17" s="6">
        <v>4.84</v>
      </c>
      <c r="C17" s="12">
        <v>0.26</v>
      </c>
      <c r="D17" s="12">
        <v>0.4</v>
      </c>
      <c r="E17" s="12">
        <v>12.178646280000001</v>
      </c>
      <c r="F17" s="6">
        <f t="shared" si="3"/>
        <v>1871.7083333333328</v>
      </c>
      <c r="G17" s="6">
        <f>G9*4/12+G21*8/12</f>
        <v>5.3466666666666676</v>
      </c>
      <c r="H17" s="6">
        <f t="shared" si="0"/>
        <v>95.805692453365154</v>
      </c>
      <c r="I17" s="6">
        <f t="shared" si="1"/>
        <v>5.1465867846849056</v>
      </c>
      <c r="J17" s="6">
        <f t="shared" si="2"/>
        <v>7.9178258225921621</v>
      </c>
      <c r="K17" s="7" t="s">
        <v>13</v>
      </c>
    </row>
    <row r="18" spans="1:11" ht="12.75" x14ac:dyDescent="0.2">
      <c r="A18" s="2">
        <v>1871.1</v>
      </c>
      <c r="B18" s="6">
        <v>4.59</v>
      </c>
      <c r="C18" s="12">
        <v>0.26</v>
      </c>
      <c r="D18" s="12">
        <v>0.4</v>
      </c>
      <c r="E18" s="12">
        <v>12.368895869999999</v>
      </c>
      <c r="F18" s="6">
        <f t="shared" si="3"/>
        <v>1871.7916666666661</v>
      </c>
      <c r="G18" s="6">
        <f>G9*3/12+G21*9/12</f>
        <v>5.3500000000000005</v>
      </c>
      <c r="H18" s="6">
        <f t="shared" si="0"/>
        <v>89.459552544523092</v>
      </c>
      <c r="I18" s="6">
        <f t="shared" si="1"/>
        <v>5.0674256343302853</v>
      </c>
      <c r="J18" s="6">
        <f t="shared" si="2"/>
        <v>7.7960394374312072</v>
      </c>
      <c r="K18" s="7" t="s">
        <v>13</v>
      </c>
    </row>
    <row r="19" spans="1:11" ht="12.75" x14ac:dyDescent="0.2">
      <c r="A19" s="2">
        <v>1871.11</v>
      </c>
      <c r="B19" s="6">
        <v>4.6399999999999997</v>
      </c>
      <c r="C19" s="12">
        <v>0.26</v>
      </c>
      <c r="D19" s="12">
        <v>0.4</v>
      </c>
      <c r="E19" s="12">
        <v>12.368895869999999</v>
      </c>
      <c r="F19" s="6">
        <f t="shared" si="3"/>
        <v>1871.8749999999993</v>
      </c>
      <c r="G19" s="6">
        <f>G9*2/12+G21*10/12</f>
        <v>5.3533333333333335</v>
      </c>
      <c r="H19" s="6">
        <f t="shared" si="0"/>
        <v>90.434057474202007</v>
      </c>
      <c r="I19" s="6">
        <f t="shared" si="1"/>
        <v>5.0674256343302853</v>
      </c>
      <c r="J19" s="6">
        <f t="shared" si="2"/>
        <v>7.7960394374312072</v>
      </c>
      <c r="K19" s="7" t="s">
        <v>13</v>
      </c>
    </row>
    <row r="20" spans="1:11" ht="12.75" x14ac:dyDescent="0.2">
      <c r="A20" s="2">
        <v>1871.12</v>
      </c>
      <c r="B20" s="6">
        <v>4.74</v>
      </c>
      <c r="C20" s="12">
        <v>0.26</v>
      </c>
      <c r="D20" s="12">
        <v>0.4</v>
      </c>
      <c r="E20" s="12">
        <v>12.654391739999999</v>
      </c>
      <c r="F20" s="6">
        <f t="shared" si="3"/>
        <v>1871.9583333333326</v>
      </c>
      <c r="G20" s="6">
        <f>G9*1/12+G21*11/12</f>
        <v>5.3566666666666665</v>
      </c>
      <c r="H20" s="6">
        <f t="shared" si="0"/>
        <v>90.298811944318686</v>
      </c>
      <c r="I20" s="6">
        <f t="shared" si="1"/>
        <v>4.9530993893508146</v>
      </c>
      <c r="J20" s="6">
        <f t="shared" si="2"/>
        <v>7.6201529066935612</v>
      </c>
      <c r="K20" s="7" t="s">
        <v>13</v>
      </c>
    </row>
    <row r="21" spans="1:11" ht="12.75" x14ac:dyDescent="0.2">
      <c r="A21" s="2">
        <v>1872.01</v>
      </c>
      <c r="B21" s="6">
        <v>4.8600000000000003</v>
      </c>
      <c r="C21" s="12">
        <v>0.26329999999999998</v>
      </c>
      <c r="D21" s="12">
        <v>0.40250000000000002</v>
      </c>
      <c r="E21" s="12">
        <v>12.654391739999999</v>
      </c>
      <c r="F21" s="6">
        <f t="shared" si="3"/>
        <v>1872.0416666666658</v>
      </c>
      <c r="G21" s="6">
        <v>5.36</v>
      </c>
      <c r="H21" s="6">
        <f t="shared" si="0"/>
        <v>92.584857816326775</v>
      </c>
      <c r="I21" s="6">
        <f t="shared" si="1"/>
        <v>5.0159656508310357</v>
      </c>
      <c r="J21" s="6">
        <f t="shared" si="2"/>
        <v>7.6677788623603957</v>
      </c>
      <c r="K21" s="7" t="s">
        <v>13</v>
      </c>
    </row>
    <row r="22" spans="1:11" ht="12.75" x14ac:dyDescent="0.2">
      <c r="A22" s="2">
        <v>1872.02</v>
      </c>
      <c r="B22" s="6">
        <v>4.88</v>
      </c>
      <c r="C22" s="12">
        <v>0.26669999999999999</v>
      </c>
      <c r="D22" s="12">
        <v>0.40500000000000003</v>
      </c>
      <c r="E22" s="12">
        <v>12.654391739999999</v>
      </c>
      <c r="F22" s="6">
        <f t="shared" si="3"/>
        <v>1872.1249999999991</v>
      </c>
      <c r="G22" s="6">
        <f>G21*11/12+G33*1/12</f>
        <v>5.378333333333333</v>
      </c>
      <c r="H22" s="6">
        <f t="shared" si="0"/>
        <v>92.965865461661423</v>
      </c>
      <c r="I22" s="6">
        <f t="shared" si="1"/>
        <v>5.080736950537931</v>
      </c>
      <c r="J22" s="6">
        <f t="shared" si="2"/>
        <v>7.7154048180272303</v>
      </c>
      <c r="K22" s="7" t="s">
        <v>13</v>
      </c>
    </row>
    <row r="23" spans="1:11" ht="12.75" x14ac:dyDescent="0.2">
      <c r="A23" s="2">
        <v>1872.03</v>
      </c>
      <c r="B23" s="6">
        <v>5.04</v>
      </c>
      <c r="C23" s="12">
        <v>0.27</v>
      </c>
      <c r="D23" s="12">
        <v>0.40749999999999997</v>
      </c>
      <c r="E23" s="12">
        <v>12.844641319999999</v>
      </c>
      <c r="F23" s="6">
        <f t="shared" si="3"/>
        <v>1872.2083333333323</v>
      </c>
      <c r="G23" s="6">
        <f>G21*10/12+G33*2/12</f>
        <v>5.3966666666666665</v>
      </c>
      <c r="H23" s="6">
        <f t="shared" si="0"/>
        <v>94.59180756633225</v>
      </c>
      <c r="I23" s="6">
        <f t="shared" si="1"/>
        <v>5.067418262482084</v>
      </c>
      <c r="J23" s="6">
        <f t="shared" si="2"/>
        <v>7.6480479331905524</v>
      </c>
      <c r="K23" s="7" t="s">
        <v>13</v>
      </c>
    </row>
    <row r="24" spans="1:11" ht="12.75" x14ac:dyDescent="0.2">
      <c r="A24" s="2">
        <v>1872.04</v>
      </c>
      <c r="B24" s="6">
        <v>5.18</v>
      </c>
      <c r="C24" s="12">
        <v>0.27329999999999999</v>
      </c>
      <c r="D24" s="12">
        <v>0.41</v>
      </c>
      <c r="E24" s="12">
        <v>13.130137189999999</v>
      </c>
      <c r="F24" s="6">
        <f t="shared" si="3"/>
        <v>1872.2916666666656</v>
      </c>
      <c r="G24" s="6">
        <f>G21*9/12+G33*3/12</f>
        <v>5.4150000000000009</v>
      </c>
      <c r="H24" s="6">
        <f t="shared" si="0"/>
        <v>95.105463250685176</v>
      </c>
      <c r="I24" s="6">
        <f t="shared" si="1"/>
        <v>5.01782299351588</v>
      </c>
      <c r="J24" s="6">
        <f t="shared" si="2"/>
        <v>7.527652496675854</v>
      </c>
      <c r="K24" s="7" t="s">
        <v>13</v>
      </c>
    </row>
    <row r="25" spans="1:11" ht="12.75" x14ac:dyDescent="0.2">
      <c r="A25" s="2">
        <v>1872.05</v>
      </c>
      <c r="B25" s="6">
        <v>5.18</v>
      </c>
      <c r="C25" s="12">
        <v>0.2767</v>
      </c>
      <c r="D25" s="12">
        <v>0.41249999999999998</v>
      </c>
      <c r="E25" s="12">
        <v>13.130137189999999</v>
      </c>
      <c r="F25" s="6">
        <f t="shared" si="3"/>
        <v>1872.3749999999989</v>
      </c>
      <c r="G25" s="6">
        <f>G21*8/12+G33*4/12</f>
        <v>5.4333333333333336</v>
      </c>
      <c r="H25" s="6">
        <f t="shared" si="0"/>
        <v>95.105463250685176</v>
      </c>
      <c r="I25" s="6">
        <f t="shared" si="1"/>
        <v>5.0802474288541681</v>
      </c>
      <c r="J25" s="6">
        <f t="shared" si="2"/>
        <v>7.5735528167775357</v>
      </c>
      <c r="K25" s="7" t="s">
        <v>13</v>
      </c>
    </row>
    <row r="26" spans="1:11" ht="12.75" x14ac:dyDescent="0.2">
      <c r="A26" s="2">
        <v>1872.06</v>
      </c>
      <c r="B26" s="6">
        <v>5.13</v>
      </c>
      <c r="C26" s="12">
        <v>0.28000000000000003</v>
      </c>
      <c r="D26" s="12">
        <v>0.41499999999999998</v>
      </c>
      <c r="E26" s="12">
        <v>13.0349719</v>
      </c>
      <c r="F26" s="6">
        <f t="shared" si="3"/>
        <v>1872.4583333333321</v>
      </c>
      <c r="G26" s="6">
        <f>G21*7/12+G33*5/12</f>
        <v>5.4516666666666662</v>
      </c>
      <c r="H26" s="6">
        <f t="shared" si="0"/>
        <v>94.875097505963907</v>
      </c>
      <c r="I26" s="6">
        <f t="shared" si="1"/>
        <v>5.1783678950623582</v>
      </c>
      <c r="J26" s="6">
        <f t="shared" si="2"/>
        <v>7.6750809873245656</v>
      </c>
      <c r="K26" s="7" t="s">
        <v>13</v>
      </c>
    </row>
    <row r="27" spans="1:11" ht="12.75" x14ac:dyDescent="0.2">
      <c r="A27" s="2">
        <v>1872.07</v>
      </c>
      <c r="B27" s="6">
        <v>5.0999999999999996</v>
      </c>
      <c r="C27" s="12">
        <v>0.2833</v>
      </c>
      <c r="D27" s="12">
        <v>0.41749999999999998</v>
      </c>
      <c r="E27" s="12">
        <v>12.844641319999999</v>
      </c>
      <c r="F27" s="6">
        <f t="shared" si="3"/>
        <v>1872.5416666666654</v>
      </c>
      <c r="G27" s="6">
        <f>G21*6/12+G33*6/12</f>
        <v>5.4700000000000006</v>
      </c>
      <c r="H27" s="6">
        <f t="shared" si="0"/>
        <v>95.717900513550475</v>
      </c>
      <c r="I27" s="6">
        <f t="shared" si="1"/>
        <v>5.3170355324487941</v>
      </c>
      <c r="J27" s="6">
        <f t="shared" si="2"/>
        <v>7.8357300910602605</v>
      </c>
      <c r="K27" s="7" t="s">
        <v>13</v>
      </c>
    </row>
    <row r="28" spans="1:11" ht="12.75" x14ac:dyDescent="0.2">
      <c r="A28" s="2">
        <v>1872.08</v>
      </c>
      <c r="B28" s="6">
        <v>5.04</v>
      </c>
      <c r="C28" s="12">
        <v>0.28670000000000001</v>
      </c>
      <c r="D28" s="12">
        <v>0.42</v>
      </c>
      <c r="E28" s="12">
        <v>12.93980661</v>
      </c>
      <c r="F28" s="6">
        <f t="shared" si="3"/>
        <v>1872.6249999999986</v>
      </c>
      <c r="G28" s="6">
        <f>G21*5/12+G33*7/12</f>
        <v>5.4883333333333333</v>
      </c>
      <c r="H28" s="6">
        <f t="shared" si="0"/>
        <v>93.896135902142348</v>
      </c>
      <c r="I28" s="6">
        <f t="shared" si="1"/>
        <v>5.3412742387190892</v>
      </c>
      <c r="J28" s="6">
        <f t="shared" si="2"/>
        <v>7.8246779918451947</v>
      </c>
      <c r="K28" s="7" t="s">
        <v>13</v>
      </c>
    </row>
    <row r="29" spans="1:11" ht="12.75" x14ac:dyDescent="0.2">
      <c r="A29" s="2">
        <v>1872.09</v>
      </c>
      <c r="B29" s="6">
        <v>4.95</v>
      </c>
      <c r="C29" s="12">
        <v>0.28999999999999998</v>
      </c>
      <c r="D29" s="12">
        <v>0.42249999999999999</v>
      </c>
      <c r="E29" s="12">
        <v>13.0349719</v>
      </c>
      <c r="F29" s="6">
        <f t="shared" si="3"/>
        <v>1872.7083333333319</v>
      </c>
      <c r="G29" s="6">
        <f>G21*4/12+G33*8/12</f>
        <v>5.5066666666666668</v>
      </c>
      <c r="H29" s="6">
        <f t="shared" si="0"/>
        <v>91.546146716280973</v>
      </c>
      <c r="I29" s="6">
        <f t="shared" si="1"/>
        <v>5.3633096056002989</v>
      </c>
      <c r="J29" s="6">
        <f t="shared" si="2"/>
        <v>7.8137872702280218</v>
      </c>
      <c r="K29" s="7" t="s">
        <v>13</v>
      </c>
    </row>
    <row r="30" spans="1:11" ht="12.75" x14ac:dyDescent="0.2">
      <c r="A30" s="2">
        <v>1872.1</v>
      </c>
      <c r="B30" s="6">
        <v>4.97</v>
      </c>
      <c r="C30" s="12">
        <v>0.29330000000000001</v>
      </c>
      <c r="D30" s="12">
        <v>0.42499999999999999</v>
      </c>
      <c r="E30" s="12">
        <v>12.74947603</v>
      </c>
      <c r="F30" s="6">
        <f t="shared" si="3"/>
        <v>1872.7916666666652</v>
      </c>
      <c r="G30" s="6">
        <f>G21*3/12+G33*9/12</f>
        <v>5.5249999999999995</v>
      </c>
      <c r="H30" s="6">
        <f t="shared" si="0"/>
        <v>93.974283114127289</v>
      </c>
      <c r="I30" s="6">
        <f t="shared" si="1"/>
        <v>5.5458062851858223</v>
      </c>
      <c r="J30" s="6">
        <f t="shared" si="2"/>
        <v>8.0360302461778872</v>
      </c>
      <c r="K30" s="7" t="s">
        <v>13</v>
      </c>
    </row>
    <row r="31" spans="1:11" ht="12.75" x14ac:dyDescent="0.2">
      <c r="A31" s="2">
        <v>1872.11</v>
      </c>
      <c r="B31" s="6">
        <v>4.95</v>
      </c>
      <c r="C31" s="12">
        <v>0.29670000000000002</v>
      </c>
      <c r="D31" s="12">
        <v>0.42749999999999999</v>
      </c>
      <c r="E31" s="12">
        <v>13.130137189999999</v>
      </c>
      <c r="F31" s="6">
        <f t="shared" si="3"/>
        <v>1872.8749999999984</v>
      </c>
      <c r="G31" s="6">
        <f>G21*2/12+G33*10/12</f>
        <v>5.543333333333333</v>
      </c>
      <c r="H31" s="6">
        <f t="shared" si="0"/>
        <v>90.882633801330428</v>
      </c>
      <c r="I31" s="6">
        <f t="shared" si="1"/>
        <v>5.4474499896676249</v>
      </c>
      <c r="J31" s="6">
        <f t="shared" si="2"/>
        <v>7.8489547373876274</v>
      </c>
      <c r="K31" s="7" t="s">
        <v>13</v>
      </c>
    </row>
    <row r="32" spans="1:11" ht="12.75" x14ac:dyDescent="0.2">
      <c r="A32" s="2">
        <v>1872.12</v>
      </c>
      <c r="B32" s="6">
        <v>5.07</v>
      </c>
      <c r="C32" s="12">
        <v>0.3</v>
      </c>
      <c r="D32" s="12">
        <v>0.43</v>
      </c>
      <c r="E32" s="12">
        <v>12.93980661</v>
      </c>
      <c r="F32" s="6">
        <f t="shared" si="3"/>
        <v>1872.9583333333317</v>
      </c>
      <c r="G32" s="6">
        <f>G21*1/12+G33*11/12</f>
        <v>5.5616666666666665</v>
      </c>
      <c r="H32" s="6">
        <f t="shared" si="0"/>
        <v>94.455041472988441</v>
      </c>
      <c r="I32" s="6">
        <f t="shared" si="1"/>
        <v>5.5890557084608528</v>
      </c>
      <c r="J32" s="6">
        <f t="shared" si="2"/>
        <v>8.010979848793891</v>
      </c>
      <c r="K32" s="7" t="s">
        <v>13</v>
      </c>
    </row>
    <row r="33" spans="1:11" ht="12.75" x14ac:dyDescent="0.2">
      <c r="A33" s="2">
        <v>1873.01</v>
      </c>
      <c r="B33" s="6">
        <v>5.1100000000000003</v>
      </c>
      <c r="C33" s="12">
        <v>0.30249999999999999</v>
      </c>
      <c r="D33" s="12">
        <v>0.4325</v>
      </c>
      <c r="E33" s="12">
        <v>12.93980661</v>
      </c>
      <c r="F33" s="6">
        <f t="shared" si="3"/>
        <v>1873.0416666666649</v>
      </c>
      <c r="G33" s="6">
        <v>5.58</v>
      </c>
      <c r="H33" s="6">
        <f t="shared" si="0"/>
        <v>95.200248900783208</v>
      </c>
      <c r="I33" s="6">
        <f t="shared" si="1"/>
        <v>5.6356311726980266</v>
      </c>
      <c r="J33" s="6">
        <f t="shared" si="2"/>
        <v>8.0575553130310631</v>
      </c>
      <c r="K33" s="7" t="s">
        <v>13</v>
      </c>
    </row>
    <row r="34" spans="1:11" ht="12.75" x14ac:dyDescent="0.2">
      <c r="A34" s="2">
        <v>1873.02</v>
      </c>
      <c r="B34" s="6">
        <v>5.15</v>
      </c>
      <c r="C34" s="12">
        <v>0.30499999999999999</v>
      </c>
      <c r="D34" s="12">
        <v>0.435</v>
      </c>
      <c r="E34" s="12">
        <v>13.225221489999999</v>
      </c>
      <c r="F34" s="6">
        <f t="shared" si="3"/>
        <v>1873.1249999999982</v>
      </c>
      <c r="G34" s="6">
        <f>G33*11/12+G45*1/12</f>
        <v>5.5708333333333337</v>
      </c>
      <c r="H34" s="6">
        <f t="shared" si="0"/>
        <v>93.874847460116143</v>
      </c>
      <c r="I34" s="6">
        <f t="shared" si="1"/>
        <v>5.559578344725324</v>
      </c>
      <c r="J34" s="6">
        <f t="shared" si="2"/>
        <v>7.9292346883787417</v>
      </c>
      <c r="K34" s="7" t="s">
        <v>13</v>
      </c>
    </row>
    <row r="35" spans="1:11" ht="12.75" x14ac:dyDescent="0.2">
      <c r="A35" s="2">
        <v>1873.03</v>
      </c>
      <c r="B35" s="6">
        <v>5.1100000000000003</v>
      </c>
      <c r="C35" s="12">
        <v>0.3075</v>
      </c>
      <c r="D35" s="12">
        <v>0.4375</v>
      </c>
      <c r="E35" s="12">
        <v>13.225221489999999</v>
      </c>
      <c r="F35" s="6">
        <f t="shared" si="3"/>
        <v>1873.2083333333314</v>
      </c>
      <c r="G35" s="6">
        <f>G33*10/12+G45*2/12</f>
        <v>5.5616666666666656</v>
      </c>
      <c r="H35" s="6">
        <f t="shared" si="0"/>
        <v>93.145722431299703</v>
      </c>
      <c r="I35" s="6">
        <f t="shared" si="1"/>
        <v>5.6051486590263506</v>
      </c>
      <c r="J35" s="6">
        <f t="shared" si="2"/>
        <v>7.9748050026797683</v>
      </c>
      <c r="K35" s="7" t="s">
        <v>13</v>
      </c>
    </row>
    <row r="36" spans="1:11" ht="12.75" x14ac:dyDescent="0.2">
      <c r="A36" s="2">
        <v>1873.04</v>
      </c>
      <c r="B36" s="6">
        <v>5.04</v>
      </c>
      <c r="C36" s="12">
        <v>0.31</v>
      </c>
      <c r="D36" s="12">
        <v>0.44</v>
      </c>
      <c r="E36" s="12">
        <v>13.225221489999999</v>
      </c>
      <c r="F36" s="6">
        <f t="shared" si="3"/>
        <v>1873.2916666666647</v>
      </c>
      <c r="G36" s="6">
        <f>G33*9/12+G45*3/12</f>
        <v>5.5524999999999993</v>
      </c>
      <c r="H36" s="6">
        <f t="shared" si="0"/>
        <v>91.869753630870932</v>
      </c>
      <c r="I36" s="6">
        <f t="shared" si="1"/>
        <v>5.650718973327379</v>
      </c>
      <c r="J36" s="6">
        <f t="shared" si="2"/>
        <v>8.020375316980795</v>
      </c>
      <c r="K36" s="7" t="s">
        <v>13</v>
      </c>
    </row>
    <row r="37" spans="1:11" ht="12.75" x14ac:dyDescent="0.2">
      <c r="A37" s="2">
        <v>1873.05</v>
      </c>
      <c r="B37" s="6">
        <v>5.05</v>
      </c>
      <c r="C37" s="12">
        <v>0.3125</v>
      </c>
      <c r="D37" s="12">
        <v>0.4425</v>
      </c>
      <c r="E37" s="12">
        <v>12.93980661</v>
      </c>
      <c r="F37" s="6">
        <f t="shared" si="3"/>
        <v>1873.374999999998</v>
      </c>
      <c r="G37" s="6">
        <f>G33*8/12+G45*4/12</f>
        <v>5.543333333333333</v>
      </c>
      <c r="H37" s="6">
        <f t="shared" si="0"/>
        <v>94.082437759091022</v>
      </c>
      <c r="I37" s="6">
        <f t="shared" si="1"/>
        <v>5.8219330296467229</v>
      </c>
      <c r="J37" s="6">
        <f t="shared" si="2"/>
        <v>8.2438571699797585</v>
      </c>
      <c r="K37" s="7" t="s">
        <v>13</v>
      </c>
    </row>
    <row r="38" spans="1:11" ht="12.75" x14ac:dyDescent="0.2">
      <c r="A38" s="2">
        <v>1873.06</v>
      </c>
      <c r="B38" s="6">
        <v>4.9800000000000004</v>
      </c>
      <c r="C38" s="12">
        <v>0.315</v>
      </c>
      <c r="D38" s="12">
        <v>0.44500000000000001</v>
      </c>
      <c r="E38" s="12">
        <v>12.559226450000001</v>
      </c>
      <c r="F38" s="6">
        <f t="shared" si="3"/>
        <v>1873.4583333333312</v>
      </c>
      <c r="G38" s="6">
        <f>G33*7/12+G45*5/12</f>
        <v>5.5341666666666667</v>
      </c>
      <c r="H38" s="6">
        <f t="shared" si="0"/>
        <v>95.589770976698944</v>
      </c>
      <c r="I38" s="6">
        <f t="shared" si="1"/>
        <v>6.0463409352731263</v>
      </c>
      <c r="J38" s="6">
        <f t="shared" si="2"/>
        <v>8.5416562418937811</v>
      </c>
      <c r="K38" s="7" t="s">
        <v>13</v>
      </c>
    </row>
    <row r="39" spans="1:11" ht="12.75" x14ac:dyDescent="0.2">
      <c r="A39" s="2">
        <v>1873.07</v>
      </c>
      <c r="B39" s="6">
        <v>4.97</v>
      </c>
      <c r="C39" s="12">
        <v>0.3175</v>
      </c>
      <c r="D39" s="12">
        <v>0.44750000000000001</v>
      </c>
      <c r="E39" s="12">
        <v>12.559226450000001</v>
      </c>
      <c r="F39" s="6">
        <f t="shared" si="3"/>
        <v>1873.5416666666645</v>
      </c>
      <c r="G39" s="6">
        <f>G33*6/12+G45*6/12</f>
        <v>5.5250000000000004</v>
      </c>
      <c r="H39" s="6">
        <f t="shared" si="0"/>
        <v>95.397823645420431</v>
      </c>
      <c r="I39" s="6">
        <f t="shared" si="1"/>
        <v>6.0943277680927537</v>
      </c>
      <c r="J39" s="6">
        <f t="shared" si="2"/>
        <v>8.5896430747134076</v>
      </c>
      <c r="K39" s="7" t="s">
        <v>13</v>
      </c>
    </row>
    <row r="40" spans="1:11" ht="12.75" x14ac:dyDescent="0.2">
      <c r="A40" s="2">
        <v>1873.08</v>
      </c>
      <c r="B40" s="6">
        <v>4.97</v>
      </c>
      <c r="C40" s="12">
        <v>0.32</v>
      </c>
      <c r="D40" s="12">
        <v>0.45</v>
      </c>
      <c r="E40" s="12">
        <v>12.559226450000001</v>
      </c>
      <c r="F40" s="6">
        <f t="shared" si="3"/>
        <v>1873.6249999999977</v>
      </c>
      <c r="G40" s="6">
        <f>G33*5/12+G45*7/12</f>
        <v>5.5158333333333331</v>
      </c>
      <c r="H40" s="6">
        <f t="shared" si="0"/>
        <v>95.397823645420431</v>
      </c>
      <c r="I40" s="6">
        <f t="shared" si="1"/>
        <v>6.1423146009123819</v>
      </c>
      <c r="J40" s="6">
        <f t="shared" si="2"/>
        <v>8.6376299075330358</v>
      </c>
      <c r="K40" s="7" t="s">
        <v>13</v>
      </c>
    </row>
    <row r="41" spans="1:11" ht="12.75" x14ac:dyDescent="0.2">
      <c r="A41" s="2">
        <v>1873.09</v>
      </c>
      <c r="B41" s="6">
        <v>4.59</v>
      </c>
      <c r="C41" s="12">
        <v>0.32250000000000001</v>
      </c>
      <c r="D41" s="12">
        <v>0.45250000000000001</v>
      </c>
      <c r="E41" s="12">
        <v>12.559226450000001</v>
      </c>
      <c r="F41" s="6">
        <f t="shared" si="3"/>
        <v>1873.708333333331</v>
      </c>
      <c r="G41" s="6">
        <f>G33*4/12+G45*8/12</f>
        <v>5.5066666666666668</v>
      </c>
      <c r="H41" s="6">
        <f t="shared" si="0"/>
        <v>88.103825056836968</v>
      </c>
      <c r="I41" s="6">
        <f t="shared" si="1"/>
        <v>6.1903014337320093</v>
      </c>
      <c r="J41" s="6">
        <f t="shared" si="2"/>
        <v>8.6856167403526658</v>
      </c>
      <c r="K41" s="7" t="s">
        <v>13</v>
      </c>
    </row>
    <row r="42" spans="1:11" ht="12.75" x14ac:dyDescent="0.2">
      <c r="A42" s="2">
        <v>1873.1</v>
      </c>
      <c r="B42" s="6">
        <v>4.1900000000000004</v>
      </c>
      <c r="C42" s="12">
        <v>0.32500000000000001</v>
      </c>
      <c r="D42" s="12">
        <v>0.45500000000000002</v>
      </c>
      <c r="E42" s="12">
        <v>12.273811569999999</v>
      </c>
      <c r="F42" s="6">
        <f t="shared" si="3"/>
        <v>1873.7916666666642</v>
      </c>
      <c r="G42" s="6">
        <f>G33*3/12+G45*9/12</f>
        <v>5.4975000000000005</v>
      </c>
      <c r="H42" s="6">
        <f t="shared" si="0"/>
        <v>82.296154233692533</v>
      </c>
      <c r="I42" s="6">
        <f t="shared" si="1"/>
        <v>6.3833532520167235</v>
      </c>
      <c r="J42" s="6">
        <f t="shared" si="2"/>
        <v>8.936694552823413</v>
      </c>
      <c r="K42" s="7" t="s">
        <v>13</v>
      </c>
    </row>
    <row r="43" spans="1:11" ht="12.75" x14ac:dyDescent="0.2">
      <c r="A43" s="2">
        <v>1873.11</v>
      </c>
      <c r="B43" s="6">
        <v>4.04</v>
      </c>
      <c r="C43" s="12">
        <v>0.32750000000000001</v>
      </c>
      <c r="D43" s="12">
        <v>0.45750000000000002</v>
      </c>
      <c r="E43" s="12">
        <v>11.893231399999999</v>
      </c>
      <c r="F43" s="6">
        <f t="shared" si="3"/>
        <v>1873.8749999999975</v>
      </c>
      <c r="G43" s="6">
        <f>G33*2/12+G45*10/12</f>
        <v>5.4883333333333324</v>
      </c>
      <c r="H43" s="6">
        <f t="shared" si="0"/>
        <v>81.889169330380625</v>
      </c>
      <c r="I43" s="6">
        <f t="shared" si="1"/>
        <v>6.638292810816746</v>
      </c>
      <c r="J43" s="6">
        <f t="shared" si="2"/>
        <v>9.2733403387745383</v>
      </c>
      <c r="K43" s="7" t="s">
        <v>13</v>
      </c>
    </row>
    <row r="44" spans="1:11" ht="12.75" x14ac:dyDescent="0.2">
      <c r="A44" s="2">
        <v>1873.12</v>
      </c>
      <c r="B44" s="6">
        <v>4.42</v>
      </c>
      <c r="C44" s="12">
        <v>0.33</v>
      </c>
      <c r="D44" s="12">
        <v>0.46</v>
      </c>
      <c r="E44" s="12">
        <v>12.178646280000001</v>
      </c>
      <c r="F44" s="6">
        <f t="shared" si="3"/>
        <v>1873.9583333333308</v>
      </c>
      <c r="G44" s="6">
        <f>G33*1/12+G45*11/12</f>
        <v>5.4791666666666661</v>
      </c>
      <c r="H44" s="6">
        <f t="shared" si="0"/>
        <v>87.491975339643375</v>
      </c>
      <c r="I44" s="6">
        <f t="shared" si="1"/>
        <v>6.5322063036385334</v>
      </c>
      <c r="J44" s="6">
        <f t="shared" si="2"/>
        <v>9.1054996959809866</v>
      </c>
      <c r="K44" s="7" t="s">
        <v>13</v>
      </c>
    </row>
    <row r="45" spans="1:11" ht="12.75" x14ac:dyDescent="0.2">
      <c r="A45" s="2">
        <v>1874.01</v>
      </c>
      <c r="B45" s="6">
        <v>4.66</v>
      </c>
      <c r="C45" s="12">
        <v>0.33</v>
      </c>
      <c r="D45" s="12">
        <v>0.46</v>
      </c>
      <c r="E45" s="12">
        <v>12.368895869999999</v>
      </c>
      <c r="F45" s="6">
        <f t="shared" si="3"/>
        <v>1874.041666666664</v>
      </c>
      <c r="G45" s="6">
        <v>5.47</v>
      </c>
      <c r="H45" s="6">
        <f t="shared" si="0"/>
        <v>90.82385944607357</v>
      </c>
      <c r="I45" s="6">
        <f t="shared" si="1"/>
        <v>6.4317325358807453</v>
      </c>
      <c r="J45" s="6">
        <f t="shared" si="2"/>
        <v>8.9654453530458884</v>
      </c>
      <c r="K45" s="7" t="s">
        <v>13</v>
      </c>
    </row>
    <row r="46" spans="1:11" ht="12.75" x14ac:dyDescent="0.2">
      <c r="A46" s="2">
        <v>1874.02</v>
      </c>
      <c r="B46" s="6">
        <v>4.8</v>
      </c>
      <c r="C46" s="12">
        <v>0.33</v>
      </c>
      <c r="D46" s="12">
        <v>0.46</v>
      </c>
      <c r="E46" s="12">
        <v>12.368895869999999</v>
      </c>
      <c r="F46" s="6">
        <f t="shared" si="3"/>
        <v>1874.1249999999973</v>
      </c>
      <c r="G46" s="6">
        <f>G45*11/12+G57*1/12</f>
        <v>5.4366666666666665</v>
      </c>
      <c r="H46" s="6">
        <f t="shared" si="0"/>
        <v>93.552473249174483</v>
      </c>
      <c r="I46" s="6">
        <f t="shared" si="1"/>
        <v>6.4317325358807453</v>
      </c>
      <c r="J46" s="6">
        <f t="shared" si="2"/>
        <v>8.9654453530458884</v>
      </c>
      <c r="K46" s="7" t="s">
        <v>13</v>
      </c>
    </row>
    <row r="47" spans="1:11" ht="12.75" x14ac:dyDescent="0.2">
      <c r="A47" s="2">
        <v>1874.03</v>
      </c>
      <c r="B47" s="6">
        <v>4.7300000000000004</v>
      </c>
      <c r="C47" s="12">
        <v>0.33</v>
      </c>
      <c r="D47" s="12">
        <v>0.46</v>
      </c>
      <c r="E47" s="12">
        <v>12.368895869999999</v>
      </c>
      <c r="F47" s="6">
        <f t="shared" si="3"/>
        <v>1874.2083333333305</v>
      </c>
      <c r="G47" s="6">
        <f>G45*10/12+G57*2/12</f>
        <v>5.4033333333333324</v>
      </c>
      <c r="H47" s="6">
        <f t="shared" si="0"/>
        <v>92.188166347624033</v>
      </c>
      <c r="I47" s="6">
        <f t="shared" si="1"/>
        <v>6.4317325358807453</v>
      </c>
      <c r="J47" s="6">
        <f t="shared" si="2"/>
        <v>8.9654453530458884</v>
      </c>
      <c r="K47" s="7" t="s">
        <v>13</v>
      </c>
    </row>
    <row r="48" spans="1:11" ht="12.75" x14ac:dyDescent="0.2">
      <c r="A48" s="2">
        <v>1874.04</v>
      </c>
      <c r="B48" s="6">
        <v>4.5999999999999996</v>
      </c>
      <c r="C48" s="12">
        <v>0.33</v>
      </c>
      <c r="D48" s="12">
        <v>0.46</v>
      </c>
      <c r="E48" s="12">
        <v>12.178646280000001</v>
      </c>
      <c r="F48" s="6">
        <f t="shared" si="3"/>
        <v>1874.2916666666638</v>
      </c>
      <c r="G48" s="6">
        <f>G45*9/12+G57*3/12</f>
        <v>5.37</v>
      </c>
      <c r="H48" s="6">
        <f t="shared" si="0"/>
        <v>91.054996959809841</v>
      </c>
      <c r="I48" s="6">
        <f t="shared" si="1"/>
        <v>6.5322063036385334</v>
      </c>
      <c r="J48" s="6">
        <f t="shared" si="2"/>
        <v>9.1054996959809866</v>
      </c>
      <c r="K48" s="7" t="s">
        <v>13</v>
      </c>
    </row>
    <row r="49" spans="1:11" ht="12.75" x14ac:dyDescent="0.2">
      <c r="A49" s="2">
        <v>1874.05</v>
      </c>
      <c r="B49" s="6">
        <v>4.4800000000000004</v>
      </c>
      <c r="C49" s="12">
        <v>0.33</v>
      </c>
      <c r="D49" s="12">
        <v>0.46</v>
      </c>
      <c r="E49" s="12">
        <v>12.08348099</v>
      </c>
      <c r="F49" s="6">
        <f t="shared" si="3"/>
        <v>1874.374999999997</v>
      </c>
      <c r="G49" s="6">
        <f>G45*8/12+G57*4/12</f>
        <v>5.3366666666666669</v>
      </c>
      <c r="H49" s="6">
        <f t="shared" si="0"/>
        <v>89.378059260719695</v>
      </c>
      <c r="I49" s="6">
        <f t="shared" si="1"/>
        <v>6.5836516866155117</v>
      </c>
      <c r="J49" s="6">
        <f t="shared" si="2"/>
        <v>9.1772114419488968</v>
      </c>
      <c r="K49" s="7" t="s">
        <v>13</v>
      </c>
    </row>
    <row r="50" spans="1:11" ht="12.75" x14ac:dyDescent="0.2">
      <c r="A50" s="2">
        <v>1874.06</v>
      </c>
      <c r="B50" s="6">
        <v>4.46</v>
      </c>
      <c r="C50" s="12">
        <v>0.33</v>
      </c>
      <c r="D50" s="12">
        <v>0.46</v>
      </c>
      <c r="E50" s="12">
        <v>11.79806612</v>
      </c>
      <c r="F50" s="6">
        <f t="shared" si="3"/>
        <v>1874.4583333333303</v>
      </c>
      <c r="G50" s="6">
        <f>G45*7/12+G57*5/12</f>
        <v>5.3033333333333337</v>
      </c>
      <c r="H50" s="6">
        <f t="shared" si="0"/>
        <v>91.131601489956694</v>
      </c>
      <c r="I50" s="6">
        <f t="shared" si="1"/>
        <v>6.7429211864766172</v>
      </c>
      <c r="J50" s="6">
        <f t="shared" si="2"/>
        <v>9.3992234720583152</v>
      </c>
      <c r="K50" s="7" t="s">
        <v>13</v>
      </c>
    </row>
    <row r="51" spans="1:11" ht="12.75" x14ac:dyDescent="0.2">
      <c r="A51" s="2">
        <v>1874.07</v>
      </c>
      <c r="B51" s="6">
        <v>4.46</v>
      </c>
      <c r="C51" s="12">
        <v>0.33</v>
      </c>
      <c r="D51" s="12">
        <v>0.46</v>
      </c>
      <c r="E51" s="12">
        <v>11.893231399999999</v>
      </c>
      <c r="F51" s="6">
        <f t="shared" si="3"/>
        <v>1874.5416666666636</v>
      </c>
      <c r="G51" s="6">
        <f>G45*6/12+G57*6/12</f>
        <v>5.27</v>
      </c>
      <c r="H51" s="6">
        <f t="shared" si="0"/>
        <v>90.402399805321181</v>
      </c>
      <c r="I51" s="6">
        <f t="shared" si="1"/>
        <v>6.6889668017390109</v>
      </c>
      <c r="J51" s="6">
        <f t="shared" si="2"/>
        <v>9.324014329696805</v>
      </c>
      <c r="K51" s="7" t="s">
        <v>13</v>
      </c>
    </row>
    <row r="52" spans="1:11" ht="12.75" x14ac:dyDescent="0.2">
      <c r="A52" s="2">
        <v>1874.08</v>
      </c>
      <c r="B52" s="6">
        <v>4.47</v>
      </c>
      <c r="C52" s="12">
        <v>0.33</v>
      </c>
      <c r="D52" s="12">
        <v>0.46</v>
      </c>
      <c r="E52" s="12">
        <v>11.79806612</v>
      </c>
      <c r="F52" s="6">
        <f t="shared" si="3"/>
        <v>1874.6249999999968</v>
      </c>
      <c r="G52" s="6">
        <f>G45*5/12+G57*7/12</f>
        <v>5.2366666666666664</v>
      </c>
      <c r="H52" s="6">
        <f t="shared" si="0"/>
        <v>91.335932435001453</v>
      </c>
      <c r="I52" s="6">
        <f t="shared" si="1"/>
        <v>6.7429211864766172</v>
      </c>
      <c r="J52" s="6">
        <f t="shared" si="2"/>
        <v>9.3992234720583152</v>
      </c>
      <c r="K52" s="7" t="s">
        <v>13</v>
      </c>
    </row>
    <row r="53" spans="1:11" ht="12.75" x14ac:dyDescent="0.2">
      <c r="A53" s="2">
        <v>1874.09</v>
      </c>
      <c r="B53" s="6">
        <v>4.54</v>
      </c>
      <c r="C53" s="12">
        <v>0.33</v>
      </c>
      <c r="D53" s="12">
        <v>0.46</v>
      </c>
      <c r="E53" s="12">
        <v>11.79806612</v>
      </c>
      <c r="F53" s="6">
        <f t="shared" si="3"/>
        <v>1874.7083333333301</v>
      </c>
      <c r="G53" s="6">
        <f>G45*4/12+G57*8/12</f>
        <v>5.2033333333333331</v>
      </c>
      <c r="H53" s="6">
        <f t="shared" si="0"/>
        <v>92.766249050314684</v>
      </c>
      <c r="I53" s="6">
        <f t="shared" si="1"/>
        <v>6.7429211864766172</v>
      </c>
      <c r="J53" s="6">
        <f t="shared" si="2"/>
        <v>9.3992234720583152</v>
      </c>
      <c r="K53" s="7" t="s">
        <v>13</v>
      </c>
    </row>
    <row r="54" spans="1:11" ht="12.75" x14ac:dyDescent="0.2">
      <c r="A54" s="2">
        <v>1874.1</v>
      </c>
      <c r="B54" s="6">
        <v>4.53</v>
      </c>
      <c r="C54" s="12">
        <v>0.33</v>
      </c>
      <c r="D54" s="12">
        <v>0.46</v>
      </c>
      <c r="E54" s="12">
        <v>11.60773554</v>
      </c>
      <c r="F54" s="6">
        <f t="shared" si="3"/>
        <v>1874.7916666666633</v>
      </c>
      <c r="G54" s="6">
        <f>G45*3/12+G57*9/12</f>
        <v>5.17</v>
      </c>
      <c r="H54" s="6">
        <f t="shared" si="0"/>
        <v>94.079644236967141</v>
      </c>
      <c r="I54" s="6">
        <f t="shared" si="1"/>
        <v>6.8534840172625069</v>
      </c>
      <c r="J54" s="6">
        <f t="shared" si="2"/>
        <v>9.5533413573962225</v>
      </c>
      <c r="K54" s="7" t="s">
        <v>13</v>
      </c>
    </row>
    <row r="55" spans="1:11" ht="12.75" x14ac:dyDescent="0.2">
      <c r="A55" s="2">
        <v>1874.11</v>
      </c>
      <c r="B55" s="6">
        <v>4.57</v>
      </c>
      <c r="C55" s="12">
        <v>0.33</v>
      </c>
      <c r="D55" s="12">
        <v>0.46</v>
      </c>
      <c r="E55" s="12">
        <v>11.51265124</v>
      </c>
      <c r="F55" s="6">
        <f t="shared" si="3"/>
        <v>1874.8749999999966</v>
      </c>
      <c r="G55" s="6">
        <f>G45*2/12+G57*10/12</f>
        <v>5.1366666666666667</v>
      </c>
      <c r="H55" s="6">
        <f t="shared" si="0"/>
        <v>95.694245142442085</v>
      </c>
      <c r="I55" s="6">
        <f t="shared" si="1"/>
        <v>6.910087723633672</v>
      </c>
      <c r="J55" s="6">
        <f t="shared" si="2"/>
        <v>9.6322434935499679</v>
      </c>
      <c r="K55" s="7" t="s">
        <v>13</v>
      </c>
    </row>
    <row r="56" spans="1:11" ht="12.75" x14ac:dyDescent="0.2">
      <c r="A56" s="2">
        <v>1874.12</v>
      </c>
      <c r="B56" s="6">
        <v>4.54</v>
      </c>
      <c r="C56" s="12">
        <v>0.33</v>
      </c>
      <c r="D56" s="12">
        <v>0.46</v>
      </c>
      <c r="E56" s="12">
        <v>11.51265124</v>
      </c>
      <c r="F56" s="6">
        <f t="shared" si="3"/>
        <v>1874.9583333333298</v>
      </c>
      <c r="G56" s="6">
        <f>G45*1/12+G57*11/12</f>
        <v>5.1033333333333335</v>
      </c>
      <c r="H56" s="6">
        <f t="shared" si="0"/>
        <v>95.06605534938447</v>
      </c>
      <c r="I56" s="6">
        <f t="shared" si="1"/>
        <v>6.910087723633672</v>
      </c>
      <c r="J56" s="6">
        <f t="shared" si="2"/>
        <v>9.6322434935499679</v>
      </c>
      <c r="K56" s="7" t="s">
        <v>13</v>
      </c>
    </row>
    <row r="57" spans="1:11" ht="12.75" x14ac:dyDescent="0.2">
      <c r="A57" s="2">
        <v>1875.01</v>
      </c>
      <c r="B57" s="6">
        <v>4.54</v>
      </c>
      <c r="C57" s="12">
        <v>0.32750000000000001</v>
      </c>
      <c r="D57" s="12">
        <v>0.45169999999999999</v>
      </c>
      <c r="E57" s="12">
        <v>11.51265124</v>
      </c>
      <c r="F57" s="6">
        <f t="shared" si="3"/>
        <v>1875.0416666666631</v>
      </c>
      <c r="G57" s="6">
        <v>5.07</v>
      </c>
      <c r="H57" s="6">
        <f t="shared" si="0"/>
        <v>95.06605534938447</v>
      </c>
      <c r="I57" s="6">
        <f t="shared" si="1"/>
        <v>6.8577385742122052</v>
      </c>
      <c r="J57" s="6">
        <f t="shared" si="2"/>
        <v>9.4584443174706969</v>
      </c>
      <c r="K57" s="7" t="s">
        <v>13</v>
      </c>
    </row>
    <row r="58" spans="1:11" ht="12.75" x14ac:dyDescent="0.2">
      <c r="A58" s="2">
        <v>1875.02</v>
      </c>
      <c r="B58" s="6">
        <v>4.53</v>
      </c>
      <c r="C58" s="12">
        <v>0.32500000000000001</v>
      </c>
      <c r="D58" s="12">
        <v>0.44330000000000003</v>
      </c>
      <c r="E58" s="12">
        <v>11.51265124</v>
      </c>
      <c r="F58" s="6">
        <f t="shared" si="3"/>
        <v>1875.1249999999964</v>
      </c>
      <c r="G58" s="6">
        <f>G57*11/12+G69*1/12</f>
        <v>5.03</v>
      </c>
      <c r="H58" s="6">
        <f t="shared" si="0"/>
        <v>94.856658751698589</v>
      </c>
      <c r="I58" s="6">
        <f t="shared" si="1"/>
        <v>6.8053894247907385</v>
      </c>
      <c r="J58" s="6">
        <f t="shared" si="2"/>
        <v>9.2825511754145662</v>
      </c>
      <c r="K58" s="7" t="s">
        <v>13</v>
      </c>
    </row>
    <row r="59" spans="1:11" ht="12.75" x14ac:dyDescent="0.2">
      <c r="A59" s="2">
        <v>1875.03</v>
      </c>
      <c r="B59" s="6">
        <v>4.59</v>
      </c>
      <c r="C59" s="12">
        <v>0.32250000000000001</v>
      </c>
      <c r="D59" s="12">
        <v>0.435</v>
      </c>
      <c r="E59" s="12">
        <v>11.51265124</v>
      </c>
      <c r="F59" s="6">
        <f t="shared" si="3"/>
        <v>1875.2083333333296</v>
      </c>
      <c r="G59" s="6">
        <f>G57*10/12+G69*2/12</f>
        <v>4.99</v>
      </c>
      <c r="H59" s="6">
        <f t="shared" si="0"/>
        <v>96.113038337813805</v>
      </c>
      <c r="I59" s="6">
        <f t="shared" si="1"/>
        <v>6.7530402753692709</v>
      </c>
      <c r="J59" s="6">
        <f t="shared" si="2"/>
        <v>9.1087519993352952</v>
      </c>
      <c r="K59" s="7" t="s">
        <v>13</v>
      </c>
    </row>
    <row r="60" spans="1:11" ht="12.75" x14ac:dyDescent="0.2">
      <c r="A60" s="2">
        <v>1875.04</v>
      </c>
      <c r="B60" s="6">
        <v>4.6500000000000004</v>
      </c>
      <c r="C60" s="12">
        <v>0.32</v>
      </c>
      <c r="D60" s="12">
        <v>0.42670000000000002</v>
      </c>
      <c r="E60" s="12">
        <v>11.60773554</v>
      </c>
      <c r="F60" s="6">
        <f t="shared" si="3"/>
        <v>1875.2916666666629</v>
      </c>
      <c r="G60" s="6">
        <f>G57*9/12+G69*3/12</f>
        <v>4.95</v>
      </c>
      <c r="H60" s="6">
        <f t="shared" si="0"/>
        <v>96.571820243244431</v>
      </c>
      <c r="I60" s="6">
        <f t="shared" si="1"/>
        <v>6.6458026834060675</v>
      </c>
      <c r="J60" s="6">
        <f t="shared" si="2"/>
        <v>8.861762515654279</v>
      </c>
      <c r="K60" s="7" t="s">
        <v>13</v>
      </c>
    </row>
    <row r="61" spans="1:11" ht="12.75" x14ac:dyDescent="0.2">
      <c r="A61" s="2">
        <v>1875.05</v>
      </c>
      <c r="B61" s="6">
        <v>4.47</v>
      </c>
      <c r="C61" s="12">
        <v>0.3175</v>
      </c>
      <c r="D61" s="12">
        <v>0.41830000000000001</v>
      </c>
      <c r="E61" s="12">
        <v>11.322320660000001</v>
      </c>
      <c r="F61" s="6">
        <f t="shared" si="3"/>
        <v>1875.3749999999961</v>
      </c>
      <c r="G61" s="6">
        <f>G57*8/12+G69*4/12</f>
        <v>4.91</v>
      </c>
      <c r="H61" s="6">
        <f t="shared" si="0"/>
        <v>95.173719448429722</v>
      </c>
      <c r="I61" s="6">
        <f t="shared" si="1"/>
        <v>6.7601019966166529</v>
      </c>
      <c r="J61" s="6">
        <f t="shared" si="2"/>
        <v>8.9063013076684907</v>
      </c>
      <c r="K61" s="7" t="s">
        <v>13</v>
      </c>
    </row>
    <row r="62" spans="1:11" ht="12.75" x14ac:dyDescent="0.2">
      <c r="A62" s="2">
        <v>1875.06</v>
      </c>
      <c r="B62" s="6">
        <v>4.38</v>
      </c>
      <c r="C62" s="12">
        <v>0.315</v>
      </c>
      <c r="D62" s="12">
        <v>0.41</v>
      </c>
      <c r="E62" s="12">
        <v>11.13207107</v>
      </c>
      <c r="F62" s="6">
        <f t="shared" si="3"/>
        <v>1875.4583333333294</v>
      </c>
      <c r="G62" s="6">
        <f>G57*7/12+G69*5/12</f>
        <v>4.87</v>
      </c>
      <c r="H62" s="6">
        <f t="shared" si="0"/>
        <v>94.851261131950324</v>
      </c>
      <c r="I62" s="6">
        <f t="shared" si="1"/>
        <v>6.8214948074347843</v>
      </c>
      <c r="J62" s="6">
        <f t="shared" si="2"/>
        <v>8.8787710192008298</v>
      </c>
      <c r="K62" s="7" t="s">
        <v>13</v>
      </c>
    </row>
    <row r="63" spans="1:11" ht="12.75" x14ac:dyDescent="0.2">
      <c r="A63" s="2">
        <v>1875.07</v>
      </c>
      <c r="B63" s="6">
        <v>4.3899999999999997</v>
      </c>
      <c r="C63" s="12">
        <v>0.3125</v>
      </c>
      <c r="D63" s="12">
        <v>0.4017</v>
      </c>
      <c r="E63" s="12">
        <v>11.13207107</v>
      </c>
      <c r="F63" s="6">
        <f t="shared" si="3"/>
        <v>1875.5416666666626</v>
      </c>
      <c r="G63" s="6">
        <f>G57*6/12+G69*6/12</f>
        <v>4.83</v>
      </c>
      <c r="H63" s="6">
        <f t="shared" si="0"/>
        <v>95.067816522662525</v>
      </c>
      <c r="I63" s="6">
        <f t="shared" si="1"/>
        <v>6.7673559597567303</v>
      </c>
      <c r="J63" s="6">
        <f t="shared" si="2"/>
        <v>8.6990300449096907</v>
      </c>
      <c r="K63" s="7" t="s">
        <v>13</v>
      </c>
    </row>
    <row r="64" spans="1:11" ht="12.75" x14ac:dyDescent="0.2">
      <c r="A64" s="2">
        <v>1875.08</v>
      </c>
      <c r="B64" s="6">
        <v>4.41</v>
      </c>
      <c r="C64" s="12">
        <v>0.31</v>
      </c>
      <c r="D64" s="12">
        <v>0.39329999999999998</v>
      </c>
      <c r="E64" s="12">
        <v>11.22715537</v>
      </c>
      <c r="F64" s="6">
        <f t="shared" si="3"/>
        <v>1875.6249999999959</v>
      </c>
      <c r="G64" s="6">
        <f>G57*5/12+G69*7/12</f>
        <v>4.79</v>
      </c>
      <c r="H64" s="6">
        <f t="shared" si="0"/>
        <v>94.692117011292396</v>
      </c>
      <c r="I64" s="6">
        <f t="shared" si="1"/>
        <v>6.6563619667801914</v>
      </c>
      <c r="J64" s="6">
        <f t="shared" si="2"/>
        <v>8.4449908436601575</v>
      </c>
      <c r="K64" s="7" t="s">
        <v>13</v>
      </c>
    </row>
    <row r="65" spans="1:11" ht="12.75" x14ac:dyDescent="0.2">
      <c r="A65" s="2">
        <v>1875.09</v>
      </c>
      <c r="B65" s="6">
        <v>4.37</v>
      </c>
      <c r="C65" s="12">
        <v>0.3075</v>
      </c>
      <c r="D65" s="12">
        <v>0.38500000000000001</v>
      </c>
      <c r="E65" s="12">
        <v>11.13207107</v>
      </c>
      <c r="F65" s="6">
        <f t="shared" si="3"/>
        <v>1875.7083333333292</v>
      </c>
      <c r="G65" s="6">
        <f>G57*4/12+G69*8/12</f>
        <v>4.75</v>
      </c>
      <c r="H65" s="6">
        <f t="shared" si="0"/>
        <v>94.634705741238122</v>
      </c>
      <c r="I65" s="6">
        <f t="shared" si="1"/>
        <v>6.6590782644006214</v>
      </c>
      <c r="J65" s="6">
        <f t="shared" si="2"/>
        <v>8.3373825424202916</v>
      </c>
      <c r="K65" s="7" t="s">
        <v>13</v>
      </c>
    </row>
    <row r="66" spans="1:11" ht="12.75" x14ac:dyDescent="0.2">
      <c r="A66" s="2">
        <v>1875.1</v>
      </c>
      <c r="B66" s="6">
        <v>4.3</v>
      </c>
      <c r="C66" s="12">
        <v>0.30499999999999999</v>
      </c>
      <c r="D66" s="12">
        <v>0.37669999999999998</v>
      </c>
      <c r="E66" s="12">
        <v>11.13207107</v>
      </c>
      <c r="F66" s="6">
        <f t="shared" si="3"/>
        <v>1875.7916666666624</v>
      </c>
      <c r="G66" s="6">
        <f>G57*3/12+G69*9/12</f>
        <v>4.7100000000000009</v>
      </c>
      <c r="H66" s="6">
        <f t="shared" si="0"/>
        <v>93.11881800625261</v>
      </c>
      <c r="I66" s="6">
        <f t="shared" si="1"/>
        <v>6.6049394167225683</v>
      </c>
      <c r="J66" s="6">
        <f t="shared" si="2"/>
        <v>8.1576415681291525</v>
      </c>
      <c r="K66" s="7" t="s">
        <v>13</v>
      </c>
    </row>
    <row r="67" spans="1:11" ht="12.75" x14ac:dyDescent="0.2">
      <c r="A67" s="2">
        <v>1875.11</v>
      </c>
      <c r="B67" s="6">
        <v>4.37</v>
      </c>
      <c r="C67" s="12">
        <v>0.30249999999999999</v>
      </c>
      <c r="D67" s="12">
        <v>0.36830000000000002</v>
      </c>
      <c r="E67" s="12">
        <v>11.03690579</v>
      </c>
      <c r="F67" s="6">
        <f t="shared" si="3"/>
        <v>1875.8749999999957</v>
      </c>
      <c r="G67" s="6">
        <f>G57*2/12+G69*10/12</f>
        <v>4.67</v>
      </c>
      <c r="H67" s="6">
        <f t="shared" si="0"/>
        <v>95.450689717267196</v>
      </c>
      <c r="I67" s="6">
        <f t="shared" si="1"/>
        <v>6.6072845856918363</v>
      </c>
      <c r="J67" s="6">
        <f t="shared" si="2"/>
        <v>8.0445054972241437</v>
      </c>
      <c r="K67" s="7" t="s">
        <v>13</v>
      </c>
    </row>
    <row r="68" spans="1:11" ht="12.75" x14ac:dyDescent="0.2">
      <c r="A68" s="2">
        <v>1875.12</v>
      </c>
      <c r="B68" s="6">
        <v>4.37</v>
      </c>
      <c r="C68" s="12">
        <v>0.3</v>
      </c>
      <c r="D68" s="12">
        <v>0.36</v>
      </c>
      <c r="E68" s="12">
        <v>10.9417405</v>
      </c>
      <c r="F68" s="6">
        <f t="shared" si="3"/>
        <v>1875.9583333333289</v>
      </c>
      <c r="G68" s="6">
        <f>G57*1/12+G69*11/12</f>
        <v>4.63</v>
      </c>
      <c r="H68" s="6">
        <f t="shared" si="0"/>
        <v>96.280867746772074</v>
      </c>
      <c r="I68" s="6">
        <f t="shared" si="1"/>
        <v>6.6096705546983117</v>
      </c>
      <c r="J68" s="6">
        <f t="shared" si="2"/>
        <v>7.9316046656379742</v>
      </c>
      <c r="K68" s="7" t="s">
        <v>13</v>
      </c>
    </row>
    <row r="69" spans="1:11" ht="12.75" x14ac:dyDescent="0.2">
      <c r="A69" s="2">
        <v>1876.01</v>
      </c>
      <c r="B69" s="6">
        <v>4.46</v>
      </c>
      <c r="C69" s="12">
        <v>0.3</v>
      </c>
      <c r="D69" s="12">
        <v>0.3533</v>
      </c>
      <c r="E69" s="12">
        <v>10.846575209999999</v>
      </c>
      <c r="F69" s="6">
        <f t="shared" si="3"/>
        <v>1876.0416666666622</v>
      </c>
      <c r="G69" s="6">
        <v>4.59</v>
      </c>
      <c r="H69" s="6">
        <f t="shared" si="0"/>
        <v>99.125912021403821</v>
      </c>
      <c r="I69" s="6">
        <f t="shared" si="1"/>
        <v>6.6676622435921855</v>
      </c>
      <c r="J69" s="6">
        <f t="shared" si="2"/>
        <v>7.8522835688703978</v>
      </c>
      <c r="K69" s="7" t="s">
        <v>13</v>
      </c>
    </row>
    <row r="70" spans="1:11" ht="12.75" x14ac:dyDescent="0.2">
      <c r="A70" s="2">
        <v>1876.02</v>
      </c>
      <c r="B70" s="6">
        <v>4.5199999999999996</v>
      </c>
      <c r="C70" s="12">
        <v>0.3</v>
      </c>
      <c r="D70" s="12">
        <v>0.34670000000000001</v>
      </c>
      <c r="E70" s="12">
        <v>10.846575209999999</v>
      </c>
      <c r="F70" s="6">
        <f t="shared" si="3"/>
        <v>1876.1249999999955</v>
      </c>
      <c r="G70" s="6">
        <f>G69*11/12+G81*1/12</f>
        <v>4.5783333333333331</v>
      </c>
      <c r="H70" s="6">
        <f t="shared" si="0"/>
        <v>100.45944447012226</v>
      </c>
      <c r="I70" s="6">
        <f t="shared" si="1"/>
        <v>6.6676622435921855</v>
      </c>
      <c r="J70" s="6">
        <f t="shared" si="2"/>
        <v>7.7055949995113702</v>
      </c>
      <c r="K70" s="7" t="s">
        <v>13</v>
      </c>
    </row>
    <row r="71" spans="1:11" ht="12.75" x14ac:dyDescent="0.2">
      <c r="A71" s="2">
        <v>1876.03</v>
      </c>
      <c r="B71" s="6">
        <v>4.51</v>
      </c>
      <c r="C71" s="12">
        <v>0.3</v>
      </c>
      <c r="D71" s="12">
        <v>0.34</v>
      </c>
      <c r="E71" s="12">
        <v>10.846575209999999</v>
      </c>
      <c r="F71" s="6">
        <f t="shared" si="3"/>
        <v>1876.2083333333287</v>
      </c>
      <c r="G71" s="6">
        <f>G69*10/12+G81*2/12</f>
        <v>4.5666666666666664</v>
      </c>
      <c r="H71" s="6">
        <f t="shared" si="0"/>
        <v>100.23718906200253</v>
      </c>
      <c r="I71" s="6">
        <f t="shared" si="1"/>
        <v>6.6676622435921855</v>
      </c>
      <c r="J71" s="6">
        <f t="shared" si="2"/>
        <v>7.556683876071145</v>
      </c>
      <c r="K71" s="7" t="s">
        <v>13</v>
      </c>
    </row>
    <row r="72" spans="1:11" ht="12.75" x14ac:dyDescent="0.2">
      <c r="A72" s="2">
        <v>1876.04</v>
      </c>
      <c r="B72" s="6">
        <v>4.34</v>
      </c>
      <c r="C72" s="12">
        <v>0.3</v>
      </c>
      <c r="D72" s="12">
        <v>0.33329999999999999</v>
      </c>
      <c r="E72" s="12">
        <v>10.751490909999999</v>
      </c>
      <c r="F72" s="6">
        <f t="shared" si="3"/>
        <v>1876.291666666662</v>
      </c>
      <c r="G72" s="6">
        <f>G69*9/12+G81*3/12</f>
        <v>4.5550000000000006</v>
      </c>
      <c r="H72" s="6">
        <f t="shared" si="0"/>
        <v>97.311912250874954</v>
      </c>
      <c r="I72" s="6">
        <f t="shared" si="1"/>
        <v>6.726629879092739</v>
      </c>
      <c r="J72" s="6">
        <f t="shared" si="2"/>
        <v>7.4732857956720329</v>
      </c>
      <c r="K72" s="7" t="s">
        <v>13</v>
      </c>
    </row>
    <row r="73" spans="1:11" ht="12.75" x14ac:dyDescent="0.2">
      <c r="A73" s="2">
        <v>1876.05</v>
      </c>
      <c r="B73" s="6">
        <v>4.18</v>
      </c>
      <c r="C73" s="12">
        <v>0.3</v>
      </c>
      <c r="D73" s="12">
        <v>0.32669999999999999</v>
      </c>
      <c r="E73" s="12">
        <v>10.370910739999999</v>
      </c>
      <c r="F73" s="6">
        <f t="shared" si="3"/>
        <v>1876.3749999999952</v>
      </c>
      <c r="G73" s="6">
        <f>G69*8/12+G81*4/12</f>
        <v>4.543333333333333</v>
      </c>
      <c r="H73" s="6">
        <f t="shared" si="0"/>
        <v>97.163769437668478</v>
      </c>
      <c r="I73" s="6">
        <f t="shared" si="1"/>
        <v>6.9734762754307518</v>
      </c>
      <c r="J73" s="6">
        <f t="shared" si="2"/>
        <v>7.5941156639440885</v>
      </c>
      <c r="K73" s="7" t="s">
        <v>13</v>
      </c>
    </row>
    <row r="74" spans="1:11" ht="12.75" x14ac:dyDescent="0.2">
      <c r="A74" s="2">
        <v>1876.06</v>
      </c>
      <c r="B74" s="6">
        <v>4.1500000000000004</v>
      </c>
      <c r="C74" s="12">
        <v>0.3</v>
      </c>
      <c r="D74" s="12">
        <v>0.32</v>
      </c>
      <c r="E74" s="12">
        <v>10.08541488</v>
      </c>
      <c r="F74" s="6">
        <f t="shared" si="3"/>
        <v>1876.4583333333285</v>
      </c>
      <c r="G74" s="6">
        <f>G69*7/12+G81*5/12</f>
        <v>4.5316666666666663</v>
      </c>
      <c r="H74" s="6">
        <f t="shared" ref="H74:H137" si="4">B74*$E$1761/E74</f>
        <v>99.197173532637038</v>
      </c>
      <c r="I74" s="6">
        <f t="shared" ref="I74:I137" si="5">C74*$E$1761/E74</f>
        <v>7.170880014407496</v>
      </c>
      <c r="J74" s="6">
        <f t="shared" ref="J74:J137" si="6">D74*$E$1761/E74</f>
        <v>7.6489386820346636</v>
      </c>
      <c r="K74" s="7" t="s">
        <v>13</v>
      </c>
    </row>
    <row r="75" spans="1:11" ht="12.75" x14ac:dyDescent="0.2">
      <c r="A75" s="2">
        <v>1876.07</v>
      </c>
      <c r="B75" s="6">
        <v>4.0999999999999996</v>
      </c>
      <c r="C75" s="12">
        <v>0.3</v>
      </c>
      <c r="D75" s="12">
        <v>0.31330000000000002</v>
      </c>
      <c r="E75" s="12">
        <v>10.08541488</v>
      </c>
      <c r="F75" s="6">
        <f t="shared" ref="F75:F138" si="7">F74+1/12</f>
        <v>1876.5416666666617</v>
      </c>
      <c r="G75" s="6">
        <f>G69*6/12+G81*6/12</f>
        <v>4.5199999999999996</v>
      </c>
      <c r="H75" s="6">
        <f t="shared" si="4"/>
        <v>98.002026863569114</v>
      </c>
      <c r="I75" s="6">
        <f t="shared" si="5"/>
        <v>7.170880014407496</v>
      </c>
      <c r="J75" s="6">
        <f t="shared" si="6"/>
        <v>7.4887890283795633</v>
      </c>
      <c r="K75" s="7" t="s">
        <v>13</v>
      </c>
    </row>
    <row r="76" spans="1:11" ht="12.75" x14ac:dyDescent="0.2">
      <c r="A76" s="2">
        <v>1876.08</v>
      </c>
      <c r="B76" s="6">
        <v>3.93</v>
      </c>
      <c r="C76" s="12">
        <v>0.3</v>
      </c>
      <c r="D76" s="12">
        <v>0.30669999999999997</v>
      </c>
      <c r="E76" s="12">
        <v>10.180580170000001</v>
      </c>
      <c r="F76" s="6">
        <f t="shared" si="7"/>
        <v>1876.624999999995</v>
      </c>
      <c r="G76" s="6">
        <f>G69*5/12+G81*7/12</f>
        <v>4.5083333333333337</v>
      </c>
      <c r="H76" s="6">
        <f t="shared" si="4"/>
        <v>93.060416418291382</v>
      </c>
      <c r="I76" s="6">
        <f t="shared" si="5"/>
        <v>7.1038485815489603</v>
      </c>
      <c r="J76" s="6">
        <f t="shared" si="6"/>
        <v>7.2625011998702202</v>
      </c>
      <c r="K76" s="7" t="s">
        <v>13</v>
      </c>
    </row>
    <row r="77" spans="1:11" ht="12.75" x14ac:dyDescent="0.2">
      <c r="A77" s="2">
        <v>1876.09</v>
      </c>
      <c r="B77" s="6">
        <v>3.69</v>
      </c>
      <c r="C77" s="12">
        <v>0.3</v>
      </c>
      <c r="D77" s="12">
        <v>0.3</v>
      </c>
      <c r="E77" s="12">
        <v>10.275745450000001</v>
      </c>
      <c r="F77" s="6">
        <f t="shared" si="7"/>
        <v>1876.7083333333283</v>
      </c>
      <c r="G77" s="6">
        <f>G69*4/12+G81*8/12</f>
        <v>4.496666666666667</v>
      </c>
      <c r="H77" s="6">
        <f t="shared" si="4"/>
        <v>86.568122412958346</v>
      </c>
      <c r="I77" s="6">
        <f t="shared" si="5"/>
        <v>7.0380587327608408</v>
      </c>
      <c r="J77" s="6">
        <f t="shared" si="6"/>
        <v>7.0380587327608408</v>
      </c>
      <c r="K77" s="7" t="s">
        <v>13</v>
      </c>
    </row>
    <row r="78" spans="1:11" ht="12.75" x14ac:dyDescent="0.2">
      <c r="A78" s="2">
        <v>1876.1</v>
      </c>
      <c r="B78" s="6">
        <v>3.67</v>
      </c>
      <c r="C78" s="12">
        <v>0.3</v>
      </c>
      <c r="D78" s="12">
        <v>0.29330000000000001</v>
      </c>
      <c r="E78" s="12">
        <v>10.465995039999999</v>
      </c>
      <c r="F78" s="6">
        <f t="shared" si="7"/>
        <v>1876.7916666666615</v>
      </c>
      <c r="G78" s="6">
        <f>G69*3/12+G81*9/12</f>
        <v>4.4850000000000003</v>
      </c>
      <c r="H78" s="6">
        <f t="shared" si="4"/>
        <v>84.533822786906242</v>
      </c>
      <c r="I78" s="6">
        <f t="shared" si="5"/>
        <v>6.9101217536980588</v>
      </c>
      <c r="J78" s="6">
        <f t="shared" si="6"/>
        <v>6.755795701198803</v>
      </c>
      <c r="K78" s="7" t="s">
        <v>13</v>
      </c>
    </row>
    <row r="79" spans="1:11" ht="12.75" x14ac:dyDescent="0.2">
      <c r="A79" s="2">
        <v>1876.11</v>
      </c>
      <c r="B79" s="6">
        <v>3.6</v>
      </c>
      <c r="C79" s="12">
        <v>0.3</v>
      </c>
      <c r="D79" s="12">
        <v>0.28670000000000001</v>
      </c>
      <c r="E79" s="12">
        <v>10.56116033</v>
      </c>
      <c r="F79" s="6">
        <f t="shared" si="7"/>
        <v>1876.8749999999948</v>
      </c>
      <c r="G79" s="6">
        <f>G69*2/12+G81*10/12</f>
        <v>4.4733333333333336</v>
      </c>
      <c r="H79" s="6">
        <f t="shared" si="4"/>
        <v>82.174266167967531</v>
      </c>
      <c r="I79" s="6">
        <f t="shared" si="5"/>
        <v>6.8478555139972936</v>
      </c>
      <c r="J79" s="6">
        <f t="shared" si="6"/>
        <v>6.5442672528767476</v>
      </c>
      <c r="K79" s="7" t="s">
        <v>13</v>
      </c>
    </row>
    <row r="80" spans="1:11" ht="12.75" x14ac:dyDescent="0.2">
      <c r="A80" s="2">
        <v>1876.12</v>
      </c>
      <c r="B80" s="6">
        <v>3.58</v>
      </c>
      <c r="C80" s="12">
        <v>0.3</v>
      </c>
      <c r="D80" s="12">
        <v>0.28000000000000003</v>
      </c>
      <c r="E80" s="12">
        <v>10.751490909999999</v>
      </c>
      <c r="F80" s="6">
        <f t="shared" si="7"/>
        <v>1876.958333333328</v>
      </c>
      <c r="G80" s="6">
        <f>G69*1/12+G81*11/12</f>
        <v>4.4616666666666669</v>
      </c>
      <c r="H80" s="6">
        <f t="shared" si="4"/>
        <v>80.271116557173357</v>
      </c>
      <c r="I80" s="6">
        <f t="shared" si="5"/>
        <v>6.726629879092739</v>
      </c>
      <c r="J80" s="6">
        <f t="shared" si="6"/>
        <v>6.2781878871532237</v>
      </c>
      <c r="K80" s="7" t="s">
        <v>13</v>
      </c>
    </row>
    <row r="81" spans="1:11" ht="12.75" x14ac:dyDescent="0.2">
      <c r="A81" s="2">
        <v>1877.01</v>
      </c>
      <c r="B81" s="6">
        <v>3.55</v>
      </c>
      <c r="C81" s="12">
        <v>0.2908</v>
      </c>
      <c r="D81" s="12">
        <v>0.28170000000000001</v>
      </c>
      <c r="E81" s="12">
        <v>10.9417405</v>
      </c>
      <c r="F81" s="6">
        <f t="shared" si="7"/>
        <v>1877.0416666666613</v>
      </c>
      <c r="G81" s="6">
        <v>4.45</v>
      </c>
      <c r="H81" s="6">
        <f t="shared" si="4"/>
        <v>78.214434897263359</v>
      </c>
      <c r="I81" s="6">
        <f t="shared" si="5"/>
        <v>6.4069739910208972</v>
      </c>
      <c r="J81" s="6">
        <f t="shared" si="6"/>
        <v>6.2064806508617147</v>
      </c>
      <c r="K81" s="7" t="s">
        <v>13</v>
      </c>
    </row>
    <row r="82" spans="1:11" ht="12.75" x14ac:dyDescent="0.2">
      <c r="A82" s="2">
        <v>1877.02</v>
      </c>
      <c r="B82" s="6">
        <v>3.34</v>
      </c>
      <c r="C82" s="12">
        <v>0.28170000000000001</v>
      </c>
      <c r="D82" s="12">
        <v>0.2833</v>
      </c>
      <c r="E82" s="12">
        <v>10.65632562</v>
      </c>
      <c r="F82" s="6">
        <f t="shared" si="7"/>
        <v>1877.1249999999945</v>
      </c>
      <c r="G82" s="6">
        <f>G81*11/12+G93*1/12</f>
        <v>4.440833333333333</v>
      </c>
      <c r="H82" s="6">
        <f t="shared" si="4"/>
        <v>75.558608915706145</v>
      </c>
      <c r="I82" s="6">
        <f t="shared" si="5"/>
        <v>6.3727126142378507</v>
      </c>
      <c r="J82" s="6">
        <f t="shared" si="6"/>
        <v>6.408908355035793</v>
      </c>
      <c r="K82" s="7" t="s">
        <v>13</v>
      </c>
    </row>
    <row r="83" spans="1:11" ht="12.75" x14ac:dyDescent="0.2">
      <c r="A83" s="2">
        <v>1877.03</v>
      </c>
      <c r="B83" s="6">
        <v>3.17</v>
      </c>
      <c r="C83" s="12">
        <v>0.27250000000000002</v>
      </c>
      <c r="D83" s="12">
        <v>0.28499999999999998</v>
      </c>
      <c r="E83" s="12">
        <v>10.180580170000001</v>
      </c>
      <c r="F83" s="6">
        <f t="shared" si="7"/>
        <v>1877.2083333333278</v>
      </c>
      <c r="G83" s="6">
        <f>G81*10/12+G93*2/12</f>
        <v>4.4316666666666666</v>
      </c>
      <c r="H83" s="6">
        <f t="shared" si="4"/>
        <v>75.064000011700685</v>
      </c>
      <c r="I83" s="6">
        <f t="shared" si="5"/>
        <v>6.4526624615736408</v>
      </c>
      <c r="J83" s="6">
        <f t="shared" si="6"/>
        <v>6.7486561524715114</v>
      </c>
      <c r="K83" s="7" t="s">
        <v>13</v>
      </c>
    </row>
    <row r="84" spans="1:11" ht="12.75" x14ac:dyDescent="0.2">
      <c r="A84" s="2">
        <v>1877.04</v>
      </c>
      <c r="B84" s="6">
        <v>2.94</v>
      </c>
      <c r="C84" s="12">
        <v>0.26329999999999998</v>
      </c>
      <c r="D84" s="12">
        <v>0.28670000000000001</v>
      </c>
      <c r="E84" s="12">
        <v>10.465995039999999</v>
      </c>
      <c r="F84" s="6">
        <f t="shared" si="7"/>
        <v>1877.2916666666611</v>
      </c>
      <c r="G84" s="6">
        <f>G81*9/12+G93*3/12</f>
        <v>4.4225000000000003</v>
      </c>
      <c r="H84" s="6">
        <f t="shared" si="4"/>
        <v>67.719193186240972</v>
      </c>
      <c r="I84" s="6">
        <f t="shared" si="5"/>
        <v>6.0647835258289957</v>
      </c>
      <c r="J84" s="6">
        <f t="shared" si="6"/>
        <v>6.6037730226174451</v>
      </c>
      <c r="K84" s="7" t="s">
        <v>13</v>
      </c>
    </row>
    <row r="85" spans="1:11" ht="12.75" x14ac:dyDescent="0.2">
      <c r="A85" s="2">
        <v>1877.05</v>
      </c>
      <c r="B85" s="6">
        <v>2.94</v>
      </c>
      <c r="C85" s="12">
        <v>0.25419999999999998</v>
      </c>
      <c r="D85" s="12">
        <v>0.2883</v>
      </c>
      <c r="E85" s="12">
        <v>10.65632562</v>
      </c>
      <c r="F85" s="6">
        <f t="shared" si="7"/>
        <v>1877.3749999999943</v>
      </c>
      <c r="G85" s="6">
        <f>G81*8/12+G93*4/12</f>
        <v>4.4133333333333331</v>
      </c>
      <c r="H85" s="6">
        <f t="shared" si="4"/>
        <v>66.509673716220377</v>
      </c>
      <c r="I85" s="6">
        <f t="shared" si="5"/>
        <v>5.7505983192732035</v>
      </c>
      <c r="J85" s="6">
        <f t="shared" si="6"/>
        <v>6.5220200450293655</v>
      </c>
      <c r="K85" s="7" t="s">
        <v>13</v>
      </c>
    </row>
    <row r="86" spans="1:11" ht="12.75" x14ac:dyDescent="0.2">
      <c r="A86" s="2">
        <v>1877.06</v>
      </c>
      <c r="B86" s="6">
        <v>2.73</v>
      </c>
      <c r="C86" s="12">
        <v>0.245</v>
      </c>
      <c r="D86" s="12">
        <v>0.28999999999999998</v>
      </c>
      <c r="E86" s="12">
        <v>10.08541488</v>
      </c>
      <c r="F86" s="6">
        <f t="shared" si="7"/>
        <v>1877.4583333333276</v>
      </c>
      <c r="G86" s="6">
        <f>G81*7/12+G93*5/12</f>
        <v>4.4041666666666668</v>
      </c>
      <c r="H86" s="6">
        <f t="shared" si="4"/>
        <v>65.255008131108227</v>
      </c>
      <c r="I86" s="6">
        <f t="shared" si="5"/>
        <v>5.8562186784327892</v>
      </c>
      <c r="J86" s="6">
        <f t="shared" si="6"/>
        <v>6.9318506805939135</v>
      </c>
      <c r="K86" s="7" t="s">
        <v>13</v>
      </c>
    </row>
    <row r="87" spans="1:11" ht="12.75" x14ac:dyDescent="0.2">
      <c r="A87" s="2">
        <v>1877.07</v>
      </c>
      <c r="B87" s="6">
        <v>2.85</v>
      </c>
      <c r="C87" s="12">
        <v>0.23580000000000001</v>
      </c>
      <c r="D87" s="12">
        <v>0.29170000000000001</v>
      </c>
      <c r="E87" s="12">
        <v>10.180580170000001</v>
      </c>
      <c r="F87" s="6">
        <f t="shared" si="7"/>
        <v>1877.5416666666608</v>
      </c>
      <c r="G87" s="6">
        <f>G81*6/12+G93*6/12</f>
        <v>4.3949999999999996</v>
      </c>
      <c r="H87" s="6">
        <f t="shared" si="4"/>
        <v>67.486561524715128</v>
      </c>
      <c r="I87" s="6">
        <f t="shared" si="5"/>
        <v>5.5836249850974831</v>
      </c>
      <c r="J87" s="6">
        <f t="shared" si="6"/>
        <v>6.9073087707927732</v>
      </c>
      <c r="K87" s="7" t="s">
        <v>13</v>
      </c>
    </row>
    <row r="88" spans="1:11" ht="12.75" x14ac:dyDescent="0.2">
      <c r="A88" s="2">
        <v>1877.08</v>
      </c>
      <c r="B88" s="6">
        <v>3.05</v>
      </c>
      <c r="C88" s="12">
        <v>0.22670000000000001</v>
      </c>
      <c r="D88" s="12">
        <v>0.29330000000000001</v>
      </c>
      <c r="E88" s="12">
        <v>9.8000000000000007</v>
      </c>
      <c r="F88" s="6">
        <f t="shared" si="7"/>
        <v>1877.6249999999941</v>
      </c>
      <c r="G88" s="6">
        <f>G81*5/12+G93*7/12</f>
        <v>4.3858333333333333</v>
      </c>
      <c r="H88" s="6">
        <f t="shared" si="4"/>
        <v>75.027198979591816</v>
      </c>
      <c r="I88" s="6">
        <f t="shared" si="5"/>
        <v>5.5766118061224477</v>
      </c>
      <c r="J88" s="6">
        <f t="shared" si="6"/>
        <v>7.2149106428571406</v>
      </c>
      <c r="K88" s="7" t="s">
        <v>13</v>
      </c>
    </row>
    <row r="89" spans="1:11" ht="12.75" x14ac:dyDescent="0.2">
      <c r="A89" s="2">
        <v>1877.09</v>
      </c>
      <c r="B89" s="6">
        <v>3.24</v>
      </c>
      <c r="C89" s="12">
        <v>0.2175</v>
      </c>
      <c r="D89" s="12">
        <v>0.29499999999999998</v>
      </c>
      <c r="E89" s="12">
        <v>9.7048347110000002</v>
      </c>
      <c r="F89" s="6">
        <f t="shared" si="7"/>
        <v>1877.7083333333273</v>
      </c>
      <c r="G89" s="6">
        <f>G81*4/12+G93*8/12</f>
        <v>4.3766666666666669</v>
      </c>
      <c r="H89" s="6">
        <f t="shared" si="4"/>
        <v>80.482570106494606</v>
      </c>
      <c r="I89" s="6">
        <f t="shared" si="5"/>
        <v>5.4027651228896838</v>
      </c>
      <c r="J89" s="6">
        <f t="shared" si="6"/>
        <v>7.3278883275975026</v>
      </c>
      <c r="K89" s="7" t="s">
        <v>13</v>
      </c>
    </row>
    <row r="90" spans="1:11" ht="12.75" x14ac:dyDescent="0.2">
      <c r="A90" s="2">
        <v>1877.1</v>
      </c>
      <c r="B90" s="6">
        <v>3.31</v>
      </c>
      <c r="C90" s="12">
        <v>0.20830000000000001</v>
      </c>
      <c r="D90" s="12">
        <v>0.29670000000000002</v>
      </c>
      <c r="E90" s="12">
        <v>9.7048347110000002</v>
      </c>
      <c r="F90" s="6">
        <f t="shared" si="7"/>
        <v>1877.7916666666606</v>
      </c>
      <c r="G90" s="6">
        <f>G81*3/12+G93*9/12</f>
        <v>4.3675000000000006</v>
      </c>
      <c r="H90" s="6">
        <f t="shared" si="4"/>
        <v>82.221391065585536</v>
      </c>
      <c r="I90" s="6">
        <f t="shared" si="5"/>
        <v>5.1742343682663048</v>
      </c>
      <c r="J90" s="6">
        <f t="shared" si="6"/>
        <v>7.370116836603998</v>
      </c>
      <c r="K90" s="7" t="s">
        <v>13</v>
      </c>
    </row>
    <row r="91" spans="1:11" ht="12.75" x14ac:dyDescent="0.2">
      <c r="A91" s="2">
        <v>1877.11</v>
      </c>
      <c r="B91" s="6">
        <v>3.26</v>
      </c>
      <c r="C91" s="12">
        <v>0.19919999999999999</v>
      </c>
      <c r="D91" s="12">
        <v>0.29830000000000001</v>
      </c>
      <c r="E91" s="12">
        <v>9.5145851239999999</v>
      </c>
      <c r="F91" s="6">
        <f t="shared" si="7"/>
        <v>1877.8749999999939</v>
      </c>
      <c r="G91" s="6">
        <f>G81*2/12+G93*10/12</f>
        <v>4.3583333333333334</v>
      </c>
      <c r="H91" s="6">
        <f t="shared" si="4"/>
        <v>82.598605168567275</v>
      </c>
      <c r="I91" s="6">
        <f t="shared" si="5"/>
        <v>5.0471294937357669</v>
      </c>
      <c r="J91" s="6">
        <f t="shared" si="6"/>
        <v>7.5580257428784119</v>
      </c>
      <c r="K91" s="7" t="s">
        <v>13</v>
      </c>
    </row>
    <row r="92" spans="1:11" ht="12.75" x14ac:dyDescent="0.2">
      <c r="A92" s="2">
        <v>1877.12</v>
      </c>
      <c r="B92" s="6">
        <v>3.25</v>
      </c>
      <c r="C92" s="12">
        <v>0.19</v>
      </c>
      <c r="D92" s="12">
        <v>0.3</v>
      </c>
      <c r="E92" s="12">
        <v>9.5145851239999999</v>
      </c>
      <c r="F92" s="6">
        <f t="shared" si="7"/>
        <v>1877.9583333333271</v>
      </c>
      <c r="G92" s="6">
        <f>G81*1/12+G93*11/12</f>
        <v>4.3491666666666662</v>
      </c>
      <c r="H92" s="6">
        <f t="shared" si="4"/>
        <v>82.345235214062484</v>
      </c>
      <c r="I92" s="6">
        <f t="shared" si="5"/>
        <v>4.8140291355913449</v>
      </c>
      <c r="J92" s="6">
        <f t="shared" si="6"/>
        <v>7.6010986351442282</v>
      </c>
      <c r="K92" s="7" t="s">
        <v>13</v>
      </c>
    </row>
    <row r="93" spans="1:11" ht="12.75" x14ac:dyDescent="0.2">
      <c r="A93" s="2">
        <v>1878.01</v>
      </c>
      <c r="B93" s="6">
        <v>3.25</v>
      </c>
      <c r="C93" s="12">
        <v>0.18920000000000001</v>
      </c>
      <c r="D93" s="12">
        <v>0.30080000000000001</v>
      </c>
      <c r="E93" s="12">
        <v>9.229089256</v>
      </c>
      <c r="F93" s="6">
        <f t="shared" si="7"/>
        <v>1878.0416666666604</v>
      </c>
      <c r="G93" s="6">
        <v>4.34</v>
      </c>
      <c r="H93" s="6">
        <f t="shared" si="4"/>
        <v>84.89253145868588</v>
      </c>
      <c r="I93" s="6">
        <f t="shared" si="5"/>
        <v>4.9420513698410362</v>
      </c>
      <c r="J93" s="6">
        <f t="shared" si="6"/>
        <v>7.8571302962377567</v>
      </c>
      <c r="K93" s="7" t="s">
        <v>13</v>
      </c>
    </row>
    <row r="94" spans="1:11" ht="12.75" x14ac:dyDescent="0.2">
      <c r="A94" s="2">
        <v>1878.02</v>
      </c>
      <c r="B94" s="6">
        <v>3.18</v>
      </c>
      <c r="C94" s="12">
        <v>0.1883</v>
      </c>
      <c r="D94" s="12">
        <v>0.30170000000000002</v>
      </c>
      <c r="E94" s="12">
        <v>9.1340049590000003</v>
      </c>
      <c r="F94" s="6">
        <f t="shared" si="7"/>
        <v>1878.1249999999936</v>
      </c>
      <c r="G94" s="6">
        <f>G93*11/12+G105*1/12</f>
        <v>4.33</v>
      </c>
      <c r="H94" s="6">
        <f t="shared" si="4"/>
        <v>83.928767658992882</v>
      </c>
      <c r="I94" s="6">
        <f t="shared" si="5"/>
        <v>4.9697443239586034</v>
      </c>
      <c r="J94" s="6">
        <f t="shared" si="6"/>
        <v>7.9626758499113697</v>
      </c>
      <c r="K94" s="7" t="s">
        <v>13</v>
      </c>
    </row>
    <row r="95" spans="1:11" ht="12.75" x14ac:dyDescent="0.2">
      <c r="A95" s="2">
        <v>1878.03</v>
      </c>
      <c r="B95" s="6">
        <v>3.24</v>
      </c>
      <c r="C95" s="12">
        <v>0.1875</v>
      </c>
      <c r="D95" s="12">
        <v>0.30249999999999999</v>
      </c>
      <c r="E95" s="12">
        <v>8.9436743799999991</v>
      </c>
      <c r="F95" s="6">
        <f t="shared" si="7"/>
        <v>1878.2083333333269</v>
      </c>
      <c r="G95" s="6">
        <f>G93*10/12+G105*2/12</f>
        <v>4.32</v>
      </c>
      <c r="H95" s="6">
        <f t="shared" si="4"/>
        <v>87.332119530943828</v>
      </c>
      <c r="I95" s="6">
        <f t="shared" si="5"/>
        <v>5.0539421024851752</v>
      </c>
      <c r="J95" s="6">
        <f t="shared" si="6"/>
        <v>8.153693258676082</v>
      </c>
      <c r="K95" s="7" t="s">
        <v>13</v>
      </c>
    </row>
    <row r="96" spans="1:11" ht="12.75" x14ac:dyDescent="0.2">
      <c r="A96" s="2">
        <v>1878.04</v>
      </c>
      <c r="B96" s="6">
        <v>3.33</v>
      </c>
      <c r="C96" s="12">
        <v>0.1867</v>
      </c>
      <c r="D96" s="12">
        <v>0.30330000000000001</v>
      </c>
      <c r="E96" s="12">
        <v>8.8485090910000004</v>
      </c>
      <c r="F96" s="6">
        <f t="shared" si="7"/>
        <v>1878.2916666666601</v>
      </c>
      <c r="G96" s="6">
        <f>G93*9/12+G105*3/12</f>
        <v>4.3100000000000005</v>
      </c>
      <c r="H96" s="6">
        <f t="shared" si="4"/>
        <v>90.723354832342309</v>
      </c>
      <c r="I96" s="6">
        <f t="shared" si="5"/>
        <v>5.0865016057652586</v>
      </c>
      <c r="J96" s="6">
        <f t="shared" si="6"/>
        <v>8.26318123743226</v>
      </c>
      <c r="K96" s="7" t="s">
        <v>13</v>
      </c>
    </row>
    <row r="97" spans="1:11" ht="12.75" x14ac:dyDescent="0.2">
      <c r="A97" s="2">
        <v>1878.05</v>
      </c>
      <c r="B97" s="6">
        <v>3.34</v>
      </c>
      <c r="C97" s="12">
        <v>0.18579999999999999</v>
      </c>
      <c r="D97" s="12">
        <v>0.30420000000000003</v>
      </c>
      <c r="E97" s="12">
        <v>8.5630942149999996</v>
      </c>
      <c r="F97" s="6">
        <f t="shared" si="7"/>
        <v>1878.3749999999934</v>
      </c>
      <c r="G97" s="6">
        <f>G93*8/12+G105*4/12</f>
        <v>4.3</v>
      </c>
      <c r="H97" s="6">
        <f t="shared" si="4"/>
        <v>94.028761074421951</v>
      </c>
      <c r="I97" s="6">
        <f t="shared" si="5"/>
        <v>5.2307017388106578</v>
      </c>
      <c r="J97" s="6">
        <f t="shared" si="6"/>
        <v>8.5639368619278926</v>
      </c>
      <c r="K97" s="7" t="s">
        <v>13</v>
      </c>
    </row>
    <row r="98" spans="1:11" ht="12.75" x14ac:dyDescent="0.2">
      <c r="A98" s="2">
        <v>1878.06</v>
      </c>
      <c r="B98" s="6">
        <v>3.41</v>
      </c>
      <c r="C98" s="12">
        <v>0.185</v>
      </c>
      <c r="D98" s="12">
        <v>0.30499999999999999</v>
      </c>
      <c r="E98" s="12">
        <v>8.3728446279999993</v>
      </c>
      <c r="F98" s="6">
        <f t="shared" si="7"/>
        <v>1878.4583333333267</v>
      </c>
      <c r="G98" s="6">
        <f>G93*7/12+G105*5/12</f>
        <v>4.29</v>
      </c>
      <c r="H98" s="6">
        <f t="shared" si="4"/>
        <v>98.18074340600316</v>
      </c>
      <c r="I98" s="6">
        <f t="shared" si="5"/>
        <v>5.3265212698271505</v>
      </c>
      <c r="J98" s="6">
        <f t="shared" si="6"/>
        <v>8.781562093498815</v>
      </c>
      <c r="K98" s="7" t="s">
        <v>13</v>
      </c>
    </row>
    <row r="99" spans="1:11" ht="12.75" x14ac:dyDescent="0.2">
      <c r="A99" s="2">
        <v>1878.07</v>
      </c>
      <c r="B99" s="6">
        <v>3.48</v>
      </c>
      <c r="C99" s="12">
        <v>0.1842</v>
      </c>
      <c r="D99" s="12">
        <v>0.30580000000000002</v>
      </c>
      <c r="E99" s="12">
        <v>8.4679289260000008</v>
      </c>
      <c r="F99" s="6">
        <f t="shared" si="7"/>
        <v>1878.5416666666599</v>
      </c>
      <c r="G99" s="6">
        <f>G93*6/12+G105*6/12</f>
        <v>4.2799999999999994</v>
      </c>
      <c r="H99" s="6">
        <f t="shared" si="4"/>
        <v>99.07110550067928</v>
      </c>
      <c r="I99" s="6">
        <f t="shared" si="5"/>
        <v>5.2439361015014718</v>
      </c>
      <c r="J99" s="6">
        <f t="shared" si="6"/>
        <v>8.7057310523298064</v>
      </c>
      <c r="K99" s="7" t="s">
        <v>13</v>
      </c>
    </row>
    <row r="100" spans="1:11" ht="12.75" x14ac:dyDescent="0.2">
      <c r="A100" s="2">
        <v>1878.08</v>
      </c>
      <c r="B100" s="6">
        <v>3.45</v>
      </c>
      <c r="C100" s="12">
        <v>0.18329999999999999</v>
      </c>
      <c r="D100" s="12">
        <v>0.30669999999999997</v>
      </c>
      <c r="E100" s="12">
        <v>8.5630942149999996</v>
      </c>
      <c r="F100" s="6">
        <f t="shared" si="7"/>
        <v>1878.6249999999932</v>
      </c>
      <c r="G100" s="6">
        <f>G93*5/12+G105*7/12</f>
        <v>4.2699999999999996</v>
      </c>
      <c r="H100" s="6">
        <f t="shared" si="4"/>
        <v>97.125516678669385</v>
      </c>
      <c r="I100" s="6">
        <f t="shared" si="5"/>
        <v>5.1603209296232171</v>
      </c>
      <c r="J100" s="6">
        <f t="shared" si="6"/>
        <v>8.6343176711153333</v>
      </c>
      <c r="K100" s="7" t="s">
        <v>13</v>
      </c>
    </row>
    <row r="101" spans="1:11" ht="12.75" x14ac:dyDescent="0.2">
      <c r="A101" s="2">
        <v>1878.09</v>
      </c>
      <c r="B101" s="6">
        <v>3.52</v>
      </c>
      <c r="C101" s="12">
        <v>0.1825</v>
      </c>
      <c r="D101" s="12">
        <v>0.3075</v>
      </c>
      <c r="E101" s="12">
        <v>8.5630942149999996</v>
      </c>
      <c r="F101" s="6">
        <f t="shared" si="7"/>
        <v>1878.7083333333264</v>
      </c>
      <c r="G101" s="6">
        <f>G93*4/12+G105*8/12</f>
        <v>4.26</v>
      </c>
      <c r="H101" s="6">
        <f t="shared" si="4"/>
        <v>99.096179335917753</v>
      </c>
      <c r="I101" s="6">
        <f t="shared" si="5"/>
        <v>5.1377990706832355</v>
      </c>
      <c r="J101" s="6">
        <f t="shared" si="6"/>
        <v>8.6568395300553149</v>
      </c>
      <c r="K101" s="7" t="s">
        <v>13</v>
      </c>
    </row>
    <row r="102" spans="1:11" ht="12.75" x14ac:dyDescent="0.2">
      <c r="A102" s="2">
        <v>1878.1</v>
      </c>
      <c r="B102" s="6">
        <v>3.48</v>
      </c>
      <c r="C102" s="12">
        <v>0.1817</v>
      </c>
      <c r="D102" s="12">
        <v>0.30830000000000002</v>
      </c>
      <c r="E102" s="12">
        <v>8.4679289260000008</v>
      </c>
      <c r="F102" s="6">
        <f t="shared" si="7"/>
        <v>1878.7916666666597</v>
      </c>
      <c r="G102" s="6">
        <f>G93*3/12+G105*9/12</f>
        <v>4.25</v>
      </c>
      <c r="H102" s="6">
        <f t="shared" si="4"/>
        <v>99.07110550067928</v>
      </c>
      <c r="I102" s="6">
        <f t="shared" si="5"/>
        <v>5.1727643303084552</v>
      </c>
      <c r="J102" s="6">
        <f t="shared" si="6"/>
        <v>8.776902823522823</v>
      </c>
      <c r="K102" s="7" t="s">
        <v>13</v>
      </c>
    </row>
    <row r="103" spans="1:11" ht="12.75" x14ac:dyDescent="0.2">
      <c r="A103" s="2">
        <v>1878.11</v>
      </c>
      <c r="B103" s="6">
        <v>3.47</v>
      </c>
      <c r="C103" s="12">
        <v>0.18079999999999999</v>
      </c>
      <c r="D103" s="12">
        <v>0.30919999999999997</v>
      </c>
      <c r="E103" s="12">
        <v>8.3728446279999993</v>
      </c>
      <c r="F103" s="6">
        <f t="shared" si="7"/>
        <v>1878.874999999993</v>
      </c>
      <c r="G103" s="6">
        <f>G93*2/12+G105*10/12</f>
        <v>4.2399999999999993</v>
      </c>
      <c r="H103" s="6">
        <f t="shared" si="4"/>
        <v>99.908263817838986</v>
      </c>
      <c r="I103" s="6">
        <f t="shared" si="5"/>
        <v>5.2055948409986419</v>
      </c>
      <c r="J103" s="6">
        <f t="shared" si="6"/>
        <v>8.9024885223273227</v>
      </c>
      <c r="K103" s="7" t="s">
        <v>13</v>
      </c>
    </row>
    <row r="104" spans="1:11" ht="12.75" x14ac:dyDescent="0.2">
      <c r="A104" s="2">
        <v>1878.12</v>
      </c>
      <c r="B104" s="6">
        <v>3.45</v>
      </c>
      <c r="C104" s="12">
        <v>0.18</v>
      </c>
      <c r="D104" s="12">
        <v>0.31</v>
      </c>
      <c r="E104" s="12">
        <v>8.18251405</v>
      </c>
      <c r="F104" s="6">
        <f t="shared" si="7"/>
        <v>1878.9583333333262</v>
      </c>
      <c r="G104" s="6">
        <f>G93*1/12+G105*11/12</f>
        <v>4.2299999999999995</v>
      </c>
      <c r="H104" s="6">
        <f t="shared" si="4"/>
        <v>101.64296020976583</v>
      </c>
      <c r="I104" s="6">
        <f t="shared" si="5"/>
        <v>5.3031109674660426</v>
      </c>
      <c r="J104" s="6">
        <f t="shared" si="6"/>
        <v>9.1331355550804076</v>
      </c>
      <c r="K104" s="7" t="s">
        <v>13</v>
      </c>
    </row>
    <row r="105" spans="1:11" ht="12.75" x14ac:dyDescent="0.2">
      <c r="A105" s="2">
        <v>1879.01</v>
      </c>
      <c r="B105" s="6">
        <v>3.58</v>
      </c>
      <c r="C105" s="12">
        <v>0.1817</v>
      </c>
      <c r="D105" s="12">
        <v>0.31580000000000003</v>
      </c>
      <c r="E105" s="12">
        <v>8.2776793390000005</v>
      </c>
      <c r="F105" s="6">
        <f t="shared" si="7"/>
        <v>1879.0416666666595</v>
      </c>
      <c r="G105" s="6">
        <v>4.22</v>
      </c>
      <c r="H105" s="6">
        <f t="shared" si="4"/>
        <v>104.26040254227341</v>
      </c>
      <c r="I105" s="6">
        <f t="shared" si="5"/>
        <v>5.2916522742824252</v>
      </c>
      <c r="J105" s="6">
        <f t="shared" si="6"/>
        <v>9.1970489169971916</v>
      </c>
      <c r="K105" s="7" t="s">
        <v>13</v>
      </c>
    </row>
    <row r="106" spans="1:11" ht="12.75" x14ac:dyDescent="0.2">
      <c r="A106" s="2">
        <v>1879.02</v>
      </c>
      <c r="B106" s="6">
        <v>3.71</v>
      </c>
      <c r="C106" s="12">
        <v>0.18329999999999999</v>
      </c>
      <c r="D106" s="12">
        <v>0.32169999999999999</v>
      </c>
      <c r="E106" s="12">
        <v>8.3728446279999993</v>
      </c>
      <c r="F106" s="6">
        <f t="shared" si="7"/>
        <v>1879.1249999999927</v>
      </c>
      <c r="G106" s="6">
        <f>G105*11/12+G117*1/12</f>
        <v>4.2033333333333331</v>
      </c>
      <c r="H106" s="6">
        <f t="shared" si="4"/>
        <v>106.81834546518232</v>
      </c>
      <c r="I106" s="6">
        <f t="shared" si="5"/>
        <v>5.2775748581584683</v>
      </c>
      <c r="J106" s="6">
        <f t="shared" si="6"/>
        <v>9.2623886081264555</v>
      </c>
      <c r="K106" s="7" t="s">
        <v>13</v>
      </c>
    </row>
    <row r="107" spans="1:11" ht="12.75" x14ac:dyDescent="0.2">
      <c r="A107" s="2">
        <v>1879.03</v>
      </c>
      <c r="B107" s="6">
        <v>3.65</v>
      </c>
      <c r="C107" s="12">
        <v>0.185</v>
      </c>
      <c r="D107" s="12">
        <v>0.32750000000000001</v>
      </c>
      <c r="E107" s="12">
        <v>8.2776793390000005</v>
      </c>
      <c r="F107" s="6">
        <f t="shared" si="7"/>
        <v>1879.208333333326</v>
      </c>
      <c r="G107" s="6">
        <f>G105*10/12+G117*2/12</f>
        <v>4.1866666666666656</v>
      </c>
      <c r="H107" s="6">
        <f t="shared" si="4"/>
        <v>106.29901376516702</v>
      </c>
      <c r="I107" s="6">
        <f t="shared" si="5"/>
        <v>5.3877582319331241</v>
      </c>
      <c r="J107" s="6">
        <f t="shared" si="6"/>
        <v>9.5377882213951235</v>
      </c>
      <c r="K107" s="7" t="s">
        <v>13</v>
      </c>
    </row>
    <row r="108" spans="1:11" ht="12.75" x14ac:dyDescent="0.2">
      <c r="A108" s="2">
        <v>1879.04</v>
      </c>
      <c r="B108" s="6">
        <v>3.77</v>
      </c>
      <c r="C108" s="12">
        <v>0.1867</v>
      </c>
      <c r="D108" s="12">
        <v>0.33329999999999999</v>
      </c>
      <c r="E108" s="12">
        <v>8.18251405</v>
      </c>
      <c r="F108" s="6">
        <f t="shared" si="7"/>
        <v>1879.2916666666592</v>
      </c>
      <c r="G108" s="6">
        <f>G105*9/12+G117*3/12</f>
        <v>4.17</v>
      </c>
      <c r="H108" s="6">
        <f t="shared" si="4"/>
        <v>111.07071304081657</v>
      </c>
      <c r="I108" s="6">
        <f t="shared" si="5"/>
        <v>5.5005045423661683</v>
      </c>
      <c r="J108" s="6">
        <f t="shared" si="6"/>
        <v>9.8195938080912892</v>
      </c>
      <c r="K108" s="7" t="s">
        <v>13</v>
      </c>
    </row>
    <row r="109" spans="1:11" ht="12.75" x14ac:dyDescent="0.2">
      <c r="A109" s="2">
        <v>1879.05</v>
      </c>
      <c r="B109" s="6">
        <v>3.94</v>
      </c>
      <c r="C109" s="12">
        <v>0.1883</v>
      </c>
      <c r="D109" s="12">
        <v>0.3392</v>
      </c>
      <c r="E109" s="12">
        <v>8.18251405</v>
      </c>
      <c r="F109" s="6">
        <f t="shared" si="7"/>
        <v>1879.3749999999925</v>
      </c>
      <c r="G109" s="6">
        <f>G105*8/12+G117*4/12</f>
        <v>4.1533333333333324</v>
      </c>
      <c r="H109" s="6">
        <f t="shared" si="4"/>
        <v>116.07920673231227</v>
      </c>
      <c r="I109" s="6">
        <f t="shared" si="5"/>
        <v>5.5476433065214215</v>
      </c>
      <c r="J109" s="6">
        <f t="shared" si="6"/>
        <v>9.9934180009137883</v>
      </c>
      <c r="K109" s="7" t="s">
        <v>13</v>
      </c>
    </row>
    <row r="110" spans="1:11" ht="12.75" x14ac:dyDescent="0.2">
      <c r="A110" s="2">
        <v>1879.06</v>
      </c>
      <c r="B110" s="6">
        <v>3.96</v>
      </c>
      <c r="C110" s="12">
        <v>0.19</v>
      </c>
      <c r="D110" s="12">
        <v>0.34499999999999997</v>
      </c>
      <c r="E110" s="12">
        <v>8.0873811569999994</v>
      </c>
      <c r="F110" s="6">
        <f t="shared" si="7"/>
        <v>1879.4583333333258</v>
      </c>
      <c r="G110" s="6">
        <f>G105*7/12+G117*5/12</f>
        <v>4.1366666666666667</v>
      </c>
      <c r="H110" s="6">
        <f t="shared" si="4"/>
        <v>118.04082699548717</v>
      </c>
      <c r="I110" s="6">
        <f t="shared" si="5"/>
        <v>5.6635750326117584</v>
      </c>
      <c r="J110" s="6">
        <f t="shared" si="6"/>
        <v>10.283859927637138</v>
      </c>
      <c r="K110" s="7" t="s">
        <v>13</v>
      </c>
    </row>
    <row r="111" spans="1:11" ht="12.75" x14ac:dyDescent="0.2">
      <c r="A111" s="2">
        <v>1879.07</v>
      </c>
      <c r="B111" s="6">
        <v>4.04</v>
      </c>
      <c r="C111" s="12">
        <v>0.19170000000000001</v>
      </c>
      <c r="D111" s="12">
        <v>0.3508</v>
      </c>
      <c r="E111" s="12">
        <v>8.18251405</v>
      </c>
      <c r="F111" s="6">
        <f t="shared" si="7"/>
        <v>1879.541666666659</v>
      </c>
      <c r="G111" s="6">
        <f>G105*6/12+G117*6/12</f>
        <v>4.1199999999999992</v>
      </c>
      <c r="H111" s="6">
        <f t="shared" si="4"/>
        <v>119.02537949201563</v>
      </c>
      <c r="I111" s="6">
        <f t="shared" si="5"/>
        <v>5.6478131803513367</v>
      </c>
      <c r="J111" s="6">
        <f t="shared" si="6"/>
        <v>10.335174041039377</v>
      </c>
      <c r="K111" s="7" t="s">
        <v>13</v>
      </c>
    </row>
    <row r="112" spans="1:11" ht="12.75" x14ac:dyDescent="0.2">
      <c r="A112" s="2">
        <v>1879.08</v>
      </c>
      <c r="B112" s="6">
        <v>4.07</v>
      </c>
      <c r="C112" s="12">
        <v>0.1933</v>
      </c>
      <c r="D112" s="12">
        <v>0.35670000000000002</v>
      </c>
      <c r="E112" s="12">
        <v>8.18251405</v>
      </c>
      <c r="F112" s="6">
        <f t="shared" si="7"/>
        <v>1879.6249999999923</v>
      </c>
      <c r="G112" s="6">
        <f>G105*5/12+G117*7/12</f>
        <v>4.1033333333333326</v>
      </c>
      <c r="H112" s="6">
        <f t="shared" si="4"/>
        <v>119.90923131992665</v>
      </c>
      <c r="I112" s="6">
        <f t="shared" si="5"/>
        <v>5.6949519445065899</v>
      </c>
      <c r="J112" s="6">
        <f t="shared" si="6"/>
        <v>10.508998233861876</v>
      </c>
      <c r="K112" s="7" t="s">
        <v>13</v>
      </c>
    </row>
    <row r="113" spans="1:11" ht="12.75" x14ac:dyDescent="0.2">
      <c r="A113" s="2">
        <v>1879.09</v>
      </c>
      <c r="B113" s="6">
        <v>4.22</v>
      </c>
      <c r="C113" s="12">
        <v>0.19500000000000001</v>
      </c>
      <c r="D113" s="12">
        <v>0.36249999999999999</v>
      </c>
      <c r="E113" s="12">
        <v>8.4679289260000008</v>
      </c>
      <c r="F113" s="6">
        <f t="shared" si="7"/>
        <v>1879.7083333333255</v>
      </c>
      <c r="G113" s="6">
        <f>G105*4/12+G117*8/12</f>
        <v>4.086666666666666</v>
      </c>
      <c r="H113" s="6">
        <f t="shared" si="4"/>
        <v>120.13794977381221</v>
      </c>
      <c r="I113" s="6">
        <f t="shared" si="5"/>
        <v>5.5513981530553034</v>
      </c>
      <c r="J113" s="6">
        <f t="shared" si="6"/>
        <v>10.319906822987424</v>
      </c>
      <c r="K113" s="7" t="s">
        <v>13</v>
      </c>
    </row>
    <row r="114" spans="1:11" ht="12.75" x14ac:dyDescent="0.2">
      <c r="A114" s="2">
        <v>1879.1</v>
      </c>
      <c r="B114" s="6">
        <v>4.68</v>
      </c>
      <c r="C114" s="12">
        <v>0.19670000000000001</v>
      </c>
      <c r="D114" s="12">
        <v>0.36830000000000002</v>
      </c>
      <c r="E114" s="12">
        <v>8.9436743799999991</v>
      </c>
      <c r="F114" s="6">
        <f t="shared" si="7"/>
        <v>1879.7916666666588</v>
      </c>
      <c r="G114" s="6">
        <f>G105*3/12+G117*9/12</f>
        <v>4.0699999999999994</v>
      </c>
      <c r="H114" s="6">
        <f t="shared" si="4"/>
        <v>126.14639487802997</v>
      </c>
      <c r="I114" s="6">
        <f t="shared" si="5"/>
        <v>5.301922194980448</v>
      </c>
      <c r="J114" s="6">
        <f t="shared" si="6"/>
        <v>9.9272900071748804</v>
      </c>
      <c r="K114" s="7" t="s">
        <v>13</v>
      </c>
    </row>
    <row r="115" spans="1:11" ht="12.75" x14ac:dyDescent="0.2">
      <c r="A115" s="2">
        <v>1879.11</v>
      </c>
      <c r="B115" s="6">
        <v>4.93</v>
      </c>
      <c r="C115" s="12">
        <v>0.1983</v>
      </c>
      <c r="D115" s="12">
        <v>0.37419999999999998</v>
      </c>
      <c r="E115" s="12">
        <v>9.4194198349999994</v>
      </c>
      <c r="F115" s="6">
        <f t="shared" si="7"/>
        <v>1879.874999999992</v>
      </c>
      <c r="G115" s="6">
        <f>G105*2/12+G117*10/12</f>
        <v>4.0533333333333328</v>
      </c>
      <c r="H115" s="6">
        <f t="shared" si="4"/>
        <v>126.17337912722942</v>
      </c>
      <c r="I115" s="6">
        <f t="shared" si="5"/>
        <v>5.0750874403508304</v>
      </c>
      <c r="J115" s="6">
        <f t="shared" si="6"/>
        <v>9.5768921844643486</v>
      </c>
      <c r="K115" s="7" t="s">
        <v>13</v>
      </c>
    </row>
    <row r="116" spans="1:11" ht="12.75" x14ac:dyDescent="0.2">
      <c r="A116" s="2">
        <v>1879.12</v>
      </c>
      <c r="B116" s="6">
        <v>4.92</v>
      </c>
      <c r="C116" s="12">
        <v>0.2</v>
      </c>
      <c r="D116" s="12">
        <v>0.38</v>
      </c>
      <c r="E116" s="12">
        <v>9.7048347110000002</v>
      </c>
      <c r="F116" s="6">
        <f t="shared" si="7"/>
        <v>1879.9583333333253</v>
      </c>
      <c r="G116" s="6">
        <f>G105*1/12+G117*11/12</f>
        <v>4.0366666666666671</v>
      </c>
      <c r="H116" s="6">
        <f t="shared" si="4"/>
        <v>122.21427312467698</v>
      </c>
      <c r="I116" s="6">
        <f t="shared" si="5"/>
        <v>4.9680598831169513</v>
      </c>
      <c r="J116" s="6">
        <f t="shared" si="6"/>
        <v>9.4393137779222069</v>
      </c>
      <c r="K116" s="7" t="s">
        <v>13</v>
      </c>
    </row>
    <row r="117" spans="1:11" ht="12.75" x14ac:dyDescent="0.2">
      <c r="A117" s="2">
        <v>1880.01</v>
      </c>
      <c r="B117" s="6">
        <v>5.1100000000000003</v>
      </c>
      <c r="C117" s="12">
        <v>0.20499999999999999</v>
      </c>
      <c r="D117" s="12">
        <v>0.38919999999999999</v>
      </c>
      <c r="E117" s="12">
        <v>9.9903305790000001</v>
      </c>
      <c r="F117" s="6">
        <f t="shared" si="7"/>
        <v>1880.0416666666586</v>
      </c>
      <c r="G117" s="6">
        <v>4.0199999999999996</v>
      </c>
      <c r="H117" s="6">
        <f t="shared" si="4"/>
        <v>123.30651125693844</v>
      </c>
      <c r="I117" s="6">
        <f t="shared" si="5"/>
        <v>4.9467387099163167</v>
      </c>
      <c r="J117" s="6">
        <f t="shared" si="6"/>
        <v>9.391564419021611</v>
      </c>
      <c r="K117" s="7" t="s">
        <v>13</v>
      </c>
    </row>
    <row r="118" spans="1:11" ht="12.75" x14ac:dyDescent="0.2">
      <c r="A118" s="2">
        <v>1880.02</v>
      </c>
      <c r="B118" s="6">
        <v>5.2</v>
      </c>
      <c r="C118" s="12">
        <v>0.21</v>
      </c>
      <c r="D118" s="12">
        <v>0.39829999999999999</v>
      </c>
      <c r="E118" s="12">
        <v>9.9903305790000001</v>
      </c>
      <c r="F118" s="6">
        <f t="shared" si="7"/>
        <v>1880.1249999999918</v>
      </c>
      <c r="G118" s="6">
        <f>G117*11/12+G129*1/12</f>
        <v>3.9933333333333332</v>
      </c>
      <c r="H118" s="6">
        <f t="shared" si="4"/>
        <v>125.47825020275535</v>
      </c>
      <c r="I118" s="6">
        <f t="shared" si="5"/>
        <v>5.0673908735728119</v>
      </c>
      <c r="J118" s="6">
        <f t="shared" si="6"/>
        <v>9.6111513568764337</v>
      </c>
      <c r="K118" s="7" t="s">
        <v>13</v>
      </c>
    </row>
    <row r="119" spans="1:11" ht="12.75" x14ac:dyDescent="0.2">
      <c r="A119" s="2">
        <v>1880.03</v>
      </c>
      <c r="B119" s="6">
        <v>5.3</v>
      </c>
      <c r="C119" s="12">
        <v>0.215</v>
      </c>
      <c r="D119" s="12">
        <v>0.40749999999999997</v>
      </c>
      <c r="E119" s="12">
        <v>10.08541488</v>
      </c>
      <c r="F119" s="6">
        <f t="shared" si="7"/>
        <v>1880.2083333333251</v>
      </c>
      <c r="G119" s="6">
        <f>G117*10/12+G129*2/12</f>
        <v>3.9666666666666663</v>
      </c>
      <c r="H119" s="6">
        <f t="shared" si="4"/>
        <v>126.6855469211991</v>
      </c>
      <c r="I119" s="6">
        <f t="shared" si="5"/>
        <v>5.13913067699204</v>
      </c>
      <c r="J119" s="6">
        <f t="shared" si="6"/>
        <v>9.7404453529035155</v>
      </c>
      <c r="K119" s="7" t="s">
        <v>13</v>
      </c>
    </row>
    <row r="120" spans="1:11" ht="12.75" x14ac:dyDescent="0.2">
      <c r="A120" s="2">
        <v>1880.04</v>
      </c>
      <c r="B120" s="6">
        <v>5.18</v>
      </c>
      <c r="C120" s="12">
        <v>0.22</v>
      </c>
      <c r="D120" s="12">
        <v>0.41670000000000001</v>
      </c>
      <c r="E120" s="12">
        <v>9.7048347110000002</v>
      </c>
      <c r="F120" s="6">
        <f t="shared" si="7"/>
        <v>1880.2916666666583</v>
      </c>
      <c r="G120" s="6">
        <f>G117*9/12+G129*3/12</f>
        <v>3.9399999999999995</v>
      </c>
      <c r="H120" s="6">
        <f t="shared" si="4"/>
        <v>128.67275097272903</v>
      </c>
      <c r="I120" s="6">
        <f t="shared" si="5"/>
        <v>5.4648658714286462</v>
      </c>
      <c r="J120" s="6">
        <f t="shared" si="6"/>
        <v>10.350952766474169</v>
      </c>
      <c r="K120" s="7" t="s">
        <v>13</v>
      </c>
    </row>
    <row r="121" spans="1:11" ht="12.75" x14ac:dyDescent="0.2">
      <c r="A121" s="2">
        <v>1880.05</v>
      </c>
      <c r="B121" s="6">
        <v>4.7699999999999996</v>
      </c>
      <c r="C121" s="12">
        <v>0.22500000000000001</v>
      </c>
      <c r="D121" s="12">
        <v>0.42580000000000001</v>
      </c>
      <c r="E121" s="12">
        <v>9.4194198349999994</v>
      </c>
      <c r="F121" s="6">
        <f t="shared" si="7"/>
        <v>1880.3749999999916</v>
      </c>
      <c r="G121" s="6">
        <f>G117*8/12+G129*4/12</f>
        <v>3.9133333333333331</v>
      </c>
      <c r="H121" s="6">
        <f t="shared" si="4"/>
        <v>122.07850272553434</v>
      </c>
      <c r="I121" s="6">
        <f t="shared" si="5"/>
        <v>5.7584199398836953</v>
      </c>
      <c r="J121" s="6">
        <f t="shared" si="6"/>
        <v>10.897489824011013</v>
      </c>
      <c r="K121" s="7" t="s">
        <v>13</v>
      </c>
    </row>
    <row r="122" spans="1:11" ht="12.75" x14ac:dyDescent="0.2">
      <c r="A122" s="2">
        <v>1880.06</v>
      </c>
      <c r="B122" s="6">
        <v>4.79</v>
      </c>
      <c r="C122" s="12">
        <v>0.23</v>
      </c>
      <c r="D122" s="12">
        <v>0.435</v>
      </c>
      <c r="E122" s="12">
        <v>9.229089256</v>
      </c>
      <c r="F122" s="6">
        <f t="shared" si="7"/>
        <v>1880.4583333333248</v>
      </c>
      <c r="G122" s="6">
        <f>G117*7/12+G129*5/12</f>
        <v>3.8866666666666667</v>
      </c>
      <c r="H122" s="6">
        <f t="shared" si="4"/>
        <v>125.1185309806478</v>
      </c>
      <c r="I122" s="6">
        <f t="shared" si="5"/>
        <v>6.0077791493839241</v>
      </c>
      <c r="J122" s="6">
        <f t="shared" si="6"/>
        <v>11.362538826008725</v>
      </c>
      <c r="K122" s="7" t="s">
        <v>13</v>
      </c>
    </row>
    <row r="123" spans="1:11" ht="12.75" x14ac:dyDescent="0.2">
      <c r="A123" s="2">
        <v>1880.07</v>
      </c>
      <c r="B123" s="6">
        <v>5.01</v>
      </c>
      <c r="C123" s="12">
        <v>0.23499999999999999</v>
      </c>
      <c r="D123" s="12">
        <v>0.44419999999999998</v>
      </c>
      <c r="E123" s="12">
        <v>9.229089256</v>
      </c>
      <c r="F123" s="6">
        <f t="shared" si="7"/>
        <v>1880.5416666666581</v>
      </c>
      <c r="G123" s="6">
        <f>G117*6/12+G129*6/12</f>
        <v>3.8600000000000003</v>
      </c>
      <c r="H123" s="6">
        <f t="shared" si="4"/>
        <v>130.86510234092808</v>
      </c>
      <c r="I123" s="6">
        <f t="shared" si="5"/>
        <v>6.1383830439357476</v>
      </c>
      <c r="J123" s="6">
        <f t="shared" si="6"/>
        <v>11.602849991984082</v>
      </c>
      <c r="K123" s="7" t="s">
        <v>13</v>
      </c>
    </row>
    <row r="124" spans="1:11" ht="12.75" x14ac:dyDescent="0.2">
      <c r="A124" s="2">
        <v>1880.08</v>
      </c>
      <c r="B124" s="6">
        <v>5.19</v>
      </c>
      <c r="C124" s="12">
        <v>0.24</v>
      </c>
      <c r="D124" s="12">
        <v>0.45329999999999998</v>
      </c>
      <c r="E124" s="12">
        <v>9.229089256</v>
      </c>
      <c r="F124" s="6">
        <f t="shared" si="7"/>
        <v>1880.6249999999914</v>
      </c>
      <c r="G124" s="6">
        <f>G117*5/12+G129*7/12</f>
        <v>3.8333333333333335</v>
      </c>
      <c r="H124" s="6">
        <f t="shared" si="4"/>
        <v>135.56684254479376</v>
      </c>
      <c r="I124" s="6">
        <f t="shared" si="5"/>
        <v>6.268986938487572</v>
      </c>
      <c r="J124" s="6">
        <f t="shared" si="6"/>
        <v>11.840549080068401</v>
      </c>
      <c r="K124" s="7" t="s">
        <v>13</v>
      </c>
    </row>
    <row r="125" spans="1:11" ht="12.75" x14ac:dyDescent="0.2">
      <c r="A125" s="2">
        <v>1880.09</v>
      </c>
      <c r="B125" s="6">
        <v>5.18</v>
      </c>
      <c r="C125" s="12">
        <v>0.245</v>
      </c>
      <c r="D125" s="12">
        <v>0.46250000000000002</v>
      </c>
      <c r="E125" s="12">
        <v>9.3242545450000005</v>
      </c>
      <c r="F125" s="6">
        <f t="shared" si="7"/>
        <v>1880.7083333333246</v>
      </c>
      <c r="G125" s="6">
        <f>G117*4/12+G129*8/12</f>
        <v>3.8066666666666666</v>
      </c>
      <c r="H125" s="6">
        <f t="shared" si="4"/>
        <v>133.92467719251863</v>
      </c>
      <c r="I125" s="6">
        <f t="shared" si="5"/>
        <v>6.3342752726191245</v>
      </c>
      <c r="J125" s="6">
        <f t="shared" si="6"/>
        <v>11.957560463617735</v>
      </c>
      <c r="K125" s="7" t="s">
        <v>13</v>
      </c>
    </row>
    <row r="126" spans="1:11" ht="12.75" x14ac:dyDescent="0.2">
      <c r="A126" s="2">
        <v>1880.1</v>
      </c>
      <c r="B126" s="6">
        <v>5.33</v>
      </c>
      <c r="C126" s="12">
        <v>0.25</v>
      </c>
      <c r="D126" s="12">
        <v>0.47170000000000001</v>
      </c>
      <c r="E126" s="12">
        <v>9.3242545450000005</v>
      </c>
      <c r="F126" s="6">
        <f t="shared" si="7"/>
        <v>1880.7916666666579</v>
      </c>
      <c r="G126" s="6">
        <f>G117*3/12+G129*9/12</f>
        <v>3.7800000000000002</v>
      </c>
      <c r="H126" s="6">
        <f t="shared" si="4"/>
        <v>137.80280491044871</v>
      </c>
      <c r="I126" s="6">
        <f t="shared" si="5"/>
        <v>6.4635461965501264</v>
      </c>
      <c r="J126" s="6">
        <f t="shared" si="6"/>
        <v>12.195418963650779</v>
      </c>
      <c r="K126" s="7" t="s">
        <v>13</v>
      </c>
    </row>
    <row r="127" spans="1:11" ht="12.75" x14ac:dyDescent="0.2">
      <c r="A127" s="2">
        <v>1880.11</v>
      </c>
      <c r="B127" s="6">
        <v>5.61</v>
      </c>
      <c r="C127" s="12">
        <v>0.255</v>
      </c>
      <c r="D127" s="12">
        <v>0.48080000000000001</v>
      </c>
      <c r="E127" s="12">
        <v>9.4194198349999994</v>
      </c>
      <c r="F127" s="6">
        <f t="shared" si="7"/>
        <v>1880.8749999999911</v>
      </c>
      <c r="G127" s="6">
        <f>G117*2/12+G129*10/12</f>
        <v>3.7533333333333334</v>
      </c>
      <c r="H127" s="6">
        <f t="shared" si="4"/>
        <v>143.57660383443348</v>
      </c>
      <c r="I127" s="6">
        <f t="shared" si="5"/>
        <v>6.5262092652015218</v>
      </c>
      <c r="J127" s="6">
        <f t="shared" si="6"/>
        <v>12.305103587093692</v>
      </c>
      <c r="K127" s="7" t="s">
        <v>13</v>
      </c>
    </row>
    <row r="128" spans="1:11" ht="12.75" x14ac:dyDescent="0.2">
      <c r="A128" s="2">
        <v>1880.12</v>
      </c>
      <c r="B128" s="6">
        <v>5.84</v>
      </c>
      <c r="C128" s="12">
        <v>0.26</v>
      </c>
      <c r="D128" s="12">
        <v>0.49</v>
      </c>
      <c r="E128" s="12">
        <v>9.5145851239999999</v>
      </c>
      <c r="F128" s="6">
        <f t="shared" si="7"/>
        <v>1880.9583333333244</v>
      </c>
      <c r="G128" s="6">
        <f>G117*1/12+G129*11/12</f>
        <v>3.726666666666667</v>
      </c>
      <c r="H128" s="6">
        <f t="shared" si="4"/>
        <v>147.96805343080766</v>
      </c>
      <c r="I128" s="6">
        <f t="shared" si="5"/>
        <v>6.5876188171249987</v>
      </c>
      <c r="J128" s="6">
        <f t="shared" si="6"/>
        <v>12.415127770735575</v>
      </c>
      <c r="K128" s="7" t="s">
        <v>13</v>
      </c>
    </row>
    <row r="129" spans="1:11" ht="12.75" x14ac:dyDescent="0.2">
      <c r="A129" s="2">
        <v>1881.01</v>
      </c>
      <c r="B129" s="6">
        <v>6.19</v>
      </c>
      <c r="C129" s="12">
        <v>0.26500000000000001</v>
      </c>
      <c r="D129" s="12">
        <v>0.48580000000000001</v>
      </c>
      <c r="E129" s="12">
        <v>9.4194198349999994</v>
      </c>
      <c r="F129" s="6">
        <f t="shared" si="7"/>
        <v>1881.0416666666576</v>
      </c>
      <c r="G129" s="6">
        <v>3.7</v>
      </c>
      <c r="H129" s="6">
        <f t="shared" si="4"/>
        <v>158.42053079057811</v>
      </c>
      <c r="I129" s="6">
        <f t="shared" si="5"/>
        <v>6.782139040307464</v>
      </c>
      <c r="J129" s="6">
        <f t="shared" si="6"/>
        <v>12.433068474646666</v>
      </c>
      <c r="K129" s="6">
        <f t="shared" ref="K129:K192" si="8">H129/AVERAGE(J9:J128)</f>
        <v>18.473952301404928</v>
      </c>
    </row>
    <row r="130" spans="1:11" ht="12.75" x14ac:dyDescent="0.2">
      <c r="A130" s="2">
        <v>1881.02</v>
      </c>
      <c r="B130" s="6">
        <v>6.17</v>
      </c>
      <c r="C130" s="12">
        <v>0.27</v>
      </c>
      <c r="D130" s="12">
        <v>0.48170000000000002</v>
      </c>
      <c r="E130" s="12">
        <v>9.5145851239999999</v>
      </c>
      <c r="F130" s="6">
        <f t="shared" si="7"/>
        <v>1881.1249999999909</v>
      </c>
      <c r="G130" s="6">
        <f>G129*11/12+G141*1/12</f>
        <v>3.6933333333333338</v>
      </c>
      <c r="H130" s="6">
        <f t="shared" si="4"/>
        <v>156.32926192946633</v>
      </c>
      <c r="I130" s="6">
        <f t="shared" si="5"/>
        <v>6.8409887716298057</v>
      </c>
      <c r="J130" s="6">
        <f t="shared" si="6"/>
        <v>12.204830708496583</v>
      </c>
      <c r="K130" s="6">
        <f t="shared" si="8"/>
        <v>18.14725816499023</v>
      </c>
    </row>
    <row r="131" spans="1:11" ht="12.75" x14ac:dyDescent="0.2">
      <c r="A131" s="2">
        <v>1881.03</v>
      </c>
      <c r="B131" s="6">
        <v>6.24</v>
      </c>
      <c r="C131" s="12">
        <v>0.27500000000000002</v>
      </c>
      <c r="D131" s="12">
        <v>0.47749999999999998</v>
      </c>
      <c r="E131" s="12">
        <v>9.5145851239999999</v>
      </c>
      <c r="F131" s="6">
        <f t="shared" si="7"/>
        <v>1881.2083333333242</v>
      </c>
      <c r="G131" s="6">
        <f>G129*10/12+G141*2/12</f>
        <v>3.686666666666667</v>
      </c>
      <c r="H131" s="6">
        <f t="shared" si="4"/>
        <v>158.10285161099995</v>
      </c>
      <c r="I131" s="6">
        <f t="shared" si="5"/>
        <v>6.9676737488822109</v>
      </c>
      <c r="J131" s="6">
        <f t="shared" si="6"/>
        <v>12.098415327604563</v>
      </c>
      <c r="K131" s="6">
        <f t="shared" si="8"/>
        <v>18.270119140204983</v>
      </c>
    </row>
    <row r="132" spans="1:11" ht="12.75" x14ac:dyDescent="0.2">
      <c r="A132" s="2">
        <v>1881.04</v>
      </c>
      <c r="B132" s="6">
        <v>6.22</v>
      </c>
      <c r="C132" s="12">
        <v>0.28000000000000003</v>
      </c>
      <c r="D132" s="12">
        <v>0.4733</v>
      </c>
      <c r="E132" s="12">
        <v>9.6096694209999995</v>
      </c>
      <c r="F132" s="6">
        <f t="shared" si="7"/>
        <v>1881.2916666666574</v>
      </c>
      <c r="G132" s="6">
        <f>G129*9/12+G141*3/12</f>
        <v>3.68</v>
      </c>
      <c r="H132" s="6">
        <f t="shared" si="4"/>
        <v>156.03675363933206</v>
      </c>
      <c r="I132" s="6">
        <f t="shared" si="5"/>
        <v>7.024162543249675</v>
      </c>
      <c r="J132" s="6">
        <f t="shared" si="6"/>
        <v>11.873343327571682</v>
      </c>
      <c r="K132" s="6">
        <f t="shared" si="8"/>
        <v>17.950108278222888</v>
      </c>
    </row>
    <row r="133" spans="1:11" ht="12.75" x14ac:dyDescent="0.2">
      <c r="A133" s="2">
        <v>1881.05</v>
      </c>
      <c r="B133" s="6">
        <v>6.5</v>
      </c>
      <c r="C133" s="12">
        <v>0.28499999999999998</v>
      </c>
      <c r="D133" s="12">
        <v>0.46920000000000001</v>
      </c>
      <c r="E133" s="12">
        <v>9.5145851239999999</v>
      </c>
      <c r="F133" s="6">
        <f t="shared" si="7"/>
        <v>1881.3749999999907</v>
      </c>
      <c r="G133" s="6">
        <f>G129*8/12+G141*4/12</f>
        <v>3.6733333333333338</v>
      </c>
      <c r="H133" s="6">
        <f t="shared" si="4"/>
        <v>164.69047042812497</v>
      </c>
      <c r="I133" s="6">
        <f t="shared" si="5"/>
        <v>7.2210437033870161</v>
      </c>
      <c r="J133" s="6">
        <f t="shared" si="6"/>
        <v>11.888118265365573</v>
      </c>
      <c r="K133" s="6">
        <f t="shared" si="8"/>
        <v>18.869718693152585</v>
      </c>
    </row>
    <row r="134" spans="1:11" ht="12.75" x14ac:dyDescent="0.2">
      <c r="A134" s="2">
        <v>1881.06</v>
      </c>
      <c r="B134" s="6">
        <v>6.58</v>
      </c>
      <c r="C134" s="12">
        <v>0.28999999999999998</v>
      </c>
      <c r="D134" s="12">
        <v>0.46500000000000002</v>
      </c>
      <c r="E134" s="12">
        <v>9.5145851239999999</v>
      </c>
      <c r="F134" s="6">
        <f t="shared" si="7"/>
        <v>1881.4583333333239</v>
      </c>
      <c r="G134" s="6">
        <f>G129*7/12+G141*5/12</f>
        <v>3.666666666666667</v>
      </c>
      <c r="H134" s="6">
        <f t="shared" si="4"/>
        <v>166.71743006416341</v>
      </c>
      <c r="I134" s="6">
        <f t="shared" si="5"/>
        <v>7.3477286806394213</v>
      </c>
      <c r="J134" s="6">
        <f t="shared" si="6"/>
        <v>11.781702884473555</v>
      </c>
      <c r="K134" s="6">
        <f t="shared" si="8"/>
        <v>19.028710731115776</v>
      </c>
    </row>
    <row r="135" spans="1:11" ht="12.75" x14ac:dyDescent="0.2">
      <c r="A135" s="2">
        <v>1881.07</v>
      </c>
      <c r="B135" s="6">
        <v>6.35</v>
      </c>
      <c r="C135" s="12">
        <v>0.29499999999999998</v>
      </c>
      <c r="D135" s="12">
        <v>0.46079999999999999</v>
      </c>
      <c r="E135" s="12">
        <v>9.6096694209999995</v>
      </c>
      <c r="F135" s="6">
        <f t="shared" si="7"/>
        <v>1881.5416666666572</v>
      </c>
      <c r="G135" s="6">
        <f>G129*6/12+G141*6/12</f>
        <v>3.66</v>
      </c>
      <c r="H135" s="6">
        <f t="shared" si="4"/>
        <v>159.29797196298369</v>
      </c>
      <c r="I135" s="6">
        <f t="shared" si="5"/>
        <v>7.4004569652094787</v>
      </c>
      <c r="J135" s="6">
        <f t="shared" si="6"/>
        <v>11.559764642605177</v>
      </c>
      <c r="K135" s="6">
        <f t="shared" si="8"/>
        <v>18.116367187389734</v>
      </c>
    </row>
    <row r="136" spans="1:11" ht="12.75" x14ac:dyDescent="0.2">
      <c r="A136" s="2">
        <v>1881.08</v>
      </c>
      <c r="B136" s="6">
        <v>6.2</v>
      </c>
      <c r="C136" s="12">
        <v>0.3</v>
      </c>
      <c r="D136" s="12">
        <v>0.45669999999999999</v>
      </c>
      <c r="E136" s="12">
        <v>9.8000000000000007</v>
      </c>
      <c r="F136" s="6">
        <f t="shared" si="7"/>
        <v>1881.6249999999905</v>
      </c>
      <c r="G136" s="6">
        <f>G129*5/12+G141*7/12</f>
        <v>3.6533333333333333</v>
      </c>
      <c r="H136" s="6">
        <f t="shared" si="4"/>
        <v>152.51430612244891</v>
      </c>
      <c r="I136" s="6">
        <f t="shared" si="5"/>
        <v>7.3797244897959153</v>
      </c>
      <c r="J136" s="6">
        <f t="shared" si="6"/>
        <v>11.23440058163265</v>
      </c>
      <c r="K136" s="6">
        <f t="shared" si="8"/>
        <v>17.286243553973438</v>
      </c>
    </row>
    <row r="137" spans="1:11" ht="12.75" x14ac:dyDescent="0.2">
      <c r="A137" s="2">
        <v>1881.09</v>
      </c>
      <c r="B137" s="6">
        <v>6.25</v>
      </c>
      <c r="C137" s="12">
        <v>0.30499999999999999</v>
      </c>
      <c r="D137" s="12">
        <v>0.45250000000000001</v>
      </c>
      <c r="E137" s="12">
        <v>10.180580170000001</v>
      </c>
      <c r="F137" s="6">
        <f t="shared" si="7"/>
        <v>1881.7083333333237</v>
      </c>
      <c r="G137" s="6">
        <f>G129*4/12+G141*8/12</f>
        <v>3.6466666666666669</v>
      </c>
      <c r="H137" s="6">
        <f t="shared" si="4"/>
        <v>147.99684544893668</v>
      </c>
      <c r="I137" s="6">
        <f t="shared" si="5"/>
        <v>7.2222460579081096</v>
      </c>
      <c r="J137" s="6">
        <f t="shared" si="6"/>
        <v>10.714971610503017</v>
      </c>
      <c r="K137" s="6">
        <f t="shared" si="8"/>
        <v>16.724836648772897</v>
      </c>
    </row>
    <row r="138" spans="1:11" ht="12.75" x14ac:dyDescent="0.2">
      <c r="A138" s="2">
        <v>1881.1</v>
      </c>
      <c r="B138" s="6">
        <v>6.15</v>
      </c>
      <c r="C138" s="12">
        <v>0.31</v>
      </c>
      <c r="D138" s="12">
        <v>0.44829999999999998</v>
      </c>
      <c r="E138" s="12">
        <v>10.275745450000001</v>
      </c>
      <c r="F138" s="6">
        <f t="shared" si="7"/>
        <v>1881.791666666657</v>
      </c>
      <c r="G138" s="6">
        <f>G129*3/12+G141*9/12</f>
        <v>3.64</v>
      </c>
      <c r="H138" s="6">
        <f t="shared" ref="H138:H201" si="9">B138*$E$1761/E138</f>
        <v>144.28020402159726</v>
      </c>
      <c r="I138" s="6">
        <f t="shared" ref="I138:I201" si="10">C138*$E$1761/E138</f>
        <v>7.2726606905195368</v>
      </c>
      <c r="J138" s="6">
        <f t="shared" ref="J138:J201" si="11">D138*$E$1761/E138</f>
        <v>10.517205766322283</v>
      </c>
      <c r="K138" s="6">
        <f t="shared" si="8"/>
        <v>16.26198941118135</v>
      </c>
    </row>
    <row r="139" spans="1:11" ht="12.75" x14ac:dyDescent="0.2">
      <c r="A139" s="2">
        <v>1881.11</v>
      </c>
      <c r="B139" s="6">
        <v>6.19</v>
      </c>
      <c r="C139" s="12">
        <v>0.315</v>
      </c>
      <c r="D139" s="12">
        <v>0.44419999999999998</v>
      </c>
      <c r="E139" s="12">
        <v>10.180580170000001</v>
      </c>
      <c r="F139" s="6">
        <f t="shared" ref="F139:F202" si="12">F138+1/12</f>
        <v>1881.8749999999902</v>
      </c>
      <c r="G139" s="6">
        <f>G129*2/12+G141*10/12</f>
        <v>3.6333333333333337</v>
      </c>
      <c r="H139" s="6">
        <f t="shared" si="9"/>
        <v>146.57607573262689</v>
      </c>
      <c r="I139" s="6">
        <f t="shared" si="10"/>
        <v>7.4590410106264091</v>
      </c>
      <c r="J139" s="6">
        <f t="shared" si="11"/>
        <v>10.518431799746828</v>
      </c>
      <c r="K139" s="6">
        <f t="shared" si="8"/>
        <v>16.478642316644862</v>
      </c>
    </row>
    <row r="140" spans="1:11" ht="12.75" x14ac:dyDescent="0.2">
      <c r="A140" s="2">
        <v>1881.12</v>
      </c>
      <c r="B140" s="6">
        <v>6.01</v>
      </c>
      <c r="C140" s="12">
        <v>0.32</v>
      </c>
      <c r="D140" s="12">
        <v>0.44</v>
      </c>
      <c r="E140" s="12">
        <v>10.180580170000001</v>
      </c>
      <c r="F140" s="6">
        <f t="shared" si="12"/>
        <v>1881.9583333333235</v>
      </c>
      <c r="G140" s="6">
        <f>G129*1/12+G141*11/12</f>
        <v>3.6266666666666669</v>
      </c>
      <c r="H140" s="6">
        <f t="shared" si="9"/>
        <v>142.31376658369751</v>
      </c>
      <c r="I140" s="6">
        <f t="shared" si="10"/>
        <v>7.5774384869855584</v>
      </c>
      <c r="J140" s="6">
        <f t="shared" si="11"/>
        <v>10.418977919605142</v>
      </c>
      <c r="K140" s="6">
        <f t="shared" si="8"/>
        <v>15.958754206105073</v>
      </c>
    </row>
    <row r="141" spans="1:11" ht="12.75" x14ac:dyDescent="0.2">
      <c r="A141" s="2">
        <v>1882.01</v>
      </c>
      <c r="B141" s="6">
        <v>5.92</v>
      </c>
      <c r="C141" s="12">
        <v>0.32</v>
      </c>
      <c r="D141" s="12">
        <v>0.43919999999999998</v>
      </c>
      <c r="E141" s="12">
        <v>10.180580170000001</v>
      </c>
      <c r="F141" s="6">
        <f t="shared" si="12"/>
        <v>1882.0416666666567</v>
      </c>
      <c r="G141" s="6">
        <v>3.62</v>
      </c>
      <c r="H141" s="6">
        <f t="shared" si="9"/>
        <v>140.18261200923283</v>
      </c>
      <c r="I141" s="6">
        <f t="shared" si="10"/>
        <v>7.5774384869855584</v>
      </c>
      <c r="J141" s="6">
        <f t="shared" si="11"/>
        <v>10.400034323387679</v>
      </c>
      <c r="K141" s="6">
        <f t="shared" si="8"/>
        <v>15.67876416002874</v>
      </c>
    </row>
    <row r="142" spans="1:11" ht="12.75" x14ac:dyDescent="0.2">
      <c r="A142" s="2">
        <v>1882.02</v>
      </c>
      <c r="B142" s="6">
        <v>5.79</v>
      </c>
      <c r="C142" s="12">
        <v>0.32</v>
      </c>
      <c r="D142" s="12">
        <v>0.43830000000000002</v>
      </c>
      <c r="E142" s="12">
        <v>10.275745450000001</v>
      </c>
      <c r="F142" s="6">
        <f t="shared" si="12"/>
        <v>1882.12499999999</v>
      </c>
      <c r="G142" s="6">
        <f>G141*11/12+G153*1/12</f>
        <v>3.6208333333333336</v>
      </c>
      <c r="H142" s="6">
        <f t="shared" si="9"/>
        <v>135.83453354228425</v>
      </c>
      <c r="I142" s="6">
        <f t="shared" si="10"/>
        <v>7.507262648278231</v>
      </c>
      <c r="J142" s="6">
        <f t="shared" si="11"/>
        <v>10.282603808563589</v>
      </c>
      <c r="K142" s="6">
        <f t="shared" si="8"/>
        <v>15.153861528363036</v>
      </c>
    </row>
    <row r="143" spans="1:11" ht="12.75" x14ac:dyDescent="0.2">
      <c r="A143" s="2">
        <v>1882.03</v>
      </c>
      <c r="B143" s="6">
        <v>5.78</v>
      </c>
      <c r="C143" s="12">
        <v>0.32</v>
      </c>
      <c r="D143" s="12">
        <v>0.4375</v>
      </c>
      <c r="E143" s="12">
        <v>10.275745450000001</v>
      </c>
      <c r="F143" s="6">
        <f t="shared" si="12"/>
        <v>1882.2083333333233</v>
      </c>
      <c r="G143" s="6">
        <f>G141*10/12+G153*2/12</f>
        <v>3.621666666666667</v>
      </c>
      <c r="H143" s="6">
        <f t="shared" si="9"/>
        <v>135.59993158452556</v>
      </c>
      <c r="I143" s="6">
        <f t="shared" si="10"/>
        <v>7.507262648278231</v>
      </c>
      <c r="J143" s="6">
        <f t="shared" si="11"/>
        <v>10.263835651942893</v>
      </c>
      <c r="K143" s="6">
        <f t="shared" si="8"/>
        <v>15.091670299486744</v>
      </c>
    </row>
    <row r="144" spans="1:11" ht="12.75" x14ac:dyDescent="0.2">
      <c r="A144" s="2">
        <v>1882.04</v>
      </c>
      <c r="B144" s="6">
        <v>5.78</v>
      </c>
      <c r="C144" s="12">
        <v>0.32</v>
      </c>
      <c r="D144" s="12">
        <v>0.43669999999999998</v>
      </c>
      <c r="E144" s="12">
        <v>10.370910739999999</v>
      </c>
      <c r="F144" s="6">
        <f t="shared" si="12"/>
        <v>1882.2916666666565</v>
      </c>
      <c r="G144" s="6">
        <f>G141*9/12+G153*3/12</f>
        <v>3.6225000000000001</v>
      </c>
      <c r="H144" s="6">
        <f t="shared" si="9"/>
        <v>134.35564290663251</v>
      </c>
      <c r="I144" s="6">
        <f t="shared" si="10"/>
        <v>7.4383746937928024</v>
      </c>
      <c r="J144" s="6">
        <f t="shared" si="11"/>
        <v>10.151056964935366</v>
      </c>
      <c r="K144" s="6">
        <f t="shared" si="8"/>
        <v>14.9169971683753</v>
      </c>
    </row>
    <row r="145" spans="1:11" ht="12.75" x14ac:dyDescent="0.2">
      <c r="A145" s="2">
        <v>1882.05</v>
      </c>
      <c r="B145" s="6">
        <v>5.71</v>
      </c>
      <c r="C145" s="12">
        <v>0.32</v>
      </c>
      <c r="D145" s="12">
        <v>0.43580000000000002</v>
      </c>
      <c r="E145" s="12">
        <v>10.465995039999999</v>
      </c>
      <c r="F145" s="6">
        <f t="shared" si="12"/>
        <v>1882.3749999999898</v>
      </c>
      <c r="G145" s="6">
        <f>G141*8/12+G153*4/12</f>
        <v>3.6233333333333335</v>
      </c>
      <c r="H145" s="6">
        <f t="shared" si="9"/>
        <v>131.52265071205306</v>
      </c>
      <c r="I145" s="6">
        <f t="shared" si="10"/>
        <v>7.37079653727793</v>
      </c>
      <c r="J145" s="6">
        <f t="shared" si="11"/>
        <v>10.038103534205382</v>
      </c>
      <c r="K145" s="6">
        <f t="shared" si="8"/>
        <v>14.567103202191761</v>
      </c>
    </row>
    <row r="146" spans="1:11" ht="12.75" x14ac:dyDescent="0.2">
      <c r="A146" s="2">
        <v>1882.06</v>
      </c>
      <c r="B146" s="6">
        <v>5.68</v>
      </c>
      <c r="C146" s="12">
        <v>0.32</v>
      </c>
      <c r="D146" s="12">
        <v>0.435</v>
      </c>
      <c r="E146" s="12">
        <v>10.56116033</v>
      </c>
      <c r="F146" s="6">
        <f t="shared" si="12"/>
        <v>1882.458333333323</v>
      </c>
      <c r="G146" s="6">
        <f>G141*7/12+G153*5/12</f>
        <v>3.6241666666666665</v>
      </c>
      <c r="H146" s="6">
        <f t="shared" si="9"/>
        <v>129.65273106501544</v>
      </c>
      <c r="I146" s="6">
        <f t="shared" si="10"/>
        <v>7.3043792149304476</v>
      </c>
      <c r="J146" s="6">
        <f t="shared" si="11"/>
        <v>9.9293904952960776</v>
      </c>
      <c r="K146" s="6">
        <f t="shared" si="8"/>
        <v>14.327404890131671</v>
      </c>
    </row>
    <row r="147" spans="1:11" ht="12.75" x14ac:dyDescent="0.2">
      <c r="A147" s="2">
        <v>1882.07</v>
      </c>
      <c r="B147" s="6">
        <v>6</v>
      </c>
      <c r="C147" s="12">
        <v>0.32</v>
      </c>
      <c r="D147" s="12">
        <v>0.43419999999999997</v>
      </c>
      <c r="E147" s="12">
        <v>10.465995039999999</v>
      </c>
      <c r="F147" s="6">
        <f t="shared" si="12"/>
        <v>1882.5416666666563</v>
      </c>
      <c r="G147" s="6">
        <f>G141*6/12+G153*6/12</f>
        <v>3.625</v>
      </c>
      <c r="H147" s="6">
        <f t="shared" si="9"/>
        <v>138.2024350739612</v>
      </c>
      <c r="I147" s="6">
        <f t="shared" si="10"/>
        <v>7.37079653727793</v>
      </c>
      <c r="J147" s="6">
        <f t="shared" si="11"/>
        <v>10.00124955151899</v>
      </c>
      <c r="K147" s="6">
        <f t="shared" si="8"/>
        <v>15.240559761217824</v>
      </c>
    </row>
    <row r="148" spans="1:11" ht="12.75" x14ac:dyDescent="0.2">
      <c r="A148" s="2">
        <v>1882.08</v>
      </c>
      <c r="B148" s="6">
        <v>6.18</v>
      </c>
      <c r="C148" s="12">
        <v>0.32</v>
      </c>
      <c r="D148" s="12">
        <v>0.43330000000000002</v>
      </c>
      <c r="E148" s="12">
        <v>10.56116033</v>
      </c>
      <c r="F148" s="6">
        <f t="shared" si="12"/>
        <v>1882.6249999999895</v>
      </c>
      <c r="G148" s="6">
        <f>G141*5/12+G153*7/12</f>
        <v>3.6258333333333335</v>
      </c>
      <c r="H148" s="6">
        <f t="shared" si="9"/>
        <v>141.06582358834424</v>
      </c>
      <c r="I148" s="6">
        <f t="shared" si="10"/>
        <v>7.3043792149304476</v>
      </c>
      <c r="J148" s="6">
        <f t="shared" si="11"/>
        <v>9.8905859807167591</v>
      </c>
      <c r="K148" s="6">
        <f t="shared" si="8"/>
        <v>15.525429331463025</v>
      </c>
    </row>
    <row r="149" spans="1:11" ht="12.75" x14ac:dyDescent="0.2">
      <c r="A149" s="2">
        <v>1882.09</v>
      </c>
      <c r="B149" s="6">
        <v>6.24</v>
      </c>
      <c r="C149" s="12">
        <v>0.32</v>
      </c>
      <c r="D149" s="12">
        <v>0.4325</v>
      </c>
      <c r="E149" s="12">
        <v>10.275745450000001</v>
      </c>
      <c r="F149" s="6">
        <f t="shared" si="12"/>
        <v>1882.7083333333228</v>
      </c>
      <c r="G149" s="6">
        <f>G141*4/12+G153*8/12</f>
        <v>3.6266666666666669</v>
      </c>
      <c r="H149" s="6">
        <f t="shared" si="9"/>
        <v>146.3916216414255</v>
      </c>
      <c r="I149" s="6">
        <f t="shared" si="10"/>
        <v>7.507262648278231</v>
      </c>
      <c r="J149" s="6">
        <f t="shared" si="11"/>
        <v>10.146534673063547</v>
      </c>
      <c r="K149" s="6">
        <f t="shared" si="8"/>
        <v>16.081106624462315</v>
      </c>
    </row>
    <row r="150" spans="1:11" ht="12.75" x14ac:dyDescent="0.2">
      <c r="A150" s="2">
        <v>1882.1</v>
      </c>
      <c r="B150" s="6">
        <v>6.07</v>
      </c>
      <c r="C150" s="12">
        <v>0.32</v>
      </c>
      <c r="D150" s="12">
        <v>0.43169999999999997</v>
      </c>
      <c r="E150" s="12">
        <v>10.180580170000001</v>
      </c>
      <c r="F150" s="6">
        <f t="shared" si="12"/>
        <v>1882.7916666666561</v>
      </c>
      <c r="G150" s="6">
        <f>G141*3/12+G153*9/12</f>
        <v>3.6274999999999999</v>
      </c>
      <c r="H150" s="6">
        <f t="shared" si="9"/>
        <v>143.73453630000731</v>
      </c>
      <c r="I150" s="6">
        <f t="shared" si="10"/>
        <v>7.5774384869855584</v>
      </c>
      <c r="J150" s="6">
        <f t="shared" si="11"/>
        <v>10.222438108848953</v>
      </c>
      <c r="K150" s="6">
        <f t="shared" si="8"/>
        <v>15.755581030526557</v>
      </c>
    </row>
    <row r="151" spans="1:11" ht="12.75" x14ac:dyDescent="0.2">
      <c r="A151" s="2">
        <v>1882.11</v>
      </c>
      <c r="B151" s="6">
        <v>5.81</v>
      </c>
      <c r="C151" s="12">
        <v>0.32</v>
      </c>
      <c r="D151" s="12">
        <v>0.43080000000000002</v>
      </c>
      <c r="E151" s="12">
        <v>10.08541488</v>
      </c>
      <c r="F151" s="6">
        <f t="shared" si="12"/>
        <v>1882.8749999999893</v>
      </c>
      <c r="G151" s="6">
        <f>G141*2/12+G153*10/12</f>
        <v>3.6283333333333334</v>
      </c>
      <c r="H151" s="6">
        <f t="shared" si="9"/>
        <v>138.87604294569184</v>
      </c>
      <c r="I151" s="6">
        <f t="shared" si="10"/>
        <v>7.6489386820346636</v>
      </c>
      <c r="J151" s="6">
        <f t="shared" si="11"/>
        <v>10.297383700689165</v>
      </c>
      <c r="K151" s="6">
        <f t="shared" si="8"/>
        <v>15.192670313165337</v>
      </c>
    </row>
    <row r="152" spans="1:11" ht="12.75" x14ac:dyDescent="0.2">
      <c r="A152" s="2">
        <v>1882.12</v>
      </c>
      <c r="B152" s="6">
        <v>5.84</v>
      </c>
      <c r="C152" s="12">
        <v>0.32</v>
      </c>
      <c r="D152" s="12">
        <v>0.43</v>
      </c>
      <c r="E152" s="12">
        <v>9.9903305790000001</v>
      </c>
      <c r="F152" s="6">
        <f t="shared" si="12"/>
        <v>1882.9583333333226</v>
      </c>
      <c r="G152" s="6">
        <f>G141*1/12+G153*11/12</f>
        <v>3.6291666666666669</v>
      </c>
      <c r="H152" s="6">
        <f t="shared" si="9"/>
        <v>140.92172715078675</v>
      </c>
      <c r="I152" s="6">
        <f t="shared" si="10"/>
        <v>7.721738474015714</v>
      </c>
      <c r="J152" s="6">
        <f t="shared" si="11"/>
        <v>10.376086074458616</v>
      </c>
      <c r="K152" s="6">
        <f t="shared" si="8"/>
        <v>15.382128332081965</v>
      </c>
    </row>
    <row r="153" spans="1:11" ht="12.75" x14ac:dyDescent="0.2">
      <c r="A153" s="2">
        <v>1883.01</v>
      </c>
      <c r="B153" s="6">
        <v>5.81</v>
      </c>
      <c r="C153" s="12">
        <v>0.32079999999999997</v>
      </c>
      <c r="D153" s="12">
        <v>0.42749999999999999</v>
      </c>
      <c r="E153" s="12">
        <v>9.9903305790000001</v>
      </c>
      <c r="F153" s="6">
        <f t="shared" si="12"/>
        <v>1883.0416666666558</v>
      </c>
      <c r="G153" s="6">
        <v>3.63</v>
      </c>
      <c r="H153" s="6">
        <f t="shared" si="9"/>
        <v>140.19781416884777</v>
      </c>
      <c r="I153" s="6">
        <f t="shared" si="10"/>
        <v>7.741042820200752</v>
      </c>
      <c r="J153" s="6">
        <f t="shared" si="11"/>
        <v>10.315759992630367</v>
      </c>
      <c r="K153" s="6">
        <f t="shared" si="8"/>
        <v>15.270259119098565</v>
      </c>
    </row>
    <row r="154" spans="1:11" ht="12.75" x14ac:dyDescent="0.2">
      <c r="A154" s="2">
        <v>1883.02</v>
      </c>
      <c r="B154" s="6">
        <v>5.68</v>
      </c>
      <c r="C154" s="12">
        <v>0.32169999999999999</v>
      </c>
      <c r="D154" s="12">
        <v>0.42499999999999999</v>
      </c>
      <c r="E154" s="12">
        <v>10.08541488</v>
      </c>
      <c r="F154" s="6">
        <f t="shared" si="12"/>
        <v>1883.1249999999891</v>
      </c>
      <c r="G154" s="6">
        <f>G153*11/12+G165*1/12</f>
        <v>3.6291666666666669</v>
      </c>
      <c r="H154" s="6">
        <f t="shared" si="9"/>
        <v>135.76866160611527</v>
      </c>
      <c r="I154" s="6">
        <f t="shared" si="10"/>
        <v>7.6895736687829723</v>
      </c>
      <c r="J154" s="6">
        <f t="shared" si="11"/>
        <v>10.158746687077286</v>
      </c>
      <c r="K154" s="6">
        <f t="shared" si="8"/>
        <v>14.75759014617622</v>
      </c>
    </row>
    <row r="155" spans="1:11" ht="12.75" x14ac:dyDescent="0.2">
      <c r="A155" s="2">
        <v>1883.03</v>
      </c>
      <c r="B155" s="6">
        <v>5.75</v>
      </c>
      <c r="C155" s="12">
        <v>0.32250000000000001</v>
      </c>
      <c r="D155" s="12">
        <v>0.42249999999999999</v>
      </c>
      <c r="E155" s="12">
        <v>9.9903305790000001</v>
      </c>
      <c r="F155" s="6">
        <f t="shared" si="12"/>
        <v>1883.2083333333223</v>
      </c>
      <c r="G155" s="6">
        <f>G153*10/12+G165*2/12</f>
        <v>3.6283333333333334</v>
      </c>
      <c r="H155" s="6">
        <f t="shared" si="9"/>
        <v>138.74998820496987</v>
      </c>
      <c r="I155" s="6">
        <f t="shared" si="10"/>
        <v>7.7820645558439612</v>
      </c>
      <c r="J155" s="6">
        <f t="shared" si="11"/>
        <v>10.195107828973871</v>
      </c>
      <c r="K155" s="6">
        <f t="shared" si="8"/>
        <v>15.051254121401634</v>
      </c>
    </row>
    <row r="156" spans="1:11" ht="12.75" x14ac:dyDescent="0.2">
      <c r="A156" s="2">
        <v>1883.04</v>
      </c>
      <c r="B156" s="6">
        <v>5.87</v>
      </c>
      <c r="C156" s="12">
        <v>0.32329999999999998</v>
      </c>
      <c r="D156" s="12">
        <v>0.42</v>
      </c>
      <c r="E156" s="12">
        <v>9.8951652889999995</v>
      </c>
      <c r="F156" s="6">
        <f t="shared" si="12"/>
        <v>1883.2916666666556</v>
      </c>
      <c r="G156" s="6">
        <f>G153*9/12+G165*3/12</f>
        <v>3.6274999999999999</v>
      </c>
      <c r="H156" s="6">
        <f t="shared" si="9"/>
        <v>143.00789614632174</v>
      </c>
      <c r="I156" s="6">
        <f t="shared" si="10"/>
        <v>7.8763974146687925</v>
      </c>
      <c r="J156" s="6">
        <f t="shared" si="11"/>
        <v>10.232251513024723</v>
      </c>
      <c r="K156" s="6">
        <f t="shared" si="8"/>
        <v>15.482067222036667</v>
      </c>
    </row>
    <row r="157" spans="1:11" ht="12.75" x14ac:dyDescent="0.2">
      <c r="A157" s="2">
        <v>1883.05</v>
      </c>
      <c r="B157" s="6">
        <v>5.77</v>
      </c>
      <c r="C157" s="12">
        <v>0.32419999999999999</v>
      </c>
      <c r="D157" s="12">
        <v>0.41749999999999998</v>
      </c>
      <c r="E157" s="12">
        <v>9.8000000000000007</v>
      </c>
      <c r="F157" s="6">
        <f t="shared" si="12"/>
        <v>1883.3749999999889</v>
      </c>
      <c r="G157" s="6">
        <f>G153*8/12+G165*4/12</f>
        <v>3.6266666666666669</v>
      </c>
      <c r="H157" s="6">
        <f t="shared" si="9"/>
        <v>141.93670102040809</v>
      </c>
      <c r="I157" s="6">
        <f t="shared" si="10"/>
        <v>7.9750222653061194</v>
      </c>
      <c r="J157" s="6">
        <f t="shared" si="11"/>
        <v>10.270116581632649</v>
      </c>
      <c r="K157" s="6">
        <f t="shared" si="8"/>
        <v>15.335497637337062</v>
      </c>
    </row>
    <row r="158" spans="1:11" ht="12.75" x14ac:dyDescent="0.2">
      <c r="A158" s="2">
        <v>1883.06</v>
      </c>
      <c r="B158" s="6">
        <v>5.82</v>
      </c>
      <c r="C158" s="12">
        <v>0.32500000000000001</v>
      </c>
      <c r="D158" s="12">
        <v>0.41499999999999998</v>
      </c>
      <c r="E158" s="12">
        <v>9.5145851239999999</v>
      </c>
      <c r="F158" s="6">
        <f t="shared" si="12"/>
        <v>1883.4583333333221</v>
      </c>
      <c r="G158" s="6">
        <f>G153*7/12+G165*5/12</f>
        <v>3.6258333333333335</v>
      </c>
      <c r="H158" s="6">
        <f t="shared" si="9"/>
        <v>147.46131352179805</v>
      </c>
      <c r="I158" s="6">
        <f t="shared" si="10"/>
        <v>8.2345235214062473</v>
      </c>
      <c r="J158" s="6">
        <f t="shared" si="11"/>
        <v>10.514853111949517</v>
      </c>
      <c r="K158" s="6">
        <f t="shared" si="8"/>
        <v>15.903388388583792</v>
      </c>
    </row>
    <row r="159" spans="1:11" ht="12.75" x14ac:dyDescent="0.2">
      <c r="A159" s="2">
        <v>1883.07</v>
      </c>
      <c r="B159" s="6">
        <v>5.73</v>
      </c>
      <c r="C159" s="12">
        <v>0.32579999999999998</v>
      </c>
      <c r="D159" s="12">
        <v>0.41249999999999998</v>
      </c>
      <c r="E159" s="12">
        <v>9.3242545450000005</v>
      </c>
      <c r="F159" s="6">
        <f t="shared" si="12"/>
        <v>1883.5416666666554</v>
      </c>
      <c r="G159" s="6">
        <f>G153*6/12+G165*6/12</f>
        <v>3.625</v>
      </c>
      <c r="H159" s="6">
        <f t="shared" si="9"/>
        <v>148.14447882492891</v>
      </c>
      <c r="I159" s="6">
        <f t="shared" si="10"/>
        <v>8.4232934033441254</v>
      </c>
      <c r="J159" s="6">
        <f t="shared" si="11"/>
        <v>10.664851224307709</v>
      </c>
      <c r="K159" s="6">
        <f t="shared" si="8"/>
        <v>15.948783127017025</v>
      </c>
    </row>
    <row r="160" spans="1:11" ht="12.75" x14ac:dyDescent="0.2">
      <c r="A160" s="2">
        <v>1883.08</v>
      </c>
      <c r="B160" s="6">
        <v>5.47</v>
      </c>
      <c r="C160" s="12">
        <v>0.32669999999999999</v>
      </c>
      <c r="D160" s="12">
        <v>0.41</v>
      </c>
      <c r="E160" s="12">
        <v>9.3242545450000005</v>
      </c>
      <c r="F160" s="6">
        <f t="shared" si="12"/>
        <v>1883.6249999999886</v>
      </c>
      <c r="G160" s="6">
        <f>G153*5/12+G165*7/12</f>
        <v>3.6241666666666665</v>
      </c>
      <c r="H160" s="6">
        <f t="shared" si="9"/>
        <v>141.42239078051676</v>
      </c>
      <c r="I160" s="6">
        <f t="shared" si="10"/>
        <v>8.4465621696517044</v>
      </c>
      <c r="J160" s="6">
        <f t="shared" si="11"/>
        <v>10.600215762342208</v>
      </c>
      <c r="K160" s="6">
        <f t="shared" si="8"/>
        <v>15.196810876629844</v>
      </c>
    </row>
    <row r="161" spans="1:11" ht="12.75" x14ac:dyDescent="0.2">
      <c r="A161" s="2">
        <v>1883.09</v>
      </c>
      <c r="B161" s="6">
        <v>5.53</v>
      </c>
      <c r="C161" s="12">
        <v>0.32750000000000001</v>
      </c>
      <c r="D161" s="12">
        <v>0.40749999999999997</v>
      </c>
      <c r="E161" s="12">
        <v>9.229089256</v>
      </c>
      <c r="F161" s="6">
        <f t="shared" si="12"/>
        <v>1883.7083333333219</v>
      </c>
      <c r="G161" s="6">
        <f>G153*4/12+G165*8/12</f>
        <v>3.6233333333333335</v>
      </c>
      <c r="H161" s="6">
        <f t="shared" si="9"/>
        <v>144.44790737431782</v>
      </c>
      <c r="I161" s="6">
        <f t="shared" si="10"/>
        <v>8.5545550931444989</v>
      </c>
      <c r="J161" s="6">
        <f t="shared" si="11"/>
        <v>10.64421740597369</v>
      </c>
      <c r="K161" s="6">
        <f t="shared" si="8"/>
        <v>15.494692425793449</v>
      </c>
    </row>
    <row r="162" spans="1:11" ht="12.75" x14ac:dyDescent="0.2">
      <c r="A162" s="2">
        <v>1883.1</v>
      </c>
      <c r="B162" s="6">
        <v>5.38</v>
      </c>
      <c r="C162" s="12">
        <v>0.32829999999999998</v>
      </c>
      <c r="D162" s="12">
        <v>0.40500000000000003</v>
      </c>
      <c r="E162" s="12">
        <v>9.229089256</v>
      </c>
      <c r="F162" s="6">
        <f t="shared" si="12"/>
        <v>1883.7916666666551</v>
      </c>
      <c r="G162" s="6">
        <f>G153*3/12+G165*9/12</f>
        <v>3.6225000000000001</v>
      </c>
      <c r="H162" s="6">
        <f t="shared" si="9"/>
        <v>140.52979053776306</v>
      </c>
      <c r="I162" s="6">
        <f t="shared" si="10"/>
        <v>8.5754517162727915</v>
      </c>
      <c r="J162" s="6">
        <f t="shared" si="11"/>
        <v>10.578915458697779</v>
      </c>
      <c r="K162" s="6">
        <f t="shared" si="8"/>
        <v>15.04805627022383</v>
      </c>
    </row>
    <row r="163" spans="1:11" ht="12.75" x14ac:dyDescent="0.2">
      <c r="A163" s="2">
        <v>1883.11</v>
      </c>
      <c r="B163" s="6">
        <v>5.46</v>
      </c>
      <c r="C163" s="12">
        <v>0.32919999999999999</v>
      </c>
      <c r="D163" s="12">
        <v>0.40250000000000002</v>
      </c>
      <c r="E163" s="12">
        <v>9.1340049590000003</v>
      </c>
      <c r="F163" s="6">
        <f t="shared" si="12"/>
        <v>1883.8749999999884</v>
      </c>
      <c r="G163" s="6">
        <f>G153*2/12+G165*10/12</f>
        <v>3.621666666666667</v>
      </c>
      <c r="H163" s="6">
        <f t="shared" si="9"/>
        <v>144.10411050883684</v>
      </c>
      <c r="I163" s="6">
        <f t="shared" si="10"/>
        <v>8.6884749413020295</v>
      </c>
      <c r="J163" s="6">
        <f t="shared" si="11"/>
        <v>10.623059428536049</v>
      </c>
      <c r="K163" s="6">
        <f t="shared" si="8"/>
        <v>15.408218142448861</v>
      </c>
    </row>
    <row r="164" spans="1:11" ht="12.75" x14ac:dyDescent="0.2">
      <c r="A164" s="2">
        <v>1883.12</v>
      </c>
      <c r="B164" s="6">
        <v>5.34</v>
      </c>
      <c r="C164" s="12">
        <v>0.33</v>
      </c>
      <c r="D164" s="12">
        <v>0.4</v>
      </c>
      <c r="E164" s="12">
        <v>9.229089256</v>
      </c>
      <c r="F164" s="6">
        <f t="shared" si="12"/>
        <v>1883.9583333333217</v>
      </c>
      <c r="G164" s="6">
        <f>G153*1/12+G165*11/12</f>
        <v>3.6208333333333336</v>
      </c>
      <c r="H164" s="6">
        <f t="shared" si="9"/>
        <v>139.48495938134846</v>
      </c>
      <c r="I164" s="6">
        <f t="shared" si="10"/>
        <v>8.6198570404204116</v>
      </c>
      <c r="J164" s="6">
        <f t="shared" si="11"/>
        <v>10.448311564145955</v>
      </c>
      <c r="K164" s="6">
        <f t="shared" si="8"/>
        <v>14.896403941887161</v>
      </c>
    </row>
    <row r="165" spans="1:11" ht="12.75" x14ac:dyDescent="0.2">
      <c r="A165" s="2">
        <v>1884.01</v>
      </c>
      <c r="B165" s="6">
        <v>5.18</v>
      </c>
      <c r="C165" s="12">
        <v>0.32829999999999998</v>
      </c>
      <c r="D165" s="12">
        <v>0.39250000000000002</v>
      </c>
      <c r="E165" s="12">
        <v>9.229089256</v>
      </c>
      <c r="F165" s="6">
        <f t="shared" si="12"/>
        <v>1884.0416666666549</v>
      </c>
      <c r="G165" s="6">
        <v>3.62</v>
      </c>
      <c r="H165" s="6">
        <f t="shared" si="9"/>
        <v>135.30563475569011</v>
      </c>
      <c r="I165" s="6">
        <f t="shared" si="10"/>
        <v>8.5754517162727915</v>
      </c>
      <c r="J165" s="6">
        <f t="shared" si="11"/>
        <v>10.252405722318219</v>
      </c>
      <c r="K165" s="6">
        <f t="shared" si="8"/>
        <v>14.432821721970726</v>
      </c>
    </row>
    <row r="166" spans="1:11" ht="12.75" x14ac:dyDescent="0.2">
      <c r="A166" s="2">
        <v>1884.02</v>
      </c>
      <c r="B166" s="6">
        <v>5.32</v>
      </c>
      <c r="C166" s="12">
        <v>0.32669999999999999</v>
      </c>
      <c r="D166" s="12">
        <v>0.38500000000000001</v>
      </c>
      <c r="E166" s="12">
        <v>9.229089256</v>
      </c>
      <c r="F166" s="6">
        <f t="shared" si="12"/>
        <v>1884.1249999999882</v>
      </c>
      <c r="G166" s="6">
        <f>G165*11/12+G177*1/12</f>
        <v>3.6116666666666668</v>
      </c>
      <c r="H166" s="6">
        <f t="shared" si="9"/>
        <v>138.96254380314122</v>
      </c>
      <c r="I166" s="6">
        <f t="shared" si="10"/>
        <v>8.5336584700162081</v>
      </c>
      <c r="J166" s="6">
        <f t="shared" si="11"/>
        <v>10.056499880490481</v>
      </c>
      <c r="K166" s="6">
        <f t="shared" si="8"/>
        <v>14.805960228816712</v>
      </c>
    </row>
    <row r="167" spans="1:11" ht="12.75" x14ac:dyDescent="0.2">
      <c r="A167" s="2">
        <v>1884.03</v>
      </c>
      <c r="B167" s="6">
        <v>5.3</v>
      </c>
      <c r="C167" s="12">
        <v>0.32500000000000001</v>
      </c>
      <c r="D167" s="12">
        <v>0.3775</v>
      </c>
      <c r="E167" s="12">
        <v>9.229089256</v>
      </c>
      <c r="F167" s="6">
        <f t="shared" si="12"/>
        <v>1884.2083333333214</v>
      </c>
      <c r="G167" s="6">
        <f>G165*10/12+G177*2/12</f>
        <v>3.6033333333333335</v>
      </c>
      <c r="H167" s="6">
        <f t="shared" si="9"/>
        <v>138.44012822493389</v>
      </c>
      <c r="I167" s="6">
        <f t="shared" si="10"/>
        <v>8.489253145868588</v>
      </c>
      <c r="J167" s="6">
        <f t="shared" si="11"/>
        <v>9.8605940386627449</v>
      </c>
      <c r="K167" s="6">
        <f t="shared" si="8"/>
        <v>14.736023454014473</v>
      </c>
    </row>
    <row r="168" spans="1:11" ht="12.75" x14ac:dyDescent="0.2">
      <c r="A168" s="2">
        <v>1884.04</v>
      </c>
      <c r="B168" s="6">
        <v>5.0599999999999996</v>
      </c>
      <c r="C168" s="12">
        <v>0.32329999999999998</v>
      </c>
      <c r="D168" s="12">
        <v>0.37</v>
      </c>
      <c r="E168" s="12">
        <v>9.0388396689999997</v>
      </c>
      <c r="F168" s="6">
        <f t="shared" si="12"/>
        <v>1884.2916666666547</v>
      </c>
      <c r="G168" s="6">
        <f>G165*9/12+G177*3/12</f>
        <v>3.5949999999999998</v>
      </c>
      <c r="H168" s="6">
        <f t="shared" si="9"/>
        <v>134.95308077911207</v>
      </c>
      <c r="I168" s="6">
        <f t="shared" si="10"/>
        <v>8.6225950624282479</v>
      </c>
      <c r="J168" s="6">
        <f t="shared" si="11"/>
        <v>9.8681106498560229</v>
      </c>
      <c r="K168" s="6">
        <f t="shared" si="8"/>
        <v>14.353453682579474</v>
      </c>
    </row>
    <row r="169" spans="1:11" ht="12.75" x14ac:dyDescent="0.2">
      <c r="A169" s="2">
        <v>1884.05</v>
      </c>
      <c r="B169" s="6">
        <v>4.6500000000000004</v>
      </c>
      <c r="C169" s="12">
        <v>0.32169999999999999</v>
      </c>
      <c r="D169" s="12">
        <v>0.36249999999999999</v>
      </c>
      <c r="E169" s="12">
        <v>8.8485090910000004</v>
      </c>
      <c r="F169" s="6">
        <f t="shared" si="12"/>
        <v>1884.3749999999879</v>
      </c>
      <c r="G169" s="6">
        <f>G165*8/12+G177*4/12</f>
        <v>3.5866666666666669</v>
      </c>
      <c r="H169" s="6">
        <f t="shared" si="9"/>
        <v>126.68576575687442</v>
      </c>
      <c r="I169" s="6">
        <f t="shared" si="10"/>
        <v>8.7644754503196758</v>
      </c>
      <c r="J169" s="6">
        <f t="shared" si="11"/>
        <v>9.8760408788961218</v>
      </c>
      <c r="K169" s="6">
        <f t="shared" si="8"/>
        <v>13.465050313804907</v>
      </c>
    </row>
    <row r="170" spans="1:11" ht="12.75" x14ac:dyDescent="0.2">
      <c r="A170" s="2">
        <v>1884.06</v>
      </c>
      <c r="B170" s="6">
        <v>4.46</v>
      </c>
      <c r="C170" s="12">
        <v>0.32</v>
      </c>
      <c r="D170" s="12">
        <v>0.35499999999999998</v>
      </c>
      <c r="E170" s="12">
        <v>8.8485090910000004</v>
      </c>
      <c r="F170" s="6">
        <f t="shared" si="12"/>
        <v>1884.4583333333212</v>
      </c>
      <c r="G170" s="6">
        <f>G165*7/12+G177*5/12</f>
        <v>3.5783333333333336</v>
      </c>
      <c r="H170" s="6">
        <f t="shared" si="9"/>
        <v>121.50935812379781</v>
      </c>
      <c r="I170" s="6">
        <f t="shared" si="10"/>
        <v>8.7181602241289919</v>
      </c>
      <c r="J170" s="6">
        <f t="shared" si="11"/>
        <v>9.6717089986430995</v>
      </c>
      <c r="K170" s="6">
        <f t="shared" si="8"/>
        <v>12.906876483666862</v>
      </c>
    </row>
    <row r="171" spans="1:11" ht="12.75" x14ac:dyDescent="0.2">
      <c r="A171" s="2">
        <v>1884.07</v>
      </c>
      <c r="B171" s="6">
        <v>4.46</v>
      </c>
      <c r="C171" s="12">
        <v>0.31830000000000003</v>
      </c>
      <c r="D171" s="12">
        <v>0.34749999999999998</v>
      </c>
      <c r="E171" s="12">
        <v>8.7534247930000006</v>
      </c>
      <c r="F171" s="6">
        <f t="shared" si="12"/>
        <v>1884.5416666666545</v>
      </c>
      <c r="G171" s="6">
        <f>G165*6/12+G177*6/12</f>
        <v>3.57</v>
      </c>
      <c r="H171" s="6">
        <f t="shared" si="9"/>
        <v>122.82925659677848</v>
      </c>
      <c r="I171" s="6">
        <f t="shared" si="10"/>
        <v>8.7660431333530493</v>
      </c>
      <c r="J171" s="6">
        <f t="shared" si="11"/>
        <v>9.5702167415651385</v>
      </c>
      <c r="K171" s="6">
        <f t="shared" si="8"/>
        <v>13.04393158599167</v>
      </c>
    </row>
    <row r="172" spans="1:11" ht="12.75" x14ac:dyDescent="0.2">
      <c r="A172" s="2">
        <v>1884.08</v>
      </c>
      <c r="B172" s="6">
        <v>4.74</v>
      </c>
      <c r="C172" s="12">
        <v>0.31669999999999998</v>
      </c>
      <c r="D172" s="12">
        <v>0.34</v>
      </c>
      <c r="E172" s="12">
        <v>8.7534247930000006</v>
      </c>
      <c r="F172" s="6">
        <f t="shared" si="12"/>
        <v>1884.6249999999877</v>
      </c>
      <c r="G172" s="6">
        <f>G165*5/12+G177*7/12</f>
        <v>3.5616666666666665</v>
      </c>
      <c r="H172" s="6">
        <f t="shared" si="9"/>
        <v>130.54051037415471</v>
      </c>
      <c r="I172" s="6">
        <f t="shared" si="10"/>
        <v>8.7219788260537552</v>
      </c>
      <c r="J172" s="6">
        <f t="shared" si="11"/>
        <v>9.3636653010997062</v>
      </c>
      <c r="K172" s="6">
        <f t="shared" si="8"/>
        <v>13.859813341769323</v>
      </c>
    </row>
    <row r="173" spans="1:11" ht="12.75" x14ac:dyDescent="0.2">
      <c r="A173" s="2">
        <v>1884.09</v>
      </c>
      <c r="B173" s="6">
        <v>4.59</v>
      </c>
      <c r="C173" s="12">
        <v>0.315</v>
      </c>
      <c r="D173" s="12">
        <v>0.33250000000000002</v>
      </c>
      <c r="E173" s="12">
        <v>8.6582595040000001</v>
      </c>
      <c r="F173" s="6">
        <f t="shared" si="12"/>
        <v>1884.708333333321</v>
      </c>
      <c r="G173" s="6">
        <f>G165*4/12+G177*8/12</f>
        <v>3.5533333333333337</v>
      </c>
      <c r="H173" s="6">
        <f t="shared" si="9"/>
        <v>127.79888261478004</v>
      </c>
      <c r="I173" s="6">
        <f t="shared" si="10"/>
        <v>8.7705115519947103</v>
      </c>
      <c r="J173" s="6">
        <f t="shared" si="11"/>
        <v>9.2577621937721943</v>
      </c>
      <c r="K173" s="6">
        <f t="shared" si="8"/>
        <v>13.569154744335721</v>
      </c>
    </row>
    <row r="174" spans="1:11" ht="12.75" x14ac:dyDescent="0.2">
      <c r="A174" s="2">
        <v>1884.1</v>
      </c>
      <c r="B174" s="6">
        <v>4.4400000000000004</v>
      </c>
      <c r="C174" s="12">
        <v>0.31330000000000002</v>
      </c>
      <c r="D174" s="12">
        <v>0.32500000000000001</v>
      </c>
      <c r="E174" s="12">
        <v>8.5630942149999996</v>
      </c>
      <c r="F174" s="6">
        <f t="shared" si="12"/>
        <v>1884.7916666666542</v>
      </c>
      <c r="G174" s="6">
        <f>G165*3/12+G177*9/12</f>
        <v>3.5449999999999999</v>
      </c>
      <c r="H174" s="6">
        <f t="shared" si="9"/>
        <v>124.99631711689626</v>
      </c>
      <c r="I174" s="6">
        <f t="shared" si="10"/>
        <v>8.8201230073701797</v>
      </c>
      <c r="J174" s="6">
        <f t="shared" si="11"/>
        <v>9.1495051943674053</v>
      </c>
      <c r="K174" s="6">
        <f t="shared" si="8"/>
        <v>13.273251319134159</v>
      </c>
    </row>
    <row r="175" spans="1:11" ht="12.75" x14ac:dyDescent="0.2">
      <c r="A175" s="2">
        <v>1884.11</v>
      </c>
      <c r="B175" s="6">
        <v>4.3499999999999996</v>
      </c>
      <c r="C175" s="12">
        <v>0.31169999999999998</v>
      </c>
      <c r="D175" s="12">
        <v>0.3175</v>
      </c>
      <c r="E175" s="12">
        <v>8.3728446279999993</v>
      </c>
      <c r="F175" s="6">
        <f t="shared" si="12"/>
        <v>1884.8749999999875</v>
      </c>
      <c r="G175" s="6">
        <f>G165*2/12+G177*10/12</f>
        <v>3.5366666666666671</v>
      </c>
      <c r="H175" s="6">
        <f t="shared" si="9"/>
        <v>125.24522985809783</v>
      </c>
      <c r="I175" s="6">
        <f t="shared" si="10"/>
        <v>8.9744685394871482</v>
      </c>
      <c r="J175" s="6">
        <f t="shared" si="11"/>
        <v>9.1414621792979478</v>
      </c>
      <c r="K175" s="6">
        <f t="shared" si="8"/>
        <v>13.304437602119732</v>
      </c>
    </row>
    <row r="176" spans="1:11" ht="12.75" x14ac:dyDescent="0.2">
      <c r="A176" s="2">
        <v>1884.12</v>
      </c>
      <c r="B176" s="6">
        <v>4.34</v>
      </c>
      <c r="C176" s="12">
        <v>0.31</v>
      </c>
      <c r="D176" s="12">
        <v>0.31</v>
      </c>
      <c r="E176" s="12">
        <v>8.2776793390000005</v>
      </c>
      <c r="F176" s="6">
        <f t="shared" si="12"/>
        <v>1884.9583333333208</v>
      </c>
      <c r="G176" s="6">
        <f>G165*1/12+G177*11/12</f>
        <v>3.5283333333333333</v>
      </c>
      <c r="H176" s="6">
        <f t="shared" si="9"/>
        <v>126.39389581940408</v>
      </c>
      <c r="I176" s="6">
        <f t="shared" si="10"/>
        <v>9.0281354156717217</v>
      </c>
      <c r="J176" s="6">
        <f t="shared" si="11"/>
        <v>9.0281354156717217</v>
      </c>
      <c r="K176" s="6">
        <f t="shared" si="8"/>
        <v>13.432292746944762</v>
      </c>
    </row>
    <row r="177" spans="1:11" ht="12.75" x14ac:dyDescent="0.2">
      <c r="A177" s="2">
        <v>1885.01</v>
      </c>
      <c r="B177" s="6">
        <v>4.24</v>
      </c>
      <c r="C177" s="12">
        <v>0.30420000000000003</v>
      </c>
      <c r="D177" s="12">
        <v>0.30669999999999997</v>
      </c>
      <c r="E177" s="12">
        <v>8.2776793390000005</v>
      </c>
      <c r="F177" s="6">
        <f t="shared" si="12"/>
        <v>1885.041666666654</v>
      </c>
      <c r="G177" s="6">
        <v>3.52</v>
      </c>
      <c r="H177" s="6">
        <f t="shared" si="9"/>
        <v>123.4815940724132</v>
      </c>
      <c r="I177" s="6">
        <f t="shared" si="10"/>
        <v>8.8592219143462501</v>
      </c>
      <c r="J177" s="6">
        <f t="shared" si="11"/>
        <v>8.9320294580210202</v>
      </c>
      <c r="K177" s="6">
        <f t="shared" si="8"/>
        <v>13.129817425635963</v>
      </c>
    </row>
    <row r="178" spans="1:11" ht="12.75" x14ac:dyDescent="0.2">
      <c r="A178" s="2">
        <v>1885.02</v>
      </c>
      <c r="B178" s="6">
        <v>4.37</v>
      </c>
      <c r="C178" s="12">
        <v>0.29830000000000001</v>
      </c>
      <c r="D178" s="12">
        <v>0.30330000000000001</v>
      </c>
      <c r="E178" s="12">
        <v>8.3728446279999993</v>
      </c>
      <c r="F178" s="6">
        <f t="shared" si="12"/>
        <v>1885.1249999999873</v>
      </c>
      <c r="G178" s="6">
        <f>G177*11/12+G189*1/12</f>
        <v>3.5074999999999998</v>
      </c>
      <c r="H178" s="6">
        <f t="shared" si="9"/>
        <v>125.82106999537648</v>
      </c>
      <c r="I178" s="6">
        <f t="shared" si="10"/>
        <v>8.5886556475104801</v>
      </c>
      <c r="J178" s="6">
        <f t="shared" si="11"/>
        <v>8.7326156818301328</v>
      </c>
      <c r="K178" s="6">
        <f t="shared" si="8"/>
        <v>13.384817593597967</v>
      </c>
    </row>
    <row r="179" spans="1:11" ht="12.75" x14ac:dyDescent="0.2">
      <c r="A179" s="2">
        <v>1885.03</v>
      </c>
      <c r="B179" s="6">
        <v>4.38</v>
      </c>
      <c r="C179" s="12">
        <v>0.29249999999999998</v>
      </c>
      <c r="D179" s="12">
        <v>0.3</v>
      </c>
      <c r="E179" s="12">
        <v>8.18251405</v>
      </c>
      <c r="F179" s="6">
        <f t="shared" si="12"/>
        <v>1885.2083333333205</v>
      </c>
      <c r="G179" s="6">
        <f>G177*10/12+G189*2/12</f>
        <v>3.4950000000000001</v>
      </c>
      <c r="H179" s="6">
        <f t="shared" si="9"/>
        <v>129.04236687500705</v>
      </c>
      <c r="I179" s="6">
        <f t="shared" si="10"/>
        <v>8.6175553221323202</v>
      </c>
      <c r="J179" s="6">
        <f t="shared" si="11"/>
        <v>8.8385182791100707</v>
      </c>
      <c r="K179" s="6">
        <f t="shared" si="8"/>
        <v>13.734194093452514</v>
      </c>
    </row>
    <row r="180" spans="1:11" ht="12.75" x14ac:dyDescent="0.2">
      <c r="A180" s="2">
        <v>1885.04</v>
      </c>
      <c r="B180" s="6">
        <v>4.37</v>
      </c>
      <c r="C180" s="12">
        <v>0.28670000000000001</v>
      </c>
      <c r="D180" s="12">
        <v>0.29670000000000002</v>
      </c>
      <c r="E180" s="12">
        <v>8.2776793390000005</v>
      </c>
      <c r="F180" s="6">
        <f t="shared" si="12"/>
        <v>1885.2916666666538</v>
      </c>
      <c r="G180" s="6">
        <f>G177*9/12+G189*3/12</f>
        <v>3.4824999999999999</v>
      </c>
      <c r="H180" s="6">
        <f t="shared" si="9"/>
        <v>127.26758634350135</v>
      </c>
      <c r="I180" s="6">
        <f t="shared" si="10"/>
        <v>8.3495691086228465</v>
      </c>
      <c r="J180" s="6">
        <f t="shared" si="11"/>
        <v>8.6407992833219343</v>
      </c>
      <c r="K180" s="6">
        <f t="shared" si="8"/>
        <v>13.548548541030058</v>
      </c>
    </row>
    <row r="181" spans="1:11" ht="12.75" x14ac:dyDescent="0.2">
      <c r="A181" s="2">
        <v>1885.05</v>
      </c>
      <c r="B181" s="6">
        <v>4.32</v>
      </c>
      <c r="C181" s="12">
        <v>0.28079999999999999</v>
      </c>
      <c r="D181" s="12">
        <v>0.29330000000000001</v>
      </c>
      <c r="E181" s="12">
        <v>8.0873811569999994</v>
      </c>
      <c r="F181" s="6">
        <f t="shared" si="12"/>
        <v>1885.374999999987</v>
      </c>
      <c r="G181" s="6">
        <f>G177*8/12+G189*4/12</f>
        <v>3.4699999999999998</v>
      </c>
      <c r="H181" s="6">
        <f t="shared" si="9"/>
        <v>128.77181126780417</v>
      </c>
      <c r="I181" s="6">
        <f t="shared" si="10"/>
        <v>8.3701677324072712</v>
      </c>
      <c r="J181" s="6">
        <f t="shared" si="11"/>
        <v>8.7427713529738345</v>
      </c>
      <c r="K181" s="6">
        <f t="shared" si="8"/>
        <v>13.711371872561937</v>
      </c>
    </row>
    <row r="182" spans="1:11" ht="12.75" x14ac:dyDescent="0.2">
      <c r="A182" s="2">
        <v>1885.06</v>
      </c>
      <c r="B182" s="6">
        <v>4.3</v>
      </c>
      <c r="C182" s="12">
        <v>0.27500000000000002</v>
      </c>
      <c r="D182" s="12">
        <v>0.28999999999999998</v>
      </c>
      <c r="E182" s="12">
        <v>7.8970910740000004</v>
      </c>
      <c r="F182" s="6">
        <f t="shared" si="12"/>
        <v>1885.4583333333203</v>
      </c>
      <c r="G182" s="6">
        <f>G177*7/12+G189*5/12</f>
        <v>3.4575</v>
      </c>
      <c r="H182" s="6">
        <f t="shared" si="9"/>
        <v>131.26419466186337</v>
      </c>
      <c r="I182" s="6">
        <f t="shared" si="10"/>
        <v>8.3948031469796351</v>
      </c>
      <c r="J182" s="6">
        <f t="shared" si="11"/>
        <v>8.8527015004512517</v>
      </c>
      <c r="K182" s="6">
        <f t="shared" si="8"/>
        <v>13.978784368698356</v>
      </c>
    </row>
    <row r="183" spans="1:11" ht="12.75" x14ac:dyDescent="0.2">
      <c r="A183" s="2">
        <v>1885.07</v>
      </c>
      <c r="B183" s="6">
        <v>4.46</v>
      </c>
      <c r="C183" s="12">
        <v>0.26919999999999999</v>
      </c>
      <c r="D183" s="12">
        <v>0.28670000000000001</v>
      </c>
      <c r="E183" s="12">
        <v>7.9922320659999997</v>
      </c>
      <c r="F183" s="6">
        <f t="shared" si="12"/>
        <v>1885.5416666666536</v>
      </c>
      <c r="G183" s="6">
        <f>G177*6/12+G189*6/12</f>
        <v>3.4449999999999998</v>
      </c>
      <c r="H183" s="6">
        <f t="shared" si="9"/>
        <v>134.52770779441474</v>
      </c>
      <c r="I183" s="6">
        <f t="shared" si="10"/>
        <v>8.1199235287570524</v>
      </c>
      <c r="J183" s="6">
        <f t="shared" si="11"/>
        <v>8.6477788844526255</v>
      </c>
      <c r="K183" s="6">
        <f t="shared" si="8"/>
        <v>14.326658777089325</v>
      </c>
    </row>
    <row r="184" spans="1:11" ht="12.75" x14ac:dyDescent="0.2">
      <c r="A184" s="2">
        <v>1885.08</v>
      </c>
      <c r="B184" s="6">
        <v>4.71</v>
      </c>
      <c r="C184" s="12">
        <v>0.26329999999999998</v>
      </c>
      <c r="D184" s="12">
        <v>0.2833</v>
      </c>
      <c r="E184" s="12">
        <v>7.9922320659999997</v>
      </c>
      <c r="F184" s="6">
        <f t="shared" si="12"/>
        <v>1885.6249999999868</v>
      </c>
      <c r="G184" s="6">
        <f>G177*5/12+G189*7/12</f>
        <v>3.4325000000000001</v>
      </c>
      <c r="H184" s="6">
        <f t="shared" si="9"/>
        <v>142.06849859006579</v>
      </c>
      <c r="I184" s="6">
        <f t="shared" si="10"/>
        <v>7.941960865979687</v>
      </c>
      <c r="J184" s="6">
        <f t="shared" si="11"/>
        <v>8.5452241296317712</v>
      </c>
      <c r="K184" s="6">
        <f t="shared" si="8"/>
        <v>15.13041079670715</v>
      </c>
    </row>
    <row r="185" spans="1:11" ht="12.75" x14ac:dyDescent="0.2">
      <c r="A185" s="2">
        <v>1885.09</v>
      </c>
      <c r="B185" s="6">
        <v>4.6500000000000004</v>
      </c>
      <c r="C185" s="12">
        <v>0.25750000000000001</v>
      </c>
      <c r="D185" s="12">
        <v>0.28000000000000003</v>
      </c>
      <c r="E185" s="12">
        <v>7.8970910740000004</v>
      </c>
      <c r="F185" s="6">
        <f t="shared" si="12"/>
        <v>1885.7083333333201</v>
      </c>
      <c r="G185" s="6">
        <f>G177*4/12+G189*8/12</f>
        <v>3.42</v>
      </c>
      <c r="H185" s="6">
        <f t="shared" si="9"/>
        <v>141.9484895762011</v>
      </c>
      <c r="I185" s="6">
        <f t="shared" si="10"/>
        <v>7.8605884012627492</v>
      </c>
      <c r="J185" s="6">
        <f t="shared" si="11"/>
        <v>8.547435931470174</v>
      </c>
      <c r="K185" s="6">
        <f t="shared" si="8"/>
        <v>15.116285028724239</v>
      </c>
    </row>
    <row r="186" spans="1:11" ht="12.75" x14ac:dyDescent="0.2">
      <c r="A186" s="2">
        <v>1885.1</v>
      </c>
      <c r="B186" s="6">
        <v>4.92</v>
      </c>
      <c r="C186" s="12">
        <v>0.25169999999999998</v>
      </c>
      <c r="D186" s="12">
        <v>0.2767</v>
      </c>
      <c r="E186" s="12">
        <v>7.8970910740000004</v>
      </c>
      <c r="F186" s="6">
        <f t="shared" si="12"/>
        <v>1885.7916666666533</v>
      </c>
      <c r="G186" s="6">
        <f>G177*3/12+G189*9/12</f>
        <v>3.4075000000000002</v>
      </c>
      <c r="H186" s="6">
        <f t="shared" si="9"/>
        <v>150.19065993869017</v>
      </c>
      <c r="I186" s="6">
        <f t="shared" si="10"/>
        <v>7.6835343712537227</v>
      </c>
      <c r="J186" s="6">
        <f t="shared" si="11"/>
        <v>8.4466982937064188</v>
      </c>
      <c r="K186" s="6">
        <f t="shared" si="8"/>
        <v>15.991023962168983</v>
      </c>
    </row>
    <row r="187" spans="1:11" ht="12.75" x14ac:dyDescent="0.2">
      <c r="A187" s="2">
        <v>1885.11</v>
      </c>
      <c r="B187" s="6">
        <v>5.24</v>
      </c>
      <c r="C187" s="12">
        <v>0.24579999999999999</v>
      </c>
      <c r="D187" s="12">
        <v>0.27329999999999999</v>
      </c>
      <c r="E187" s="12">
        <v>7.9922320659999997</v>
      </c>
      <c r="F187" s="6">
        <f t="shared" si="12"/>
        <v>1885.8749999999866</v>
      </c>
      <c r="G187" s="6">
        <f>G177*2/12+G189*10/12</f>
        <v>3.3950000000000005</v>
      </c>
      <c r="H187" s="6">
        <f t="shared" si="9"/>
        <v>158.05497507684603</v>
      </c>
      <c r="I187" s="6">
        <f t="shared" si="10"/>
        <v>7.4141055102841138</v>
      </c>
      <c r="J187" s="6">
        <f t="shared" si="11"/>
        <v>8.2435924978057287</v>
      </c>
      <c r="K187" s="6">
        <f t="shared" si="8"/>
        <v>16.824034498619021</v>
      </c>
    </row>
    <row r="188" spans="1:11" ht="12.75" x14ac:dyDescent="0.2">
      <c r="A188" s="2">
        <v>1885.12</v>
      </c>
      <c r="B188" s="6">
        <v>5.2</v>
      </c>
      <c r="C188" s="12">
        <v>0.24</v>
      </c>
      <c r="D188" s="12">
        <v>0.27</v>
      </c>
      <c r="E188" s="12">
        <v>8.18251405</v>
      </c>
      <c r="F188" s="6">
        <f t="shared" si="12"/>
        <v>1885.9583333333198</v>
      </c>
      <c r="G188" s="6">
        <f>G177*1/12+G189*11/12</f>
        <v>3.3825000000000003</v>
      </c>
      <c r="H188" s="6">
        <f t="shared" si="9"/>
        <v>153.20098350457457</v>
      </c>
      <c r="I188" s="6">
        <f t="shared" si="10"/>
        <v>7.0708146232880571</v>
      </c>
      <c r="J188" s="6">
        <f t="shared" si="11"/>
        <v>7.9546664511990643</v>
      </c>
      <c r="K188" s="6">
        <f t="shared" si="8"/>
        <v>16.304475952278519</v>
      </c>
    </row>
    <row r="189" spans="1:11" ht="12.75" x14ac:dyDescent="0.2">
      <c r="A189" s="2">
        <v>1886.01</v>
      </c>
      <c r="B189" s="6">
        <v>5.2</v>
      </c>
      <c r="C189" s="12">
        <v>0.23830000000000001</v>
      </c>
      <c r="D189" s="12">
        <v>0.27500000000000002</v>
      </c>
      <c r="E189" s="12">
        <v>7.9922320659999997</v>
      </c>
      <c r="F189" s="6">
        <f t="shared" si="12"/>
        <v>1886.0416666666531</v>
      </c>
      <c r="G189" s="6">
        <v>3.37</v>
      </c>
      <c r="H189" s="6">
        <f t="shared" si="9"/>
        <v>156.84844854954187</v>
      </c>
      <c r="I189" s="6">
        <f t="shared" si="10"/>
        <v>7.1878817864145823</v>
      </c>
      <c r="J189" s="6">
        <f t="shared" si="11"/>
        <v>8.2948698752161576</v>
      </c>
      <c r="K189" s="6">
        <f t="shared" si="8"/>
        <v>16.692317470797651</v>
      </c>
    </row>
    <row r="190" spans="1:11" ht="12.75" x14ac:dyDescent="0.2">
      <c r="A190" s="2">
        <v>1886.02</v>
      </c>
      <c r="B190" s="6">
        <v>5.3</v>
      </c>
      <c r="C190" s="12">
        <v>0.23669999999999999</v>
      </c>
      <c r="D190" s="12">
        <v>0.28000000000000003</v>
      </c>
      <c r="E190" s="12">
        <v>7.9922320659999997</v>
      </c>
      <c r="F190" s="6">
        <f t="shared" si="12"/>
        <v>1886.1249999999864</v>
      </c>
      <c r="G190" s="6">
        <f>G189*11/12+G201*1/12</f>
        <v>3.3825000000000003</v>
      </c>
      <c r="H190" s="6">
        <f t="shared" si="9"/>
        <v>159.86476486780228</v>
      </c>
      <c r="I190" s="6">
        <f t="shared" si="10"/>
        <v>7.1396207253224153</v>
      </c>
      <c r="J190" s="6">
        <f t="shared" si="11"/>
        <v>8.445685691129178</v>
      </c>
      <c r="K190" s="6">
        <f t="shared" si="8"/>
        <v>17.006648259460999</v>
      </c>
    </row>
    <row r="191" spans="1:11" ht="12.75" x14ac:dyDescent="0.2">
      <c r="A191" s="2">
        <v>1886.03</v>
      </c>
      <c r="B191" s="6">
        <v>5.19</v>
      </c>
      <c r="C191" s="12">
        <v>0.23499999999999999</v>
      </c>
      <c r="D191" s="12">
        <v>0.28499999999999998</v>
      </c>
      <c r="E191" s="12">
        <v>7.8970910740000004</v>
      </c>
      <c r="F191" s="6">
        <f t="shared" si="12"/>
        <v>1886.2083333333196</v>
      </c>
      <c r="G191" s="6">
        <f>G189*10/12+G201*2/12</f>
        <v>3.3950000000000005</v>
      </c>
      <c r="H191" s="6">
        <f t="shared" si="9"/>
        <v>158.43283030117928</v>
      </c>
      <c r="I191" s="6">
        <f t="shared" si="10"/>
        <v>7.1737408710553243</v>
      </c>
      <c r="J191" s="6">
        <f t="shared" si="11"/>
        <v>8.7000687159607111</v>
      </c>
      <c r="K191" s="6">
        <f t="shared" si="8"/>
        <v>16.843266101570133</v>
      </c>
    </row>
    <row r="192" spans="1:11" ht="12.75" x14ac:dyDescent="0.2">
      <c r="A192" s="2">
        <v>1886.04</v>
      </c>
      <c r="B192" s="6">
        <v>5.12</v>
      </c>
      <c r="C192" s="12">
        <v>0.23330000000000001</v>
      </c>
      <c r="D192" s="12">
        <v>0.28999999999999998</v>
      </c>
      <c r="E192" s="12">
        <v>7.8019419829999999</v>
      </c>
      <c r="F192" s="6">
        <f t="shared" si="12"/>
        <v>1886.2916666666529</v>
      </c>
      <c r="G192" s="6">
        <f>G189*9/12+G201*3/12</f>
        <v>3.4075000000000002</v>
      </c>
      <c r="H192" s="6">
        <f t="shared" si="9"/>
        <v>158.20208900417811</v>
      </c>
      <c r="I192" s="6">
        <f t="shared" si="10"/>
        <v>7.2087006571630372</v>
      </c>
      <c r="J192" s="6">
        <f t="shared" si="11"/>
        <v>8.9606651975022746</v>
      </c>
      <c r="K192" s="6">
        <f t="shared" si="8"/>
        <v>16.801716131246305</v>
      </c>
    </row>
    <row r="193" spans="1:11" ht="12.75" x14ac:dyDescent="0.2">
      <c r="A193" s="2">
        <v>1886.05</v>
      </c>
      <c r="B193" s="6">
        <v>5.0199999999999996</v>
      </c>
      <c r="C193" s="12">
        <v>0.23169999999999999</v>
      </c>
      <c r="D193" s="12">
        <v>0.29499999999999998</v>
      </c>
      <c r="E193" s="12">
        <v>7.6116519010000001</v>
      </c>
      <c r="F193" s="6">
        <f t="shared" si="12"/>
        <v>1886.3749999999861</v>
      </c>
      <c r="G193" s="6">
        <f>G189*8/12+G201*4/12</f>
        <v>3.42</v>
      </c>
      <c r="H193" s="6">
        <f t="shared" si="9"/>
        <v>158.98998479436634</v>
      </c>
      <c r="I193" s="6">
        <f t="shared" si="10"/>
        <v>7.3382429236762317</v>
      </c>
      <c r="J193" s="6">
        <f t="shared" si="11"/>
        <v>9.3430369550474239</v>
      </c>
      <c r="K193" s="6">
        <f t="shared" ref="K193:K256" si="13">H193/AVERAGE(J73:J192)</f>
        <v>16.863195515097829</v>
      </c>
    </row>
    <row r="194" spans="1:11" ht="12.75" x14ac:dyDescent="0.2">
      <c r="A194" s="2">
        <v>1886.06</v>
      </c>
      <c r="B194" s="6">
        <v>5.25</v>
      </c>
      <c r="C194" s="12">
        <v>0.23</v>
      </c>
      <c r="D194" s="12">
        <v>0.3</v>
      </c>
      <c r="E194" s="12">
        <v>7.5165028100000004</v>
      </c>
      <c r="F194" s="6">
        <f t="shared" si="12"/>
        <v>1886.4583333333194</v>
      </c>
      <c r="G194" s="6">
        <f>G189*7/12+G201*5/12</f>
        <v>3.4325000000000001</v>
      </c>
      <c r="H194" s="6">
        <f t="shared" si="9"/>
        <v>168.37920266805563</v>
      </c>
      <c r="I194" s="6">
        <f t="shared" si="10"/>
        <v>7.3766126883148182</v>
      </c>
      <c r="J194" s="6">
        <f t="shared" si="11"/>
        <v>9.6216687238888934</v>
      </c>
      <c r="K194" s="6">
        <f t="shared" si="13"/>
        <v>17.831494055376879</v>
      </c>
    </row>
    <row r="195" spans="1:11" ht="12.75" x14ac:dyDescent="0.2">
      <c r="A195" s="2">
        <v>1886.07</v>
      </c>
      <c r="B195" s="6">
        <v>5.33</v>
      </c>
      <c r="C195" s="12">
        <v>0.2283</v>
      </c>
      <c r="D195" s="12">
        <v>0.30499999999999999</v>
      </c>
      <c r="E195" s="12">
        <v>7.6116519010000001</v>
      </c>
      <c r="F195" s="6">
        <f t="shared" si="12"/>
        <v>1886.5416666666526</v>
      </c>
      <c r="G195" s="6">
        <f>G189*6/12+G201*6/12</f>
        <v>3.4449999999999998</v>
      </c>
      <c r="H195" s="6">
        <f t="shared" si="9"/>
        <v>168.80809142509415</v>
      </c>
      <c r="I195" s="6">
        <f t="shared" si="10"/>
        <v>7.2305604638553458</v>
      </c>
      <c r="J195" s="6">
        <f t="shared" si="11"/>
        <v>9.6597500721676752</v>
      </c>
      <c r="K195" s="6">
        <f t="shared" si="13"/>
        <v>17.845845041532208</v>
      </c>
    </row>
    <row r="196" spans="1:11" ht="12.75" x14ac:dyDescent="0.2">
      <c r="A196" s="2">
        <v>1886.08</v>
      </c>
      <c r="B196" s="6">
        <v>5.37</v>
      </c>
      <c r="C196" s="12">
        <v>0.22670000000000001</v>
      </c>
      <c r="D196" s="12">
        <v>0.31</v>
      </c>
      <c r="E196" s="12">
        <v>7.7067928930000003</v>
      </c>
      <c r="F196" s="6">
        <f t="shared" si="12"/>
        <v>1886.6249999999859</v>
      </c>
      <c r="G196" s="6">
        <f>G189*5/12+G201*7/12</f>
        <v>3.4575</v>
      </c>
      <c r="H196" s="6">
        <f t="shared" si="9"/>
        <v>167.97535472580651</v>
      </c>
      <c r="I196" s="6">
        <f t="shared" si="10"/>
        <v>7.0912500775307894</v>
      </c>
      <c r="J196" s="6">
        <f t="shared" si="11"/>
        <v>9.6969012970204886</v>
      </c>
      <c r="K196" s="6">
        <f t="shared" si="13"/>
        <v>17.723912799619267</v>
      </c>
    </row>
    <row r="197" spans="1:11" ht="12.75" x14ac:dyDescent="0.2">
      <c r="A197" s="2">
        <v>1886.09</v>
      </c>
      <c r="B197" s="6">
        <v>5.51</v>
      </c>
      <c r="C197" s="12">
        <v>0.22500000000000001</v>
      </c>
      <c r="D197" s="12">
        <v>0.315</v>
      </c>
      <c r="E197" s="12">
        <v>7.7067928930000003</v>
      </c>
      <c r="F197" s="6">
        <f t="shared" si="12"/>
        <v>1886.7083333333192</v>
      </c>
      <c r="G197" s="6">
        <f>G189*4/12+G201*8/12</f>
        <v>3.4699999999999998</v>
      </c>
      <c r="H197" s="6">
        <f t="shared" si="9"/>
        <v>172.35460047284803</v>
      </c>
      <c r="I197" s="6">
        <f t="shared" si="10"/>
        <v>7.0380735220309987</v>
      </c>
      <c r="J197" s="6">
        <f t="shared" si="11"/>
        <v>9.8533029308433999</v>
      </c>
      <c r="K197" s="6">
        <f t="shared" si="13"/>
        <v>18.147143925800027</v>
      </c>
    </row>
    <row r="198" spans="1:11" ht="12.75" x14ac:dyDescent="0.2">
      <c r="A198" s="2">
        <v>1886.1</v>
      </c>
      <c r="B198" s="6">
        <v>5.65</v>
      </c>
      <c r="C198" s="12">
        <v>0.2233</v>
      </c>
      <c r="D198" s="12">
        <v>0.32</v>
      </c>
      <c r="E198" s="12">
        <v>7.7067928930000003</v>
      </c>
      <c r="F198" s="6">
        <f t="shared" si="12"/>
        <v>1886.7916666666524</v>
      </c>
      <c r="G198" s="6">
        <f>G189*3/12+G201*9/12</f>
        <v>3.4824999999999999</v>
      </c>
      <c r="H198" s="6">
        <f t="shared" si="9"/>
        <v>176.73384621988956</v>
      </c>
      <c r="I198" s="6">
        <f t="shared" si="10"/>
        <v>6.9848969665312097</v>
      </c>
      <c r="J198" s="6">
        <f t="shared" si="11"/>
        <v>10.009704564666311</v>
      </c>
      <c r="K198" s="6">
        <f t="shared" si="13"/>
        <v>18.562381342866566</v>
      </c>
    </row>
    <row r="199" spans="1:11" ht="12.75" x14ac:dyDescent="0.2">
      <c r="A199" s="2">
        <v>1886.11</v>
      </c>
      <c r="B199" s="6">
        <v>5.79</v>
      </c>
      <c r="C199" s="12">
        <v>0.22170000000000001</v>
      </c>
      <c r="D199" s="12">
        <v>0.32500000000000001</v>
      </c>
      <c r="E199" s="12">
        <v>7.7067928930000003</v>
      </c>
      <c r="F199" s="6">
        <f t="shared" si="12"/>
        <v>1886.8749999999857</v>
      </c>
      <c r="G199" s="6">
        <f>G189*2/12+G201*10/12</f>
        <v>3.4950000000000001</v>
      </c>
      <c r="H199" s="6">
        <f t="shared" si="9"/>
        <v>181.11309196693105</v>
      </c>
      <c r="I199" s="6">
        <f t="shared" si="10"/>
        <v>6.934848443707879</v>
      </c>
      <c r="J199" s="6">
        <f t="shared" si="11"/>
        <v>10.166106198489221</v>
      </c>
      <c r="K199" s="6">
        <f t="shared" si="13"/>
        <v>18.968312634942837</v>
      </c>
    </row>
    <row r="200" spans="1:11" ht="12.75" x14ac:dyDescent="0.2">
      <c r="A200" s="2">
        <v>1886.12</v>
      </c>
      <c r="B200" s="6">
        <v>5.64</v>
      </c>
      <c r="C200" s="12">
        <v>0.22</v>
      </c>
      <c r="D200" s="12">
        <v>0.33</v>
      </c>
      <c r="E200" s="12">
        <v>7.8019419829999999</v>
      </c>
      <c r="F200" s="6">
        <f t="shared" si="12"/>
        <v>1886.9583333333189</v>
      </c>
      <c r="G200" s="6">
        <f>G189*1/12+G201*11/12</f>
        <v>3.5074999999999998</v>
      </c>
      <c r="H200" s="6">
        <f t="shared" si="9"/>
        <v>174.26948866866493</v>
      </c>
      <c r="I200" s="6">
        <f t="shared" si="10"/>
        <v>6.7977460118982771</v>
      </c>
      <c r="J200" s="6">
        <f t="shared" si="11"/>
        <v>10.196619017847416</v>
      </c>
      <c r="K200" s="6">
        <f t="shared" si="13"/>
        <v>18.194057556886445</v>
      </c>
    </row>
    <row r="201" spans="1:11" ht="12.75" x14ac:dyDescent="0.2">
      <c r="A201" s="2">
        <v>1887.01</v>
      </c>
      <c r="B201" s="6">
        <v>5.58</v>
      </c>
      <c r="C201" s="12">
        <v>0.2225</v>
      </c>
      <c r="D201" s="12">
        <v>0.33250000000000002</v>
      </c>
      <c r="E201" s="12">
        <v>7.9922320659999997</v>
      </c>
      <c r="F201" s="6">
        <f t="shared" si="12"/>
        <v>1887.0416666666522</v>
      </c>
      <c r="G201" s="6">
        <v>3.52</v>
      </c>
      <c r="H201" s="6">
        <f t="shared" si="9"/>
        <v>168.31045055893148</v>
      </c>
      <c r="I201" s="6">
        <f t="shared" si="10"/>
        <v>6.7113038081294354</v>
      </c>
      <c r="J201" s="6">
        <f t="shared" si="11"/>
        <v>10.029251758215899</v>
      </c>
      <c r="K201" s="6">
        <f t="shared" si="13"/>
        <v>17.512222096304953</v>
      </c>
    </row>
    <row r="202" spans="1:11" ht="12.75" x14ac:dyDescent="0.2">
      <c r="A202" s="2">
        <v>1887.02</v>
      </c>
      <c r="B202" s="6">
        <v>5.54</v>
      </c>
      <c r="C202" s="12">
        <v>0.22500000000000001</v>
      </c>
      <c r="D202" s="12">
        <v>0.33500000000000002</v>
      </c>
      <c r="E202" s="12">
        <v>8.0873811569999994</v>
      </c>
      <c r="F202" s="6">
        <f t="shared" si="12"/>
        <v>1887.1249999999854</v>
      </c>
      <c r="G202" s="6">
        <f>G201*11/12+G213*1/12</f>
        <v>3.5324999999999998</v>
      </c>
      <c r="H202" s="6">
        <f t="shared" ref="H202:H265" si="14">B202*$E$1761/E202</f>
        <v>165.13792463510075</v>
      </c>
      <c r="I202" s="6">
        <f t="shared" ref="I202:I265" si="15">C202*$E$1761/E202</f>
        <v>6.7068651701981343</v>
      </c>
      <c r="J202" s="6">
        <f t="shared" ref="J202:J265" si="16">D202*$E$1761/E202</f>
        <v>9.9857770311838898</v>
      </c>
      <c r="K202" s="6">
        <f t="shared" si="13"/>
        <v>17.125366596972317</v>
      </c>
    </row>
    <row r="203" spans="1:11" ht="12.75" x14ac:dyDescent="0.2">
      <c r="A203" s="2">
        <v>1887.03</v>
      </c>
      <c r="B203" s="6">
        <v>5.67</v>
      </c>
      <c r="C203" s="12">
        <v>0.22750000000000001</v>
      </c>
      <c r="D203" s="12">
        <v>0.33750000000000002</v>
      </c>
      <c r="E203" s="12">
        <v>8.0873811569999994</v>
      </c>
      <c r="F203" s="6">
        <f t="shared" ref="F203:F266" si="17">F202+1/12</f>
        <v>1887.2083333333187</v>
      </c>
      <c r="G203" s="6">
        <f>G201*10/12+G213*2/12</f>
        <v>3.5450000000000004</v>
      </c>
      <c r="H203" s="6">
        <f t="shared" si="14"/>
        <v>169.01300228899296</v>
      </c>
      <c r="I203" s="6">
        <f t="shared" si="15"/>
        <v>6.7813858943114473</v>
      </c>
      <c r="J203" s="6">
        <f t="shared" si="16"/>
        <v>10.060297755297203</v>
      </c>
      <c r="K203" s="6">
        <f t="shared" si="13"/>
        <v>17.473213711513754</v>
      </c>
    </row>
    <row r="204" spans="1:11" ht="12.75" x14ac:dyDescent="0.2">
      <c r="A204" s="2">
        <v>1887.04</v>
      </c>
      <c r="B204" s="6">
        <v>5.8</v>
      </c>
      <c r="C204" s="12">
        <v>0.23</v>
      </c>
      <c r="D204" s="12">
        <v>0.34</v>
      </c>
      <c r="E204" s="12">
        <v>8.0873811569999994</v>
      </c>
      <c r="F204" s="6">
        <f t="shared" si="17"/>
        <v>1887.291666666652</v>
      </c>
      <c r="G204" s="6">
        <f>G201*9/12+G213*3/12</f>
        <v>3.5575000000000001</v>
      </c>
      <c r="H204" s="6">
        <f t="shared" si="14"/>
        <v>172.88807994288524</v>
      </c>
      <c r="I204" s="6">
        <f t="shared" si="15"/>
        <v>6.8559066184247603</v>
      </c>
      <c r="J204" s="6">
        <f t="shared" si="16"/>
        <v>10.134818479410516</v>
      </c>
      <c r="K204" s="6">
        <f t="shared" si="13"/>
        <v>17.822983639100713</v>
      </c>
    </row>
    <row r="205" spans="1:11" ht="12.75" x14ac:dyDescent="0.2">
      <c r="A205" s="2">
        <v>1887.05</v>
      </c>
      <c r="B205" s="6">
        <v>5.9</v>
      </c>
      <c r="C205" s="12">
        <v>0.23250000000000001</v>
      </c>
      <c r="D205" s="12">
        <v>0.34250000000000003</v>
      </c>
      <c r="E205" s="12">
        <v>8.0873811569999994</v>
      </c>
      <c r="F205" s="6">
        <f t="shared" si="17"/>
        <v>1887.3749999999852</v>
      </c>
      <c r="G205" s="6">
        <f>G201*8/12+G213*4/12</f>
        <v>3.5700000000000003</v>
      </c>
      <c r="H205" s="6">
        <f t="shared" si="14"/>
        <v>175.86890890741776</v>
      </c>
      <c r="I205" s="6">
        <f t="shared" si="15"/>
        <v>6.9304273425380725</v>
      </c>
      <c r="J205" s="6">
        <f t="shared" si="16"/>
        <v>10.209339203523827</v>
      </c>
      <c r="K205" s="6">
        <f t="shared" si="13"/>
        <v>18.075445427458245</v>
      </c>
    </row>
    <row r="206" spans="1:11" ht="12.75" x14ac:dyDescent="0.2">
      <c r="A206" s="2">
        <v>1887.06</v>
      </c>
      <c r="B206" s="6">
        <v>5.73</v>
      </c>
      <c r="C206" s="12">
        <v>0.23499999999999999</v>
      </c>
      <c r="D206" s="12">
        <v>0.34499999999999997</v>
      </c>
      <c r="E206" s="12">
        <v>7.9922320659999997</v>
      </c>
      <c r="F206" s="6">
        <f t="shared" si="17"/>
        <v>1887.4583333333185</v>
      </c>
      <c r="G206" s="6">
        <f>G201*7/12+G213*5/12</f>
        <v>3.5825</v>
      </c>
      <c r="H206" s="6">
        <f t="shared" si="14"/>
        <v>172.83492503632212</v>
      </c>
      <c r="I206" s="6">
        <f t="shared" si="15"/>
        <v>7.0883433479119882</v>
      </c>
      <c r="J206" s="6">
        <f t="shared" si="16"/>
        <v>10.40629129799845</v>
      </c>
      <c r="K206" s="6">
        <f t="shared" si="13"/>
        <v>17.70769566327299</v>
      </c>
    </row>
    <row r="207" spans="1:11" ht="12.75" x14ac:dyDescent="0.2">
      <c r="A207" s="2">
        <v>1887.07</v>
      </c>
      <c r="B207" s="6">
        <v>5.59</v>
      </c>
      <c r="C207" s="12">
        <v>0.23749999999999999</v>
      </c>
      <c r="D207" s="12">
        <v>0.34749999999999998</v>
      </c>
      <c r="E207" s="12">
        <v>7.8970910740000004</v>
      </c>
      <c r="F207" s="6">
        <f t="shared" si="17"/>
        <v>1887.5416666666517</v>
      </c>
      <c r="G207" s="6">
        <f>G201*6/12+G213*6/12</f>
        <v>3.5949999999999998</v>
      </c>
      <c r="H207" s="6">
        <f t="shared" si="14"/>
        <v>170.64345306042236</v>
      </c>
      <c r="I207" s="6">
        <f t="shared" si="15"/>
        <v>7.2500572633005929</v>
      </c>
      <c r="J207" s="6">
        <f t="shared" si="16"/>
        <v>10.607978522092445</v>
      </c>
      <c r="K207" s="6">
        <f t="shared" si="13"/>
        <v>17.431460535613073</v>
      </c>
    </row>
    <row r="208" spans="1:11" ht="12.75" x14ac:dyDescent="0.2">
      <c r="A208" s="2">
        <v>1887.08</v>
      </c>
      <c r="B208" s="6">
        <v>5.45</v>
      </c>
      <c r="C208" s="12">
        <v>0.24</v>
      </c>
      <c r="D208" s="12">
        <v>0.35</v>
      </c>
      <c r="E208" s="12">
        <v>7.9922320659999997</v>
      </c>
      <c r="F208" s="6">
        <f t="shared" si="17"/>
        <v>1887.624999999985</v>
      </c>
      <c r="G208" s="6">
        <f>G201*5/12+G213*7/12</f>
        <v>3.6074999999999999</v>
      </c>
      <c r="H208" s="6">
        <f t="shared" si="14"/>
        <v>164.38923934519292</v>
      </c>
      <c r="I208" s="6">
        <f t="shared" si="15"/>
        <v>7.2391591638250095</v>
      </c>
      <c r="J208" s="6">
        <f t="shared" si="16"/>
        <v>10.557107113911472</v>
      </c>
      <c r="K208" s="6">
        <f t="shared" si="13"/>
        <v>16.739849614820709</v>
      </c>
    </row>
    <row r="209" spans="1:11" ht="12.75" x14ac:dyDescent="0.2">
      <c r="A209" s="2">
        <v>1887.09</v>
      </c>
      <c r="B209" s="6">
        <v>5.38</v>
      </c>
      <c r="C209" s="12">
        <v>0.24249999999999999</v>
      </c>
      <c r="D209" s="12">
        <v>0.35249999999999998</v>
      </c>
      <c r="E209" s="12">
        <v>7.8970910740000004</v>
      </c>
      <c r="F209" s="6">
        <f t="shared" si="17"/>
        <v>1887.7083333333183</v>
      </c>
      <c r="G209" s="6">
        <f>G201*4/12+G213*8/12</f>
        <v>3.62</v>
      </c>
      <c r="H209" s="6">
        <f t="shared" si="14"/>
        <v>164.23287611181973</v>
      </c>
      <c r="I209" s="6">
        <f t="shared" si="15"/>
        <v>7.4026900477911317</v>
      </c>
      <c r="J209" s="6">
        <f t="shared" si="16"/>
        <v>10.760611306582986</v>
      </c>
      <c r="K209" s="6">
        <f t="shared" si="13"/>
        <v>16.676629667380141</v>
      </c>
    </row>
    <row r="210" spans="1:11" ht="12.75" x14ac:dyDescent="0.2">
      <c r="A210" s="2">
        <v>1887.1</v>
      </c>
      <c r="B210" s="6">
        <v>5.2</v>
      </c>
      <c r="C210" s="12">
        <v>0.245</v>
      </c>
      <c r="D210" s="12">
        <v>0.35499999999999998</v>
      </c>
      <c r="E210" s="12">
        <v>7.9922320659999997</v>
      </c>
      <c r="F210" s="6">
        <f t="shared" si="17"/>
        <v>1887.7916666666515</v>
      </c>
      <c r="G210" s="6">
        <f>G201*3/12+G213*9/12</f>
        <v>3.6324999999999998</v>
      </c>
      <c r="H210" s="6">
        <f t="shared" si="14"/>
        <v>156.84844854954187</v>
      </c>
      <c r="I210" s="6">
        <f t="shared" si="15"/>
        <v>7.3899749797380307</v>
      </c>
      <c r="J210" s="6">
        <f t="shared" si="16"/>
        <v>10.707922929824493</v>
      </c>
      <c r="K210" s="6">
        <f t="shared" si="13"/>
        <v>15.88066681251731</v>
      </c>
    </row>
    <row r="211" spans="1:11" ht="12.75" x14ac:dyDescent="0.2">
      <c r="A211" s="2">
        <v>1887.11</v>
      </c>
      <c r="B211" s="6">
        <v>5.3</v>
      </c>
      <c r="C211" s="12">
        <v>0.2475</v>
      </c>
      <c r="D211" s="12">
        <v>0.35749999999999998</v>
      </c>
      <c r="E211" s="12">
        <v>8.0873811569999994</v>
      </c>
      <c r="F211" s="6">
        <f t="shared" si="17"/>
        <v>1887.8749999999848</v>
      </c>
      <c r="G211" s="6">
        <f>G201*2/12+G213*10/12</f>
        <v>3.6450000000000005</v>
      </c>
      <c r="H211" s="6">
        <f t="shared" si="14"/>
        <v>157.98393512022272</v>
      </c>
      <c r="I211" s="6">
        <f t="shared" si="15"/>
        <v>7.3775516872179479</v>
      </c>
      <c r="J211" s="6">
        <f t="shared" si="16"/>
        <v>10.656463548203702</v>
      </c>
      <c r="K211" s="6">
        <f t="shared" si="13"/>
        <v>15.950712201066777</v>
      </c>
    </row>
    <row r="212" spans="1:11" ht="12.75" x14ac:dyDescent="0.2">
      <c r="A212" s="2">
        <v>1887.12</v>
      </c>
      <c r="B212" s="6">
        <v>5.27</v>
      </c>
      <c r="C212" s="12">
        <v>0.25</v>
      </c>
      <c r="D212" s="12">
        <v>0.36</v>
      </c>
      <c r="E212" s="12">
        <v>8.2776793390000005</v>
      </c>
      <c r="F212" s="6">
        <f t="shared" si="17"/>
        <v>1887.958333333318</v>
      </c>
      <c r="G212" s="6">
        <f>G201*1/12+G213*11/12</f>
        <v>3.6574999999999998</v>
      </c>
      <c r="H212" s="6">
        <f t="shared" si="14"/>
        <v>153.47830206641922</v>
      </c>
      <c r="I212" s="6">
        <f t="shared" si="15"/>
        <v>7.2807543674771935</v>
      </c>
      <c r="J212" s="6">
        <f t="shared" si="16"/>
        <v>10.484286289167159</v>
      </c>
      <c r="K212" s="6">
        <f t="shared" si="13"/>
        <v>15.455513454469948</v>
      </c>
    </row>
    <row r="213" spans="1:11" ht="12.75" x14ac:dyDescent="0.2">
      <c r="A213" s="2">
        <v>1888.01</v>
      </c>
      <c r="B213" s="6">
        <v>5.31</v>
      </c>
      <c r="C213" s="12">
        <v>0.24829999999999999</v>
      </c>
      <c r="D213" s="12">
        <v>0.35170000000000001</v>
      </c>
      <c r="E213" s="12">
        <v>8.3728446279999993</v>
      </c>
      <c r="F213" s="6">
        <f t="shared" si="17"/>
        <v>1888.0416666666513</v>
      </c>
      <c r="G213" s="6">
        <v>3.67</v>
      </c>
      <c r="H213" s="6">
        <f t="shared" si="14"/>
        <v>152.88555644747115</v>
      </c>
      <c r="I213" s="6">
        <f t="shared" si="15"/>
        <v>7.1490553043139533</v>
      </c>
      <c r="J213" s="6">
        <f t="shared" si="16"/>
        <v>10.126148814044372</v>
      </c>
      <c r="K213" s="6">
        <f t="shared" si="13"/>
        <v>15.358662514259906</v>
      </c>
    </row>
    <row r="214" spans="1:11" ht="12.75" x14ac:dyDescent="0.2">
      <c r="A214" s="2">
        <v>1888.02</v>
      </c>
      <c r="B214" s="6">
        <v>5.28</v>
      </c>
      <c r="C214" s="12">
        <v>0.2467</v>
      </c>
      <c r="D214" s="12">
        <v>0.34329999999999999</v>
      </c>
      <c r="E214" s="12">
        <v>8.2776793390000005</v>
      </c>
      <c r="F214" s="6">
        <f t="shared" si="17"/>
        <v>1888.1249999999845</v>
      </c>
      <c r="G214" s="6">
        <f>G213*11/12+G225*1/12</f>
        <v>3.6516666666666664</v>
      </c>
      <c r="H214" s="6">
        <f t="shared" si="14"/>
        <v>153.76953224111833</v>
      </c>
      <c r="I214" s="6">
        <f t="shared" si="15"/>
        <v>7.1846484098264947</v>
      </c>
      <c r="J214" s="6">
        <f t="shared" si="16"/>
        <v>9.9979318974196811</v>
      </c>
      <c r="K214" s="6">
        <f t="shared" si="13"/>
        <v>15.418178318820539</v>
      </c>
    </row>
    <row r="215" spans="1:11" ht="12.75" x14ac:dyDescent="0.2">
      <c r="A215" s="2">
        <v>1888.03</v>
      </c>
      <c r="B215" s="6">
        <v>5.08</v>
      </c>
      <c r="C215" s="12">
        <v>0.245</v>
      </c>
      <c r="D215" s="12">
        <v>0.33500000000000002</v>
      </c>
      <c r="E215" s="12">
        <v>8.2776793390000005</v>
      </c>
      <c r="F215" s="6">
        <f t="shared" si="17"/>
        <v>1888.2083333333178</v>
      </c>
      <c r="G215" s="6">
        <f>G213*10/12+G225*2/12</f>
        <v>3.6333333333333337</v>
      </c>
      <c r="H215" s="6">
        <f t="shared" si="14"/>
        <v>147.94492874713657</v>
      </c>
      <c r="I215" s="6">
        <f t="shared" si="15"/>
        <v>7.1351392801276505</v>
      </c>
      <c r="J215" s="6">
        <f t="shared" si="16"/>
        <v>9.7562108524194411</v>
      </c>
      <c r="K215" s="6">
        <f t="shared" si="13"/>
        <v>14.80897236694657</v>
      </c>
    </row>
    <row r="216" spans="1:11" ht="12.75" x14ac:dyDescent="0.2">
      <c r="A216" s="2">
        <v>1888.04</v>
      </c>
      <c r="B216" s="6">
        <v>5.0999999999999996</v>
      </c>
      <c r="C216" s="12">
        <v>0.24329999999999999</v>
      </c>
      <c r="D216" s="12">
        <v>0.32669999999999999</v>
      </c>
      <c r="E216" s="12">
        <v>8.18251405</v>
      </c>
      <c r="F216" s="6">
        <f t="shared" si="17"/>
        <v>1888.2916666666511</v>
      </c>
      <c r="G216" s="6">
        <f>G213*9/12+G225*3/12</f>
        <v>3.6150000000000002</v>
      </c>
      <c r="H216" s="6">
        <f t="shared" si="14"/>
        <v>150.25481074487121</v>
      </c>
      <c r="I216" s="6">
        <f t="shared" si="15"/>
        <v>7.1680383243582675</v>
      </c>
      <c r="J216" s="6">
        <f t="shared" si="16"/>
        <v>9.6251464059508685</v>
      </c>
      <c r="K216" s="6">
        <f t="shared" si="13"/>
        <v>15.020108681844466</v>
      </c>
    </row>
    <row r="217" spans="1:11" ht="12.75" x14ac:dyDescent="0.2">
      <c r="A217" s="2">
        <v>1888.05</v>
      </c>
      <c r="B217" s="6">
        <v>5.17</v>
      </c>
      <c r="C217" s="12">
        <v>0.2417</v>
      </c>
      <c r="D217" s="12">
        <v>0.31830000000000003</v>
      </c>
      <c r="E217" s="12">
        <v>8.0873811569999994</v>
      </c>
      <c r="F217" s="6">
        <f t="shared" si="17"/>
        <v>1888.3749999999843</v>
      </c>
      <c r="G217" s="6">
        <f>G213*8/12+G225*4/12</f>
        <v>3.5966666666666667</v>
      </c>
      <c r="H217" s="6">
        <f t="shared" si="14"/>
        <v>154.10885746633045</v>
      </c>
      <c r="I217" s="6">
        <f t="shared" si="15"/>
        <v>7.2046636072750632</v>
      </c>
      <c r="J217" s="6">
        <f t="shared" si="16"/>
        <v>9.487978594106961</v>
      </c>
      <c r="K217" s="6">
        <f t="shared" si="13"/>
        <v>15.387916957229136</v>
      </c>
    </row>
    <row r="218" spans="1:11" ht="12.75" x14ac:dyDescent="0.2">
      <c r="A218" s="2">
        <v>1888.06</v>
      </c>
      <c r="B218" s="6">
        <v>5.01</v>
      </c>
      <c r="C218" s="12">
        <v>0.24</v>
      </c>
      <c r="D218" s="12">
        <v>0.31</v>
      </c>
      <c r="E218" s="12">
        <v>7.9922320659999997</v>
      </c>
      <c r="F218" s="6">
        <f t="shared" si="17"/>
        <v>1888.4583333333176</v>
      </c>
      <c r="G218" s="6">
        <f>G213*7/12+G225*5/12</f>
        <v>3.5783333333333331</v>
      </c>
      <c r="H218" s="6">
        <f t="shared" si="14"/>
        <v>151.11744754484707</v>
      </c>
      <c r="I218" s="6">
        <f t="shared" si="15"/>
        <v>7.2391591638250095</v>
      </c>
      <c r="J218" s="6">
        <f t="shared" si="16"/>
        <v>9.350580586607304</v>
      </c>
      <c r="K218" s="6">
        <f t="shared" si="13"/>
        <v>15.077628818434695</v>
      </c>
    </row>
    <row r="219" spans="1:11" ht="12.75" x14ac:dyDescent="0.2">
      <c r="A219" s="2">
        <v>1888.07</v>
      </c>
      <c r="B219" s="6">
        <v>5.14</v>
      </c>
      <c r="C219" s="12">
        <v>0.23830000000000001</v>
      </c>
      <c r="D219" s="12">
        <v>0.30170000000000002</v>
      </c>
      <c r="E219" s="12">
        <v>8.0873811569999994</v>
      </c>
      <c r="F219" s="6">
        <f t="shared" si="17"/>
        <v>1888.5416666666508</v>
      </c>
      <c r="G219" s="6">
        <f>G213*6/12+G225*6/12</f>
        <v>3.5600000000000005</v>
      </c>
      <c r="H219" s="6">
        <f t="shared" si="14"/>
        <v>153.21460877697072</v>
      </c>
      <c r="I219" s="6">
        <f t="shared" si="15"/>
        <v>7.1033154224809572</v>
      </c>
      <c r="J219" s="6">
        <f t="shared" si="16"/>
        <v>8.9931609859945656</v>
      </c>
      <c r="K219" s="6">
        <f t="shared" si="13"/>
        <v>15.279642515498178</v>
      </c>
    </row>
    <row r="220" spans="1:11" ht="12.75" x14ac:dyDescent="0.2">
      <c r="A220" s="2">
        <v>1888.08</v>
      </c>
      <c r="B220" s="6">
        <v>5.25</v>
      </c>
      <c r="C220" s="12">
        <v>0.23669999999999999</v>
      </c>
      <c r="D220" s="12">
        <v>0.29330000000000001</v>
      </c>
      <c r="E220" s="12">
        <v>8.0873811569999994</v>
      </c>
      <c r="F220" s="6">
        <f t="shared" si="17"/>
        <v>1888.6249999999841</v>
      </c>
      <c r="G220" s="6">
        <f>G213*5/12+G225*7/12</f>
        <v>3.541666666666667</v>
      </c>
      <c r="H220" s="6">
        <f t="shared" si="14"/>
        <v>156.49352063795649</v>
      </c>
      <c r="I220" s="6">
        <f t="shared" si="15"/>
        <v>7.0556221590484371</v>
      </c>
      <c r="J220" s="6">
        <f t="shared" si="16"/>
        <v>8.7427713529738345</v>
      </c>
      <c r="K220" s="6">
        <f t="shared" si="13"/>
        <v>15.602911670088814</v>
      </c>
    </row>
    <row r="221" spans="1:11" ht="12.75" x14ac:dyDescent="0.2">
      <c r="A221" s="2">
        <v>1888.09</v>
      </c>
      <c r="B221" s="6">
        <v>5.38</v>
      </c>
      <c r="C221" s="12">
        <v>0.23499999999999999</v>
      </c>
      <c r="D221" s="12">
        <v>0.28499999999999998</v>
      </c>
      <c r="E221" s="12">
        <v>8.0873811569999994</v>
      </c>
      <c r="F221" s="6">
        <f t="shared" si="17"/>
        <v>1888.7083333333173</v>
      </c>
      <c r="G221" s="6">
        <f>G213*4/12+G225*8/12</f>
        <v>3.5233333333333334</v>
      </c>
      <c r="H221" s="6">
        <f t="shared" si="14"/>
        <v>160.36859829184871</v>
      </c>
      <c r="I221" s="6">
        <f t="shared" si="15"/>
        <v>7.0049480666513846</v>
      </c>
      <c r="J221" s="6">
        <f t="shared" si="16"/>
        <v>8.495362548917635</v>
      </c>
      <c r="K221" s="6">
        <f t="shared" si="13"/>
        <v>15.987828821761424</v>
      </c>
    </row>
    <row r="222" spans="1:11" ht="12.75" x14ac:dyDescent="0.2">
      <c r="A222" s="2">
        <v>1888.1</v>
      </c>
      <c r="B222" s="6">
        <v>5.35</v>
      </c>
      <c r="C222" s="12">
        <v>0.23330000000000001</v>
      </c>
      <c r="D222" s="12">
        <v>0.2767</v>
      </c>
      <c r="E222" s="12">
        <v>8.18251405</v>
      </c>
      <c r="F222" s="6">
        <f t="shared" si="17"/>
        <v>1888.7916666666506</v>
      </c>
      <c r="G222" s="6">
        <f>G213*3/12+G225*9/12</f>
        <v>3.5049999999999999</v>
      </c>
      <c r="H222" s="6">
        <f t="shared" si="14"/>
        <v>157.62024264412958</v>
      </c>
      <c r="I222" s="6">
        <f t="shared" si="15"/>
        <v>6.8734210483879323</v>
      </c>
      <c r="J222" s="6">
        <f t="shared" si="16"/>
        <v>8.1520600260991909</v>
      </c>
      <c r="K222" s="6">
        <f t="shared" si="13"/>
        <v>15.715941874329705</v>
      </c>
    </row>
    <row r="223" spans="1:11" ht="12.75" x14ac:dyDescent="0.2">
      <c r="A223" s="2">
        <v>1888.11</v>
      </c>
      <c r="B223" s="6">
        <v>5.24</v>
      </c>
      <c r="C223" s="12">
        <v>0.23169999999999999</v>
      </c>
      <c r="D223" s="12">
        <v>0.26829999999999998</v>
      </c>
      <c r="E223" s="12">
        <v>8.2776793390000005</v>
      </c>
      <c r="F223" s="6">
        <f t="shared" si="17"/>
        <v>1888.8749999999839</v>
      </c>
      <c r="G223" s="6">
        <f>G213*2/12+G225*10/12</f>
        <v>3.4866666666666668</v>
      </c>
      <c r="H223" s="6">
        <f t="shared" si="14"/>
        <v>152.60461154232198</v>
      </c>
      <c r="I223" s="6">
        <f t="shared" si="15"/>
        <v>6.7478031477778631</v>
      </c>
      <c r="J223" s="6">
        <f t="shared" si="16"/>
        <v>7.8137055871765249</v>
      </c>
      <c r="K223" s="6">
        <f t="shared" si="13"/>
        <v>15.223749016946281</v>
      </c>
    </row>
    <row r="224" spans="1:11" ht="12.75" x14ac:dyDescent="0.2">
      <c r="A224" s="2">
        <v>1888.12</v>
      </c>
      <c r="B224" s="6">
        <v>5.14</v>
      </c>
      <c r="C224" s="12">
        <v>0.23</v>
      </c>
      <c r="D224" s="12">
        <v>0.26</v>
      </c>
      <c r="E224" s="12">
        <v>8.2776793390000005</v>
      </c>
      <c r="F224" s="6">
        <f t="shared" si="17"/>
        <v>1888.9583333333171</v>
      </c>
      <c r="G224" s="6">
        <f>G213*1/12+G225*11/12</f>
        <v>3.4683333333333333</v>
      </c>
      <c r="H224" s="6">
        <f t="shared" si="14"/>
        <v>149.69230979533111</v>
      </c>
      <c r="I224" s="6">
        <f t="shared" si="15"/>
        <v>6.6982940180790189</v>
      </c>
      <c r="J224" s="6">
        <f t="shared" si="16"/>
        <v>7.5719845421762821</v>
      </c>
      <c r="K224" s="6">
        <f t="shared" si="13"/>
        <v>14.946748301089228</v>
      </c>
    </row>
    <row r="225" spans="1:11" ht="12.75" x14ac:dyDescent="0.2">
      <c r="A225" s="2">
        <v>1889.01</v>
      </c>
      <c r="B225" s="6">
        <v>5.24</v>
      </c>
      <c r="C225" s="12">
        <v>0.22919999999999999</v>
      </c>
      <c r="D225" s="12">
        <v>0.26329999999999998</v>
      </c>
      <c r="E225" s="12">
        <v>7.9922320659999997</v>
      </c>
      <c r="F225" s="6">
        <f t="shared" si="17"/>
        <v>1889.0416666666504</v>
      </c>
      <c r="G225" s="6">
        <v>3.45</v>
      </c>
      <c r="H225" s="6">
        <f t="shared" si="14"/>
        <v>158.05497507684603</v>
      </c>
      <c r="I225" s="6">
        <f t="shared" si="15"/>
        <v>6.9133970014528829</v>
      </c>
      <c r="J225" s="6">
        <f t="shared" si="16"/>
        <v>7.941960865979687</v>
      </c>
      <c r="K225" s="6">
        <f t="shared" si="13"/>
        <v>15.802286071028158</v>
      </c>
    </row>
    <row r="226" spans="1:11" ht="12.75" x14ac:dyDescent="0.2">
      <c r="A226" s="2">
        <v>1889.02</v>
      </c>
      <c r="B226" s="6">
        <v>5.3</v>
      </c>
      <c r="C226" s="12">
        <v>0.2283</v>
      </c>
      <c r="D226" s="12">
        <v>0.26669999999999999</v>
      </c>
      <c r="E226" s="12">
        <v>7.8970910740000004</v>
      </c>
      <c r="F226" s="6">
        <f t="shared" si="17"/>
        <v>1889.1249999999836</v>
      </c>
      <c r="G226" s="6">
        <f>G225*11/12+G237*1/12</f>
        <v>3.4475000000000002</v>
      </c>
      <c r="H226" s="6">
        <f t="shared" si="14"/>
        <v>161.79075155997111</v>
      </c>
      <c r="I226" s="6">
        <f t="shared" si="15"/>
        <v>6.9692129398380018</v>
      </c>
      <c r="J226" s="6">
        <f t="shared" si="16"/>
        <v>8.1414327247253393</v>
      </c>
      <c r="K226" s="6">
        <f t="shared" si="13"/>
        <v>16.192720447848991</v>
      </c>
    </row>
    <row r="227" spans="1:11" ht="12.75" x14ac:dyDescent="0.2">
      <c r="A227" s="2">
        <v>1889.03</v>
      </c>
      <c r="B227" s="6">
        <v>5.19</v>
      </c>
      <c r="C227" s="12">
        <v>0.22750000000000001</v>
      </c>
      <c r="D227" s="12">
        <v>0.27</v>
      </c>
      <c r="E227" s="12">
        <v>7.8019419829999999</v>
      </c>
      <c r="F227" s="6">
        <f t="shared" si="17"/>
        <v>1889.2083333333169</v>
      </c>
      <c r="G227" s="6">
        <f>G225*10/12+G237*2/12</f>
        <v>3.4449999999999998</v>
      </c>
      <c r="H227" s="6">
        <f t="shared" si="14"/>
        <v>160.36500818978212</v>
      </c>
      <c r="I227" s="6">
        <f t="shared" si="15"/>
        <v>7.0294873532129918</v>
      </c>
      <c r="J227" s="6">
        <f t="shared" si="16"/>
        <v>8.3426882873297039</v>
      </c>
      <c r="K227" s="6">
        <f t="shared" si="13"/>
        <v>16.06504536076929</v>
      </c>
    </row>
    <row r="228" spans="1:11" ht="12.75" x14ac:dyDescent="0.2">
      <c r="A228" s="2">
        <v>1889.04</v>
      </c>
      <c r="B228" s="6">
        <v>5.18</v>
      </c>
      <c r="C228" s="12">
        <v>0.22670000000000001</v>
      </c>
      <c r="D228" s="12">
        <v>0.27329999999999999</v>
      </c>
      <c r="E228" s="12">
        <v>7.8019419829999999</v>
      </c>
      <c r="F228" s="6">
        <f t="shared" si="17"/>
        <v>1889.2916666666501</v>
      </c>
      <c r="G228" s="6">
        <f>G225*9/12+G237*3/12</f>
        <v>3.4424999999999999</v>
      </c>
      <c r="H228" s="6">
        <f t="shared" si="14"/>
        <v>160.05601973469581</v>
      </c>
      <c r="I228" s="6">
        <f t="shared" si="15"/>
        <v>7.0047682768060886</v>
      </c>
      <c r="J228" s="6">
        <f t="shared" si="16"/>
        <v>8.4446544775081787</v>
      </c>
      <c r="K228" s="6">
        <f t="shared" si="13"/>
        <v>16.050104533967485</v>
      </c>
    </row>
    <row r="229" spans="1:11" ht="12.75" x14ac:dyDescent="0.2">
      <c r="A229" s="2">
        <v>1889.05</v>
      </c>
      <c r="B229" s="6">
        <v>5.32</v>
      </c>
      <c r="C229" s="12">
        <v>0.2258</v>
      </c>
      <c r="D229" s="12">
        <v>0.2767</v>
      </c>
      <c r="E229" s="12">
        <v>7.6116519010000001</v>
      </c>
      <c r="F229" s="6">
        <f t="shared" si="17"/>
        <v>1889.3749999999834</v>
      </c>
      <c r="G229" s="6">
        <f>G225*8/12+G237*4/12</f>
        <v>3.4400000000000004</v>
      </c>
      <c r="H229" s="6">
        <f t="shared" si="14"/>
        <v>168.49137830797392</v>
      </c>
      <c r="I229" s="6">
        <f t="shared" si="15"/>
        <v>7.151382184575283</v>
      </c>
      <c r="J229" s="6">
        <f t="shared" si="16"/>
        <v>8.7634519507173643</v>
      </c>
      <c r="K229" s="6">
        <f t="shared" si="13"/>
        <v>16.915421076068377</v>
      </c>
    </row>
    <row r="230" spans="1:11" ht="12.75" x14ac:dyDescent="0.2">
      <c r="A230" s="2">
        <v>1889.06</v>
      </c>
      <c r="B230" s="6">
        <v>5.41</v>
      </c>
      <c r="C230" s="12">
        <v>0.22500000000000001</v>
      </c>
      <c r="D230" s="12">
        <v>0.28000000000000003</v>
      </c>
      <c r="E230" s="12">
        <v>7.6116519010000001</v>
      </c>
      <c r="F230" s="6">
        <f t="shared" si="17"/>
        <v>1889.4583333333167</v>
      </c>
      <c r="G230" s="6">
        <f>G225*7/12+G237*5/12</f>
        <v>3.4375</v>
      </c>
      <c r="H230" s="6">
        <f t="shared" si="14"/>
        <v>171.34179636205616</v>
      </c>
      <c r="I230" s="6">
        <f t="shared" si="15"/>
        <v>7.1260451352056622</v>
      </c>
      <c r="J230" s="6">
        <f t="shared" si="16"/>
        <v>8.8679672793670488</v>
      </c>
      <c r="K230" s="6">
        <f t="shared" si="13"/>
        <v>17.219302943947682</v>
      </c>
    </row>
    <row r="231" spans="1:11" ht="12.75" x14ac:dyDescent="0.2">
      <c r="A231" s="2">
        <v>1889.07</v>
      </c>
      <c r="B231" s="6">
        <v>5.3</v>
      </c>
      <c r="C231" s="12">
        <v>0.22420000000000001</v>
      </c>
      <c r="D231" s="12">
        <v>0.2833</v>
      </c>
      <c r="E231" s="12">
        <v>7.6116519010000001</v>
      </c>
      <c r="F231" s="6">
        <f t="shared" si="17"/>
        <v>1889.5416666666499</v>
      </c>
      <c r="G231" s="6">
        <f>G225*6/12+G237*6/12</f>
        <v>3.4350000000000005</v>
      </c>
      <c r="H231" s="6">
        <f t="shared" si="14"/>
        <v>167.85795207373337</v>
      </c>
      <c r="I231" s="6">
        <f t="shared" si="15"/>
        <v>7.1007080858360432</v>
      </c>
      <c r="J231" s="6">
        <f t="shared" si="16"/>
        <v>8.9724826080167297</v>
      </c>
      <c r="K231" s="6">
        <f t="shared" si="13"/>
        <v>16.889214491107513</v>
      </c>
    </row>
    <row r="232" spans="1:11" ht="12.75" x14ac:dyDescent="0.2">
      <c r="A232" s="2">
        <v>1889.08</v>
      </c>
      <c r="B232" s="6">
        <v>5.37</v>
      </c>
      <c r="C232" s="12">
        <v>0.2233</v>
      </c>
      <c r="D232" s="12">
        <v>0.28670000000000001</v>
      </c>
      <c r="E232" s="12">
        <v>7.6116519010000001</v>
      </c>
      <c r="F232" s="6">
        <f t="shared" si="17"/>
        <v>1889.6249999999832</v>
      </c>
      <c r="G232" s="6">
        <f>G225*5/12+G237*7/12</f>
        <v>3.4325000000000001</v>
      </c>
      <c r="H232" s="6">
        <f t="shared" si="14"/>
        <v>170.07494389357515</v>
      </c>
      <c r="I232" s="6">
        <f t="shared" si="15"/>
        <v>7.0722039052952201</v>
      </c>
      <c r="J232" s="6">
        <f t="shared" si="16"/>
        <v>9.0801650678376156</v>
      </c>
      <c r="K232" s="6">
        <f t="shared" si="13"/>
        <v>17.131853975345724</v>
      </c>
    </row>
    <row r="233" spans="1:11" ht="12.75" x14ac:dyDescent="0.2">
      <c r="A233" s="2">
        <v>1889.09</v>
      </c>
      <c r="B233" s="6">
        <v>5.5</v>
      </c>
      <c r="C233" s="12">
        <v>0.2225</v>
      </c>
      <c r="D233" s="12">
        <v>0.28999999999999998</v>
      </c>
      <c r="E233" s="12">
        <v>7.7067928930000003</v>
      </c>
      <c r="F233" s="6">
        <f t="shared" si="17"/>
        <v>1889.7083333333164</v>
      </c>
      <c r="G233" s="6">
        <f>G225*4/12+G237*8/12</f>
        <v>3.4299999999999997</v>
      </c>
      <c r="H233" s="6">
        <f t="shared" si="14"/>
        <v>172.04179720520222</v>
      </c>
      <c r="I233" s="6">
        <f t="shared" si="15"/>
        <v>6.9598727051195439</v>
      </c>
      <c r="J233" s="6">
        <f t="shared" si="16"/>
        <v>9.0712947617288435</v>
      </c>
      <c r="K233" s="6">
        <f t="shared" si="13"/>
        <v>17.350788026348596</v>
      </c>
    </row>
    <row r="234" spans="1:11" ht="12.75" x14ac:dyDescent="0.2">
      <c r="A234" s="2">
        <v>1889.1</v>
      </c>
      <c r="B234" s="6">
        <v>5.4</v>
      </c>
      <c r="C234" s="12">
        <v>0.22170000000000001</v>
      </c>
      <c r="D234" s="12">
        <v>0.29330000000000001</v>
      </c>
      <c r="E234" s="12">
        <v>7.7067928930000003</v>
      </c>
      <c r="F234" s="6">
        <f t="shared" si="17"/>
        <v>1889.7916666666497</v>
      </c>
      <c r="G234" s="6">
        <f>G225*3/12+G237*9/12</f>
        <v>3.4275000000000002</v>
      </c>
      <c r="H234" s="6">
        <f t="shared" si="14"/>
        <v>168.913764528744</v>
      </c>
      <c r="I234" s="6">
        <f t="shared" si="15"/>
        <v>6.934848443707879</v>
      </c>
      <c r="J234" s="6">
        <f t="shared" si="16"/>
        <v>9.1745198400519659</v>
      </c>
      <c r="K234" s="6">
        <f t="shared" si="13"/>
        <v>17.053214402955483</v>
      </c>
    </row>
    <row r="235" spans="1:11" ht="12.75" x14ac:dyDescent="0.2">
      <c r="A235" s="2">
        <v>1889.11</v>
      </c>
      <c r="B235" s="6">
        <v>5.35</v>
      </c>
      <c r="C235" s="12">
        <v>0.2208</v>
      </c>
      <c r="D235" s="12">
        <v>0.29670000000000002</v>
      </c>
      <c r="E235" s="12">
        <v>7.7067928930000003</v>
      </c>
      <c r="F235" s="6">
        <f t="shared" si="17"/>
        <v>1889.8749999999829</v>
      </c>
      <c r="G235" s="6">
        <f>G225*2/12+G237*10/12</f>
        <v>3.4250000000000003</v>
      </c>
      <c r="H235" s="6">
        <f t="shared" si="14"/>
        <v>167.34974819051484</v>
      </c>
      <c r="I235" s="6">
        <f t="shared" si="15"/>
        <v>6.9066961496197541</v>
      </c>
      <c r="J235" s="6">
        <f t="shared" si="16"/>
        <v>9.2808729510515455</v>
      </c>
      <c r="K235" s="6">
        <f t="shared" si="13"/>
        <v>16.90602117024936</v>
      </c>
    </row>
    <row r="236" spans="1:11" ht="12.75" x14ac:dyDescent="0.2">
      <c r="A236" s="2">
        <v>1889.12</v>
      </c>
      <c r="B236" s="6">
        <v>5.32</v>
      </c>
      <c r="C236" s="12">
        <v>0.22</v>
      </c>
      <c r="D236" s="12">
        <v>0.3</v>
      </c>
      <c r="E236" s="12">
        <v>7.8019419829999999</v>
      </c>
      <c r="F236" s="6">
        <f t="shared" si="17"/>
        <v>1889.9583333333162</v>
      </c>
      <c r="G236" s="6">
        <f>G225*1/12+G237*11/12</f>
        <v>3.4224999999999999</v>
      </c>
      <c r="H236" s="6">
        <f t="shared" si="14"/>
        <v>164.38185810590383</v>
      </c>
      <c r="I236" s="6">
        <f t="shared" si="15"/>
        <v>6.7977460118982771</v>
      </c>
      <c r="J236" s="6">
        <f t="shared" si="16"/>
        <v>9.2696536525885591</v>
      </c>
      <c r="K236" s="6">
        <f t="shared" si="13"/>
        <v>16.610338076603387</v>
      </c>
    </row>
    <row r="237" spans="1:11" ht="12.75" x14ac:dyDescent="0.2">
      <c r="A237" s="2">
        <v>1890.01</v>
      </c>
      <c r="B237" s="6">
        <v>5.38</v>
      </c>
      <c r="C237" s="12">
        <v>0.22</v>
      </c>
      <c r="D237" s="12">
        <v>0.29920000000000002</v>
      </c>
      <c r="E237" s="12">
        <v>7.6116519010000001</v>
      </c>
      <c r="F237" s="6">
        <f t="shared" si="17"/>
        <v>1890.0416666666495</v>
      </c>
      <c r="G237" s="6">
        <v>3.42</v>
      </c>
      <c r="H237" s="6">
        <f t="shared" si="14"/>
        <v>170.39165701069538</v>
      </c>
      <c r="I237" s="6">
        <f t="shared" si="15"/>
        <v>6.9676885766455374</v>
      </c>
      <c r="J237" s="6">
        <f t="shared" si="16"/>
        <v>9.4760564642379315</v>
      </c>
      <c r="K237" s="6">
        <f t="shared" si="13"/>
        <v>17.220071982181889</v>
      </c>
    </row>
    <row r="238" spans="1:11" ht="12.75" x14ac:dyDescent="0.2">
      <c r="A238" s="2">
        <v>1890.02</v>
      </c>
      <c r="B238" s="6">
        <v>5.32</v>
      </c>
      <c r="C238" s="12">
        <v>0.22</v>
      </c>
      <c r="D238" s="12">
        <v>0.29830000000000001</v>
      </c>
      <c r="E238" s="12">
        <v>7.6116519010000001</v>
      </c>
      <c r="F238" s="6">
        <f t="shared" si="17"/>
        <v>1890.1249999999827</v>
      </c>
      <c r="G238" s="6">
        <f>G237*11/12+G249*1/12</f>
        <v>3.4366666666666665</v>
      </c>
      <c r="H238" s="6">
        <f t="shared" si="14"/>
        <v>168.49137830797392</v>
      </c>
      <c r="I238" s="6">
        <f t="shared" si="15"/>
        <v>6.9676885766455374</v>
      </c>
      <c r="J238" s="6">
        <f t="shared" si="16"/>
        <v>9.4475522836971084</v>
      </c>
      <c r="K238" s="6">
        <f t="shared" si="13"/>
        <v>17.0268149826714</v>
      </c>
    </row>
    <row r="239" spans="1:11" ht="12.75" x14ac:dyDescent="0.2">
      <c r="A239" s="2">
        <v>1890.03</v>
      </c>
      <c r="B239" s="6">
        <v>5.28</v>
      </c>
      <c r="C239" s="12">
        <v>0.22</v>
      </c>
      <c r="D239" s="12">
        <v>0.29749999999999999</v>
      </c>
      <c r="E239" s="12">
        <v>7.6116519010000001</v>
      </c>
      <c r="F239" s="6">
        <f t="shared" si="17"/>
        <v>1890.208333333316</v>
      </c>
      <c r="G239" s="6">
        <f>G237*10/12+G249*2/12</f>
        <v>3.4533333333333336</v>
      </c>
      <c r="H239" s="6">
        <f t="shared" si="14"/>
        <v>167.22452583949288</v>
      </c>
      <c r="I239" s="6">
        <f t="shared" si="15"/>
        <v>6.9676885766455374</v>
      </c>
      <c r="J239" s="6">
        <f t="shared" si="16"/>
        <v>9.4222152343274868</v>
      </c>
      <c r="K239" s="6">
        <f t="shared" si="13"/>
        <v>16.901122288589896</v>
      </c>
    </row>
    <row r="240" spans="1:11" ht="12.75" x14ac:dyDescent="0.2">
      <c r="A240" s="2">
        <v>1890.04</v>
      </c>
      <c r="B240" s="6">
        <v>5.39</v>
      </c>
      <c r="C240" s="12">
        <v>0.22</v>
      </c>
      <c r="D240" s="12">
        <v>0.29670000000000002</v>
      </c>
      <c r="E240" s="12">
        <v>7.6116519010000001</v>
      </c>
      <c r="F240" s="6">
        <f t="shared" si="17"/>
        <v>1890.2916666666492</v>
      </c>
      <c r="G240" s="6">
        <f>G237*9/12+G249*3/12</f>
        <v>3.4699999999999998</v>
      </c>
      <c r="H240" s="6">
        <f t="shared" si="14"/>
        <v>170.70837012781567</v>
      </c>
      <c r="I240" s="6">
        <f t="shared" si="15"/>
        <v>6.9676885766455374</v>
      </c>
      <c r="J240" s="6">
        <f t="shared" si="16"/>
        <v>9.3968781849578686</v>
      </c>
      <c r="K240" s="6">
        <f t="shared" si="13"/>
        <v>17.257854542603194</v>
      </c>
    </row>
    <row r="241" spans="1:11" ht="12.75" x14ac:dyDescent="0.2">
      <c r="A241" s="2">
        <v>1890.05</v>
      </c>
      <c r="B241" s="6">
        <v>5.62</v>
      </c>
      <c r="C241" s="12">
        <v>0.22</v>
      </c>
      <c r="D241" s="12">
        <v>0.29580000000000001</v>
      </c>
      <c r="E241" s="12">
        <v>7.7067928930000003</v>
      </c>
      <c r="F241" s="6">
        <f t="shared" si="17"/>
        <v>1890.3749999999825</v>
      </c>
      <c r="G241" s="6">
        <f>G237*8/12+G249*4/12</f>
        <v>3.4866666666666664</v>
      </c>
      <c r="H241" s="6">
        <f t="shared" si="14"/>
        <v>175.79543641695207</v>
      </c>
      <c r="I241" s="6">
        <f t="shared" si="15"/>
        <v>6.8816718882080883</v>
      </c>
      <c r="J241" s="6">
        <f t="shared" si="16"/>
        <v>9.2527206569634206</v>
      </c>
      <c r="K241" s="6">
        <f t="shared" si="13"/>
        <v>17.786430487858613</v>
      </c>
    </row>
    <row r="242" spans="1:11" ht="12.75" x14ac:dyDescent="0.2">
      <c r="A242" s="2">
        <v>1890.06</v>
      </c>
      <c r="B242" s="6">
        <v>5.58</v>
      </c>
      <c r="C242" s="12">
        <v>0.22</v>
      </c>
      <c r="D242" s="12">
        <v>0.29499999999999998</v>
      </c>
      <c r="E242" s="12">
        <v>7.7067928930000003</v>
      </c>
      <c r="F242" s="6">
        <f t="shared" si="17"/>
        <v>1890.4583333333157</v>
      </c>
      <c r="G242" s="6">
        <f>G237*7/12+G249*5/12</f>
        <v>3.5033333333333334</v>
      </c>
      <c r="H242" s="6">
        <f t="shared" si="14"/>
        <v>174.5442233463688</v>
      </c>
      <c r="I242" s="6">
        <f t="shared" si="15"/>
        <v>6.8816718882080883</v>
      </c>
      <c r="J242" s="6">
        <f t="shared" si="16"/>
        <v>9.2276963955517548</v>
      </c>
      <c r="K242" s="6">
        <f t="shared" si="13"/>
        <v>17.684360844450154</v>
      </c>
    </row>
    <row r="243" spans="1:11" ht="12.75" x14ac:dyDescent="0.2">
      <c r="A243" s="2">
        <v>1890.07</v>
      </c>
      <c r="B243" s="6">
        <v>5.54</v>
      </c>
      <c r="C243" s="12">
        <v>0.22</v>
      </c>
      <c r="D243" s="12">
        <v>0.29420000000000002</v>
      </c>
      <c r="E243" s="12">
        <v>7.7067928930000003</v>
      </c>
      <c r="F243" s="6">
        <f t="shared" si="17"/>
        <v>1890.541666666649</v>
      </c>
      <c r="G243" s="6">
        <f>G237*6/12+G249*6/12</f>
        <v>3.5199999999999996</v>
      </c>
      <c r="H243" s="6">
        <f t="shared" si="14"/>
        <v>173.29301027578549</v>
      </c>
      <c r="I243" s="6">
        <f t="shared" si="15"/>
        <v>6.8816718882080883</v>
      </c>
      <c r="J243" s="6">
        <f t="shared" si="16"/>
        <v>9.202672134140089</v>
      </c>
      <c r="K243" s="6">
        <f t="shared" si="13"/>
        <v>17.589295440864856</v>
      </c>
    </row>
    <row r="244" spans="1:11" ht="12.75" x14ac:dyDescent="0.2">
      <c r="A244" s="2">
        <v>1890.08</v>
      </c>
      <c r="B244" s="6">
        <v>5.41</v>
      </c>
      <c r="C244" s="12">
        <v>0.22</v>
      </c>
      <c r="D244" s="12">
        <v>0.29330000000000001</v>
      </c>
      <c r="E244" s="12">
        <v>7.9922320659999997</v>
      </c>
      <c r="F244" s="6">
        <f t="shared" si="17"/>
        <v>1890.6249999999823</v>
      </c>
      <c r="G244" s="6">
        <f>G237*5/12+G249*7/12</f>
        <v>3.5366666666666671</v>
      </c>
      <c r="H244" s="6">
        <f t="shared" si="14"/>
        <v>163.18271281788876</v>
      </c>
      <c r="I244" s="6">
        <f t="shared" si="15"/>
        <v>6.6358959001729252</v>
      </c>
      <c r="J244" s="6">
        <f t="shared" si="16"/>
        <v>8.8468557614578138</v>
      </c>
      <c r="K244" s="6">
        <f t="shared" si="13"/>
        <v>16.596791133979092</v>
      </c>
    </row>
    <row r="245" spans="1:11" ht="12.75" x14ac:dyDescent="0.2">
      <c r="A245" s="2">
        <v>1890.09</v>
      </c>
      <c r="B245" s="6">
        <v>5.32</v>
      </c>
      <c r="C245" s="12">
        <v>0.22</v>
      </c>
      <c r="D245" s="12">
        <v>0.29249999999999998</v>
      </c>
      <c r="E245" s="12">
        <v>8.0873811569999994</v>
      </c>
      <c r="F245" s="6">
        <f t="shared" si="17"/>
        <v>1890.7083333333155</v>
      </c>
      <c r="G245" s="6">
        <f>G237*4/12+G249*8/12</f>
        <v>3.5533333333333337</v>
      </c>
      <c r="H245" s="6">
        <f t="shared" si="14"/>
        <v>158.58010091312926</v>
      </c>
      <c r="I245" s="6">
        <f t="shared" si="15"/>
        <v>6.5578237219715092</v>
      </c>
      <c r="J245" s="6">
        <f t="shared" si="16"/>
        <v>8.7189247212575758</v>
      </c>
      <c r="K245" s="6">
        <f t="shared" si="13"/>
        <v>16.169702000615299</v>
      </c>
    </row>
    <row r="246" spans="1:11" ht="12.75" x14ac:dyDescent="0.2">
      <c r="A246" s="2">
        <v>1890.1</v>
      </c>
      <c r="B246" s="6">
        <v>5.08</v>
      </c>
      <c r="C246" s="12">
        <v>0.22</v>
      </c>
      <c r="D246" s="12">
        <v>0.29170000000000001</v>
      </c>
      <c r="E246" s="12">
        <v>8.0873811569999994</v>
      </c>
      <c r="F246" s="6">
        <f t="shared" si="17"/>
        <v>1890.7916666666488</v>
      </c>
      <c r="G246" s="6">
        <f>G237*3/12+G249*9/12</f>
        <v>3.57</v>
      </c>
      <c r="H246" s="6">
        <f t="shared" si="14"/>
        <v>151.42611139825121</v>
      </c>
      <c r="I246" s="6">
        <f t="shared" si="15"/>
        <v>6.5578237219715092</v>
      </c>
      <c r="J246" s="6">
        <f t="shared" si="16"/>
        <v>8.6950780895413153</v>
      </c>
      <c r="K246" s="6">
        <f t="shared" si="13"/>
        <v>15.482849163344429</v>
      </c>
    </row>
    <row r="247" spans="1:11" ht="12.75" x14ac:dyDescent="0.2">
      <c r="A247" s="2">
        <v>1890.11</v>
      </c>
      <c r="B247" s="6">
        <v>4.71</v>
      </c>
      <c r="C247" s="12">
        <v>0.22</v>
      </c>
      <c r="D247" s="12">
        <v>0.2908</v>
      </c>
      <c r="E247" s="12">
        <v>7.8970910740000004</v>
      </c>
      <c r="F247" s="6">
        <f t="shared" si="17"/>
        <v>1890.874999999982</v>
      </c>
      <c r="G247" s="6">
        <f>G237*2/12+G249*10/12</f>
        <v>3.5866666666666669</v>
      </c>
      <c r="H247" s="6">
        <f t="shared" si="14"/>
        <v>143.78008299008755</v>
      </c>
      <c r="I247" s="6">
        <f t="shared" si="15"/>
        <v>6.7158425175837078</v>
      </c>
      <c r="J247" s="6">
        <f t="shared" si="16"/>
        <v>8.8771227459697375</v>
      </c>
      <c r="K247" s="6">
        <f t="shared" si="13"/>
        <v>14.745043493292801</v>
      </c>
    </row>
    <row r="248" spans="1:11" ht="12.75" x14ac:dyDescent="0.2">
      <c r="A248" s="2">
        <v>1890.12</v>
      </c>
      <c r="B248" s="6">
        <v>4.5999999999999996</v>
      </c>
      <c r="C248" s="12">
        <v>0.22</v>
      </c>
      <c r="D248" s="12">
        <v>0.28999999999999998</v>
      </c>
      <c r="E248" s="12">
        <v>7.8970910740000004</v>
      </c>
      <c r="F248" s="6">
        <f t="shared" si="17"/>
        <v>1890.9583333333153</v>
      </c>
      <c r="G248" s="6">
        <f>G237*1/12+G249*11/12</f>
        <v>3.6033333333333335</v>
      </c>
      <c r="H248" s="6">
        <f t="shared" si="14"/>
        <v>140.42216173129569</v>
      </c>
      <c r="I248" s="6">
        <f t="shared" si="15"/>
        <v>6.7158425175837078</v>
      </c>
      <c r="J248" s="6">
        <f t="shared" si="16"/>
        <v>8.8527015004512517</v>
      </c>
      <c r="K248" s="6">
        <f t="shared" si="13"/>
        <v>14.442991231338437</v>
      </c>
    </row>
    <row r="249" spans="1:11" ht="12.75" x14ac:dyDescent="0.2">
      <c r="A249" s="2">
        <v>1891.01</v>
      </c>
      <c r="B249" s="6">
        <v>4.84</v>
      </c>
      <c r="C249" s="12">
        <v>0.22</v>
      </c>
      <c r="D249" s="12">
        <v>0.29420000000000002</v>
      </c>
      <c r="E249" s="12">
        <v>7.8019419829999999</v>
      </c>
      <c r="F249" s="6">
        <f t="shared" si="17"/>
        <v>1891.0416666666486</v>
      </c>
      <c r="G249" s="6">
        <v>3.62</v>
      </c>
      <c r="H249" s="6">
        <f t="shared" si="14"/>
        <v>149.55041226176209</v>
      </c>
      <c r="I249" s="6">
        <f t="shared" si="15"/>
        <v>6.7977460118982771</v>
      </c>
      <c r="J249" s="6">
        <f t="shared" si="16"/>
        <v>9.0904403486385146</v>
      </c>
      <c r="K249" s="6">
        <f t="shared" si="13"/>
        <v>15.428980086469092</v>
      </c>
    </row>
    <row r="250" spans="1:11" ht="12.75" x14ac:dyDescent="0.2">
      <c r="A250" s="2">
        <v>1891.02</v>
      </c>
      <c r="B250" s="6">
        <v>4.9000000000000004</v>
      </c>
      <c r="C250" s="12">
        <v>0.22</v>
      </c>
      <c r="D250" s="12">
        <v>0.29830000000000001</v>
      </c>
      <c r="E250" s="12">
        <v>7.8970910740000004</v>
      </c>
      <c r="F250" s="6">
        <f t="shared" si="17"/>
        <v>1891.1249999999818</v>
      </c>
      <c r="G250" s="6">
        <f>G249*11/12+G261*1/12</f>
        <v>3.6183333333333332</v>
      </c>
      <c r="H250" s="6">
        <f t="shared" si="14"/>
        <v>149.58012880072803</v>
      </c>
      <c r="I250" s="6">
        <f t="shared" si="15"/>
        <v>6.7158425175837078</v>
      </c>
      <c r="J250" s="6">
        <f t="shared" si="16"/>
        <v>9.1060719227055458</v>
      </c>
      <c r="K250" s="6">
        <f t="shared" si="13"/>
        <v>15.476522332432538</v>
      </c>
    </row>
    <row r="251" spans="1:11" ht="12.75" x14ac:dyDescent="0.2">
      <c r="A251" s="2">
        <v>1891.03</v>
      </c>
      <c r="B251" s="6">
        <v>4.8099999999999996</v>
      </c>
      <c r="C251" s="12">
        <v>0.22</v>
      </c>
      <c r="D251" s="12">
        <v>0.30249999999999999</v>
      </c>
      <c r="E251" s="12">
        <v>7.9922320659999997</v>
      </c>
      <c r="F251" s="6">
        <f t="shared" si="17"/>
        <v>1891.2083333333151</v>
      </c>
      <c r="G251" s="6">
        <f>G249*10/12+G261*2/12</f>
        <v>3.6166666666666671</v>
      </c>
      <c r="H251" s="6">
        <f t="shared" si="14"/>
        <v>145.08481490832622</v>
      </c>
      <c r="I251" s="6">
        <f t="shared" si="15"/>
        <v>6.6358959001729252</v>
      </c>
      <c r="J251" s="6">
        <f t="shared" si="16"/>
        <v>9.1243568627377716</v>
      </c>
      <c r="K251" s="6">
        <f t="shared" si="13"/>
        <v>15.051623357657384</v>
      </c>
    </row>
    <row r="252" spans="1:11" ht="12.75" x14ac:dyDescent="0.2">
      <c r="A252" s="2">
        <v>1891.04</v>
      </c>
      <c r="B252" s="6">
        <v>4.97</v>
      </c>
      <c r="C252" s="12">
        <v>0.22</v>
      </c>
      <c r="D252" s="12">
        <v>0.30669999999999997</v>
      </c>
      <c r="E252" s="12">
        <v>8.0873811569999994</v>
      </c>
      <c r="F252" s="6">
        <f t="shared" si="17"/>
        <v>1891.2916666666483</v>
      </c>
      <c r="G252" s="6">
        <f>G249*9/12+G261*3/12</f>
        <v>3.6149999999999998</v>
      </c>
      <c r="H252" s="6">
        <f t="shared" si="14"/>
        <v>148.14719953726546</v>
      </c>
      <c r="I252" s="6">
        <f t="shared" si="15"/>
        <v>6.5578237219715092</v>
      </c>
      <c r="J252" s="6">
        <f t="shared" si="16"/>
        <v>9.1422024342211898</v>
      </c>
      <c r="K252" s="6">
        <f t="shared" si="13"/>
        <v>15.408945125474125</v>
      </c>
    </row>
    <row r="253" spans="1:11" ht="12.75" x14ac:dyDescent="0.2">
      <c r="A253" s="2">
        <v>1891.05</v>
      </c>
      <c r="B253" s="6">
        <v>4.95</v>
      </c>
      <c r="C253" s="12">
        <v>0.22</v>
      </c>
      <c r="D253" s="12">
        <v>0.31080000000000002</v>
      </c>
      <c r="E253" s="12">
        <v>7.9922320659999997</v>
      </c>
      <c r="F253" s="6">
        <f t="shared" si="17"/>
        <v>1891.3749999999816</v>
      </c>
      <c r="G253" s="6">
        <f>G249*8/12+G261*4/12</f>
        <v>3.6133333333333333</v>
      </c>
      <c r="H253" s="6">
        <f t="shared" si="14"/>
        <v>149.30765775389082</v>
      </c>
      <c r="I253" s="6">
        <f t="shared" si="15"/>
        <v>6.6358959001729252</v>
      </c>
      <c r="J253" s="6">
        <f t="shared" si="16"/>
        <v>9.3747111171533888</v>
      </c>
      <c r="K253" s="6">
        <f t="shared" si="13"/>
        <v>15.566495230713254</v>
      </c>
    </row>
    <row r="254" spans="1:11" ht="12.75" x14ac:dyDescent="0.2">
      <c r="A254" s="2">
        <v>1891.06</v>
      </c>
      <c r="B254" s="6">
        <v>4.8499999999999996</v>
      </c>
      <c r="C254" s="12">
        <v>0.22</v>
      </c>
      <c r="D254" s="12">
        <v>0.315</v>
      </c>
      <c r="E254" s="12">
        <v>7.8019419829999999</v>
      </c>
      <c r="F254" s="6">
        <f t="shared" si="17"/>
        <v>1891.4583333333148</v>
      </c>
      <c r="G254" s="6">
        <f>G249*7/12+G261*5/12</f>
        <v>3.6116666666666668</v>
      </c>
      <c r="H254" s="6">
        <f t="shared" si="14"/>
        <v>149.85940071684837</v>
      </c>
      <c r="I254" s="6">
        <f t="shared" si="15"/>
        <v>6.7977460118982771</v>
      </c>
      <c r="J254" s="6">
        <f t="shared" si="16"/>
        <v>9.7331363352179885</v>
      </c>
      <c r="K254" s="6">
        <f t="shared" si="13"/>
        <v>15.658211395638151</v>
      </c>
    </row>
    <row r="255" spans="1:11" ht="12.75" x14ac:dyDescent="0.2">
      <c r="A255" s="2">
        <v>1891.07</v>
      </c>
      <c r="B255" s="6">
        <v>4.7699999999999996</v>
      </c>
      <c r="C255" s="12">
        <v>0.22</v>
      </c>
      <c r="D255" s="12">
        <v>0.31919999999999998</v>
      </c>
      <c r="E255" s="12">
        <v>7.7067928930000003</v>
      </c>
      <c r="F255" s="6">
        <f t="shared" si="17"/>
        <v>1891.5416666666481</v>
      </c>
      <c r="G255" s="6">
        <f>G249*6/12+G261*6/12</f>
        <v>3.61</v>
      </c>
      <c r="H255" s="6">
        <f t="shared" si="14"/>
        <v>149.20715866705717</v>
      </c>
      <c r="I255" s="6">
        <f t="shared" si="15"/>
        <v>6.8816718882080883</v>
      </c>
      <c r="J255" s="6">
        <f t="shared" si="16"/>
        <v>9.9846803032546436</v>
      </c>
      <c r="K255" s="6">
        <f t="shared" si="13"/>
        <v>15.617919238645994</v>
      </c>
    </row>
    <row r="256" spans="1:11" ht="12.75" x14ac:dyDescent="0.2">
      <c r="A256" s="2">
        <v>1891.08</v>
      </c>
      <c r="B256" s="6">
        <v>4.93</v>
      </c>
      <c r="C256" s="12">
        <v>0.22</v>
      </c>
      <c r="D256" s="12">
        <v>0.32329999999999998</v>
      </c>
      <c r="E256" s="12">
        <v>7.7067928930000003</v>
      </c>
      <c r="F256" s="6">
        <f t="shared" si="17"/>
        <v>1891.6249999999814</v>
      </c>
      <c r="G256" s="6">
        <f>G249*5/12+G261*7/12</f>
        <v>3.6083333333333334</v>
      </c>
      <c r="H256" s="6">
        <f t="shared" si="14"/>
        <v>154.21201094939033</v>
      </c>
      <c r="I256" s="6">
        <f t="shared" si="15"/>
        <v>6.8816718882080883</v>
      </c>
      <c r="J256" s="6">
        <f t="shared" si="16"/>
        <v>10.11292964298943</v>
      </c>
      <c r="K256" s="6">
        <f t="shared" si="13"/>
        <v>16.163998509963037</v>
      </c>
    </row>
    <row r="257" spans="1:11" ht="12.75" x14ac:dyDescent="0.2">
      <c r="A257" s="2">
        <v>1891.09</v>
      </c>
      <c r="B257" s="6">
        <v>5.33</v>
      </c>
      <c r="C257" s="12">
        <v>0.22</v>
      </c>
      <c r="D257" s="12">
        <v>0.32750000000000001</v>
      </c>
      <c r="E257" s="12">
        <v>7.6116519010000001</v>
      </c>
      <c r="F257" s="6">
        <f t="shared" si="17"/>
        <v>1891.7083333333146</v>
      </c>
      <c r="G257" s="6">
        <f>G249*4/12+G261*8/12</f>
        <v>3.6066666666666665</v>
      </c>
      <c r="H257" s="6">
        <f t="shared" si="14"/>
        <v>168.80809142509415</v>
      </c>
      <c r="I257" s="6">
        <f t="shared" si="15"/>
        <v>6.9676885766455374</v>
      </c>
      <c r="J257" s="6">
        <f t="shared" si="16"/>
        <v>10.372354585688242</v>
      </c>
      <c r="K257" s="6">
        <f t="shared" ref="K257:K273" si="18">H257/AVERAGE(J137:J256)</f>
        <v>17.711261413256526</v>
      </c>
    </row>
    <row r="258" spans="1:11" ht="12.75" x14ac:dyDescent="0.2">
      <c r="A258" s="2">
        <v>1891.1</v>
      </c>
      <c r="B258" s="6">
        <v>5.33</v>
      </c>
      <c r="C258" s="12">
        <v>0.22</v>
      </c>
      <c r="D258" s="12">
        <v>0.33169999999999999</v>
      </c>
      <c r="E258" s="12">
        <v>7.6116519010000001</v>
      </c>
      <c r="F258" s="6">
        <f t="shared" si="17"/>
        <v>1891.7916666666479</v>
      </c>
      <c r="G258" s="6">
        <f>G249*3/12+G261*9/12</f>
        <v>3.6049999999999995</v>
      </c>
      <c r="H258" s="6">
        <f t="shared" si="14"/>
        <v>168.80809142509415</v>
      </c>
      <c r="I258" s="6">
        <f t="shared" si="15"/>
        <v>6.9676885766455374</v>
      </c>
      <c r="J258" s="6">
        <f t="shared" si="16"/>
        <v>10.505374094878748</v>
      </c>
      <c r="K258" s="6">
        <f t="shared" si="18"/>
        <v>17.716568589826366</v>
      </c>
    </row>
    <row r="259" spans="1:11" ht="12.75" x14ac:dyDescent="0.2">
      <c r="A259" s="2">
        <v>1891.11</v>
      </c>
      <c r="B259" s="6">
        <v>5.25</v>
      </c>
      <c r="C259" s="12">
        <v>0.22</v>
      </c>
      <c r="D259" s="12">
        <v>0.33579999999999999</v>
      </c>
      <c r="E259" s="12">
        <v>7.5165028100000004</v>
      </c>
      <c r="F259" s="6">
        <f t="shared" si="17"/>
        <v>1891.8749999999811</v>
      </c>
      <c r="G259" s="6">
        <f>G249*2/12+G261*10/12</f>
        <v>3.6033333333333335</v>
      </c>
      <c r="H259" s="6">
        <f t="shared" si="14"/>
        <v>168.37920266805563</v>
      </c>
      <c r="I259" s="6">
        <f t="shared" si="15"/>
        <v>7.0558903975185219</v>
      </c>
      <c r="J259" s="6">
        <f t="shared" si="16"/>
        <v>10.769854524939634</v>
      </c>
      <c r="K259" s="6">
        <f t="shared" si="18"/>
        <v>17.671739174763999</v>
      </c>
    </row>
    <row r="260" spans="1:11" ht="12.75" x14ac:dyDescent="0.2">
      <c r="A260" s="2">
        <v>1891.12</v>
      </c>
      <c r="B260" s="6">
        <v>5.41</v>
      </c>
      <c r="C260" s="12">
        <v>0.22</v>
      </c>
      <c r="D260" s="12">
        <v>0.34</v>
      </c>
      <c r="E260" s="12">
        <v>7.5165028100000004</v>
      </c>
      <c r="F260" s="6">
        <f t="shared" si="17"/>
        <v>1891.9583333333144</v>
      </c>
      <c r="G260" s="6">
        <f>G249*1/12+G261*11/12</f>
        <v>3.601666666666667</v>
      </c>
      <c r="H260" s="6">
        <f t="shared" si="14"/>
        <v>173.51075932079638</v>
      </c>
      <c r="I260" s="6">
        <f t="shared" si="15"/>
        <v>7.0558903975185219</v>
      </c>
      <c r="J260" s="6">
        <f t="shared" si="16"/>
        <v>10.904557887074079</v>
      </c>
      <c r="K260" s="6">
        <f t="shared" si="18"/>
        <v>18.206303000209935</v>
      </c>
    </row>
    <row r="261" spans="1:11" ht="12.75" x14ac:dyDescent="0.2">
      <c r="A261" s="2">
        <v>1892.01</v>
      </c>
      <c r="B261" s="6">
        <v>5.51</v>
      </c>
      <c r="C261" s="12">
        <v>0.22170000000000001</v>
      </c>
      <c r="D261" s="12">
        <v>0.34250000000000003</v>
      </c>
      <c r="E261" s="12">
        <v>7.3262127269999997</v>
      </c>
      <c r="F261" s="6">
        <f t="shared" si="17"/>
        <v>1892.0416666666476</v>
      </c>
      <c r="G261" s="6">
        <v>3.6</v>
      </c>
      <c r="H261" s="6">
        <f t="shared" si="14"/>
        <v>181.30803178901465</v>
      </c>
      <c r="I261" s="6">
        <f t="shared" si="15"/>
        <v>7.2950981211659807</v>
      </c>
      <c r="J261" s="6">
        <f t="shared" si="16"/>
        <v>11.270054607574869</v>
      </c>
      <c r="K261" s="6">
        <f t="shared" si="18"/>
        <v>19.016388404225268</v>
      </c>
    </row>
    <row r="262" spans="1:11" ht="12.75" x14ac:dyDescent="0.2">
      <c r="A262" s="2">
        <v>1892.02</v>
      </c>
      <c r="B262" s="6">
        <v>5.52</v>
      </c>
      <c r="C262" s="12">
        <v>0.2233</v>
      </c>
      <c r="D262" s="12">
        <v>0.34499999999999997</v>
      </c>
      <c r="E262" s="12">
        <v>7.3262127269999997</v>
      </c>
      <c r="F262" s="6">
        <f t="shared" si="17"/>
        <v>1892.1249999999809</v>
      </c>
      <c r="G262" s="6">
        <f>G261*11/12+G273*1/12</f>
        <v>3.6125000000000003</v>
      </c>
      <c r="H262" s="6">
        <f t="shared" si="14"/>
        <v>181.63708447828688</v>
      </c>
      <c r="I262" s="6">
        <f t="shared" si="15"/>
        <v>7.347746551449541</v>
      </c>
      <c r="J262" s="6">
        <f t="shared" si="16"/>
        <v>11.35231777989293</v>
      </c>
      <c r="K262" s="6">
        <f t="shared" si="18"/>
        <v>19.036425040978436</v>
      </c>
    </row>
    <row r="263" spans="1:11" ht="12.75" x14ac:dyDescent="0.2">
      <c r="A263" s="2">
        <v>1892.03</v>
      </c>
      <c r="B263" s="6">
        <v>5.58</v>
      </c>
      <c r="C263" s="12">
        <v>0.22500000000000001</v>
      </c>
      <c r="D263" s="12">
        <v>0.34749999999999998</v>
      </c>
      <c r="E263" s="12">
        <v>7.135922645</v>
      </c>
      <c r="F263" s="6">
        <f t="shared" si="17"/>
        <v>1892.2083333333142</v>
      </c>
      <c r="G263" s="6">
        <f>G261*10/12+G273*2/12</f>
        <v>3.625</v>
      </c>
      <c r="H263" s="6">
        <f t="shared" si="14"/>
        <v>188.5076740486443</v>
      </c>
      <c r="I263" s="6">
        <f t="shared" si="15"/>
        <v>7.6011158890582378</v>
      </c>
      <c r="J263" s="6">
        <f t="shared" si="16"/>
        <v>11.739501206434388</v>
      </c>
      <c r="K263" s="6">
        <f t="shared" si="18"/>
        <v>19.738054849323017</v>
      </c>
    </row>
    <row r="264" spans="1:11" ht="12.75" x14ac:dyDescent="0.2">
      <c r="A264" s="2">
        <v>1892.04</v>
      </c>
      <c r="B264" s="6">
        <v>5.57</v>
      </c>
      <c r="C264" s="12">
        <v>0.22670000000000001</v>
      </c>
      <c r="D264" s="12">
        <v>0.35</v>
      </c>
      <c r="E264" s="12">
        <v>7.0407735540000003</v>
      </c>
      <c r="F264" s="6">
        <f t="shared" si="17"/>
        <v>1892.2916666666474</v>
      </c>
      <c r="G264" s="6">
        <f>G261*9/12+G273*3/12</f>
        <v>3.6374999999999997</v>
      </c>
      <c r="H264" s="6">
        <f t="shared" si="14"/>
        <v>190.71277604676672</v>
      </c>
      <c r="I264" s="6">
        <f t="shared" si="15"/>
        <v>7.762044224380972</v>
      </c>
      <c r="J264" s="6">
        <f t="shared" si="16"/>
        <v>11.983747148360564</v>
      </c>
      <c r="K264" s="6">
        <f t="shared" si="18"/>
        <v>19.943265241638645</v>
      </c>
    </row>
    <row r="265" spans="1:11" ht="12.75" x14ac:dyDescent="0.2">
      <c r="A265" s="2">
        <v>1892.05</v>
      </c>
      <c r="B265" s="6">
        <v>5.57</v>
      </c>
      <c r="C265" s="12">
        <v>0.2283</v>
      </c>
      <c r="D265" s="12">
        <v>0.35249999999999998</v>
      </c>
      <c r="E265" s="12">
        <v>7.0407735540000003</v>
      </c>
      <c r="F265" s="6">
        <f t="shared" si="17"/>
        <v>1892.3749999999807</v>
      </c>
      <c r="G265" s="6">
        <f>G261*8/12+G273*4/12</f>
        <v>3.65</v>
      </c>
      <c r="H265" s="6">
        <f t="shared" si="14"/>
        <v>190.71277604676672</v>
      </c>
      <c r="I265" s="6">
        <f t="shared" si="15"/>
        <v>7.8168270684877621</v>
      </c>
      <c r="J265" s="6">
        <f t="shared" si="16"/>
        <v>12.069345342277426</v>
      </c>
      <c r="K265" s="6">
        <f t="shared" si="18"/>
        <v>19.911465213489809</v>
      </c>
    </row>
    <row r="266" spans="1:11" ht="12.75" x14ac:dyDescent="0.2">
      <c r="A266" s="2">
        <v>1892.06</v>
      </c>
      <c r="B266" s="6">
        <v>5.54</v>
      </c>
      <c r="C266" s="12">
        <v>0.23</v>
      </c>
      <c r="D266" s="12">
        <v>0.35499999999999998</v>
      </c>
      <c r="E266" s="12">
        <v>7.0407735540000003</v>
      </c>
      <c r="F266" s="6">
        <f t="shared" si="17"/>
        <v>1892.4583333333139</v>
      </c>
      <c r="G266" s="6">
        <f>G261*7/12+G273*5/12</f>
        <v>3.6625000000000001</v>
      </c>
      <c r="H266" s="6">
        <f t="shared" ref="H266:H329" si="19">B266*$E$1761/E266</f>
        <v>189.68559771976436</v>
      </c>
      <c r="I266" s="6">
        <f t="shared" ref="I266:I329" si="20">C266*$E$1761/E266</f>
        <v>7.8750338403512288</v>
      </c>
      <c r="J266" s="6">
        <f t="shared" ref="J266:J329" si="21">D266*$E$1761/E266</f>
        <v>12.154943536194287</v>
      </c>
      <c r="K266" s="6">
        <f t="shared" si="18"/>
        <v>19.76928439713674</v>
      </c>
    </row>
    <row r="267" spans="1:11" ht="12.75" x14ac:dyDescent="0.2">
      <c r="A267" s="2">
        <v>1892.07</v>
      </c>
      <c r="B267" s="6">
        <v>5.54</v>
      </c>
      <c r="C267" s="12">
        <v>0.23169999999999999</v>
      </c>
      <c r="D267" s="12">
        <v>0.35749999999999998</v>
      </c>
      <c r="E267" s="12">
        <v>7.2310717359999996</v>
      </c>
      <c r="F267" s="6">
        <f t="shared" ref="F267:F330" si="22">F266+1/12</f>
        <v>1892.5416666666472</v>
      </c>
      <c r="G267" s="6">
        <f>G261*6/12+G273*6/12</f>
        <v>3.6749999999999998</v>
      </c>
      <c r="H267" s="6">
        <f t="shared" si="19"/>
        <v>184.6936925478179</v>
      </c>
      <c r="I267" s="6">
        <f t="shared" si="20"/>
        <v>7.7244636395901454</v>
      </c>
      <c r="J267" s="6">
        <f t="shared" si="21"/>
        <v>11.918410665314962</v>
      </c>
      <c r="K267" s="6">
        <f t="shared" si="18"/>
        <v>19.211886434505555</v>
      </c>
    </row>
    <row r="268" spans="1:11" ht="12.75" x14ac:dyDescent="0.2">
      <c r="A268" s="2">
        <v>1892.08</v>
      </c>
      <c r="B268" s="6">
        <v>5.62</v>
      </c>
      <c r="C268" s="12">
        <v>0.23330000000000001</v>
      </c>
      <c r="D268" s="12">
        <v>0.36</v>
      </c>
      <c r="E268" s="12">
        <v>7.3262127269999997</v>
      </c>
      <c r="F268" s="6">
        <f t="shared" si="22"/>
        <v>1892.6249999999804</v>
      </c>
      <c r="G268" s="6">
        <f>G261*5/12+G273*7/12</f>
        <v>3.6875</v>
      </c>
      <c r="H268" s="6">
        <f t="shared" si="19"/>
        <v>184.9276113710095</v>
      </c>
      <c r="I268" s="6">
        <f t="shared" si="20"/>
        <v>7.6767992407218006</v>
      </c>
      <c r="J268" s="6">
        <f t="shared" si="21"/>
        <v>11.845896813801319</v>
      </c>
      <c r="K268" s="6">
        <f t="shared" si="18"/>
        <v>19.204303803173826</v>
      </c>
    </row>
    <row r="269" spans="1:11" ht="12.75" x14ac:dyDescent="0.2">
      <c r="A269" s="2">
        <v>1892.09</v>
      </c>
      <c r="B269" s="6">
        <v>5.48</v>
      </c>
      <c r="C269" s="12">
        <v>0.23499999999999999</v>
      </c>
      <c r="D269" s="12">
        <v>0.36249999999999999</v>
      </c>
      <c r="E269" s="12">
        <v>7.3262127269999997</v>
      </c>
      <c r="F269" s="6">
        <f t="shared" si="22"/>
        <v>1892.7083333333137</v>
      </c>
      <c r="G269" s="6">
        <f>G261*4/12+G273*8/12</f>
        <v>3.7</v>
      </c>
      <c r="H269" s="6">
        <f t="shared" si="19"/>
        <v>180.3208737211979</v>
      </c>
      <c r="I269" s="6">
        <f t="shared" si="20"/>
        <v>7.732738197898084</v>
      </c>
      <c r="J269" s="6">
        <f t="shared" si="21"/>
        <v>11.928159986119384</v>
      </c>
      <c r="K269" s="6">
        <f t="shared" si="18"/>
        <v>18.694271809588205</v>
      </c>
    </row>
    <row r="270" spans="1:11" ht="12.75" x14ac:dyDescent="0.2">
      <c r="A270" s="2">
        <v>1892.1</v>
      </c>
      <c r="B270" s="6">
        <v>5.59</v>
      </c>
      <c r="C270" s="12">
        <v>0.23669999999999999</v>
      </c>
      <c r="D270" s="12">
        <v>0.36499999999999999</v>
      </c>
      <c r="E270" s="12">
        <v>7.3262127269999997</v>
      </c>
      <c r="F270" s="6">
        <f t="shared" si="22"/>
        <v>1892.791666666647</v>
      </c>
      <c r="G270" s="6">
        <f>G261*3/12+G273*9/12</f>
        <v>3.7124999999999999</v>
      </c>
      <c r="H270" s="6">
        <f t="shared" si="19"/>
        <v>183.94045330319273</v>
      </c>
      <c r="I270" s="6">
        <f t="shared" si="20"/>
        <v>7.7886771550743674</v>
      </c>
      <c r="J270" s="6">
        <f t="shared" si="21"/>
        <v>12.010423158437449</v>
      </c>
      <c r="K270" s="6">
        <f t="shared" si="18"/>
        <v>19.040214915324711</v>
      </c>
    </row>
    <row r="271" spans="1:11" ht="12.75" x14ac:dyDescent="0.2">
      <c r="A271" s="2">
        <v>1892.11</v>
      </c>
      <c r="B271" s="6">
        <v>5.57</v>
      </c>
      <c r="C271" s="12">
        <v>0.23830000000000001</v>
      </c>
      <c r="D271" s="12">
        <v>0.36749999999999999</v>
      </c>
      <c r="E271" s="12">
        <v>7.5165028100000004</v>
      </c>
      <c r="F271" s="6">
        <f t="shared" si="22"/>
        <v>1892.8749999999802</v>
      </c>
      <c r="G271" s="6">
        <f>G261*2/12+G273*10/12</f>
        <v>3.7250000000000001</v>
      </c>
      <c r="H271" s="6">
        <f t="shared" si="19"/>
        <v>178.64231597353714</v>
      </c>
      <c r="I271" s="6">
        <f t="shared" si="20"/>
        <v>7.6428121896757437</v>
      </c>
      <c r="J271" s="6">
        <f t="shared" si="21"/>
        <v>11.786544186763892</v>
      </c>
      <c r="K271" s="6">
        <f t="shared" si="18"/>
        <v>18.463312690800002</v>
      </c>
    </row>
    <row r="272" spans="1:11" ht="12.75" x14ac:dyDescent="0.2">
      <c r="A272" s="2">
        <v>1892.12</v>
      </c>
      <c r="B272" s="6">
        <v>5.51</v>
      </c>
      <c r="C272" s="12">
        <v>0.24</v>
      </c>
      <c r="D272" s="12">
        <v>0.37</v>
      </c>
      <c r="E272" s="12">
        <v>7.6116519010000001</v>
      </c>
      <c r="F272" s="6">
        <f t="shared" si="22"/>
        <v>1892.9583333333135</v>
      </c>
      <c r="G272" s="6">
        <f>G261*1/12+G273*11/12</f>
        <v>3.7374999999999998</v>
      </c>
      <c r="H272" s="6">
        <f t="shared" si="19"/>
        <v>174.50892753325869</v>
      </c>
      <c r="I272" s="6">
        <f t="shared" si="20"/>
        <v>7.60111481088604</v>
      </c>
      <c r="J272" s="6">
        <f t="shared" si="21"/>
        <v>11.718385333449312</v>
      </c>
      <c r="K272" s="6">
        <f t="shared" si="18"/>
        <v>18.013009251275744</v>
      </c>
    </row>
    <row r="273" spans="1:11" ht="12.75" x14ac:dyDescent="0.2">
      <c r="A273" s="2">
        <v>1893.01</v>
      </c>
      <c r="B273" s="6">
        <v>5.61</v>
      </c>
      <c r="C273" s="12">
        <v>0.24079999999999999</v>
      </c>
      <c r="D273" s="12">
        <v>0.36080000000000001</v>
      </c>
      <c r="E273" s="12">
        <v>7.8970910740000004</v>
      </c>
      <c r="F273" s="6">
        <f t="shared" si="22"/>
        <v>1893.0416666666467</v>
      </c>
      <c r="G273" s="6">
        <v>3.75</v>
      </c>
      <c r="H273" s="6">
        <f t="shared" si="19"/>
        <v>171.25398419838456</v>
      </c>
      <c r="I273" s="6">
        <f t="shared" si="20"/>
        <v>7.350794901064349</v>
      </c>
      <c r="J273" s="6">
        <f t="shared" si="21"/>
        <v>11.01398172883728</v>
      </c>
      <c r="K273" s="6">
        <f t="shared" si="18"/>
        <v>17.656643708098773</v>
      </c>
    </row>
    <row r="274" spans="1:11" ht="12.75" x14ac:dyDescent="0.2">
      <c r="A274" s="2">
        <v>1893.02</v>
      </c>
      <c r="B274" s="6">
        <v>5.51</v>
      </c>
      <c r="C274" s="12">
        <v>0.2417</v>
      </c>
      <c r="D274" s="12">
        <v>0.35170000000000001</v>
      </c>
      <c r="E274" s="12">
        <v>7.9922320659999997</v>
      </c>
      <c r="F274" s="6">
        <f t="shared" si="22"/>
        <v>1893.12499999998</v>
      </c>
      <c r="G274" s="6">
        <f>G273*11/12+G285*1/12</f>
        <v>3.7458333333333336</v>
      </c>
      <c r="H274" s="6">
        <f t="shared" si="19"/>
        <v>166.19902913614916</v>
      </c>
      <c r="I274" s="6">
        <f t="shared" si="20"/>
        <v>7.2904365412354366</v>
      </c>
      <c r="J274" s="6">
        <f t="shared" si="21"/>
        <v>10.6083844913219</v>
      </c>
      <c r="K274" s="6">
        <f t="shared" ref="K274:K337" si="23">H274/AVERAGE(J154:J273)</f>
        <v>17.12519385487245</v>
      </c>
    </row>
    <row r="275" spans="1:11" ht="12.75" x14ac:dyDescent="0.2">
      <c r="A275" s="2">
        <v>1893.03</v>
      </c>
      <c r="B275" s="6">
        <v>5.31</v>
      </c>
      <c r="C275" s="12">
        <v>0.24249999999999999</v>
      </c>
      <c r="D275" s="12">
        <v>0.34250000000000003</v>
      </c>
      <c r="E275" s="12">
        <v>7.8019419829999999</v>
      </c>
      <c r="F275" s="6">
        <f t="shared" si="22"/>
        <v>1893.2083333333132</v>
      </c>
      <c r="G275" s="6">
        <f>G273*10/12+G285*2/12</f>
        <v>3.7416666666666667</v>
      </c>
      <c r="H275" s="6">
        <f t="shared" si="19"/>
        <v>164.07286965081749</v>
      </c>
      <c r="I275" s="6">
        <f t="shared" si="20"/>
        <v>7.4929700358424194</v>
      </c>
      <c r="J275" s="6">
        <f t="shared" si="21"/>
        <v>10.582854586705274</v>
      </c>
      <c r="K275" s="6">
        <f t="shared" si="23"/>
        <v>16.89958903158232</v>
      </c>
    </row>
    <row r="276" spans="1:11" ht="12.75" x14ac:dyDescent="0.2">
      <c r="A276" s="2">
        <v>1893.04</v>
      </c>
      <c r="B276" s="6">
        <v>5.31</v>
      </c>
      <c r="C276" s="12">
        <v>0.24329999999999999</v>
      </c>
      <c r="D276" s="12">
        <v>0.33329999999999999</v>
      </c>
      <c r="E276" s="12">
        <v>7.7067928930000003</v>
      </c>
      <c r="F276" s="6">
        <f t="shared" si="22"/>
        <v>1893.2916666666465</v>
      </c>
      <c r="G276" s="6">
        <f>G273*9/12+G285*3/12</f>
        <v>3.7375000000000003</v>
      </c>
      <c r="H276" s="6">
        <f t="shared" si="19"/>
        <v>166.09853511993157</v>
      </c>
      <c r="I276" s="6">
        <f t="shared" si="20"/>
        <v>7.610503501822854</v>
      </c>
      <c r="J276" s="6">
        <f t="shared" si="21"/>
        <v>10.425732910635253</v>
      </c>
      <c r="K276" s="6">
        <f t="shared" si="23"/>
        <v>17.102541578254922</v>
      </c>
    </row>
    <row r="277" spans="1:11" ht="12.75" x14ac:dyDescent="0.2">
      <c r="A277" s="2">
        <v>1893.05</v>
      </c>
      <c r="B277" s="6">
        <v>4.84</v>
      </c>
      <c r="C277" s="12">
        <v>0.2442</v>
      </c>
      <c r="D277" s="12">
        <v>0.32419999999999999</v>
      </c>
      <c r="E277" s="12">
        <v>7.6116519010000001</v>
      </c>
      <c r="F277" s="6">
        <f t="shared" si="22"/>
        <v>1893.3749999999798</v>
      </c>
      <c r="G277" s="6">
        <f>G273*8/12+G285*4/12</f>
        <v>3.7333333333333334</v>
      </c>
      <c r="H277" s="6">
        <f t="shared" si="19"/>
        <v>153.2891486862018</v>
      </c>
      <c r="I277" s="6">
        <f t="shared" si="20"/>
        <v>7.7341343200765467</v>
      </c>
      <c r="J277" s="6">
        <f t="shared" si="21"/>
        <v>10.26783925703856</v>
      </c>
      <c r="K277" s="6">
        <f t="shared" si="23"/>
        <v>15.780987310776252</v>
      </c>
    </row>
    <row r="278" spans="1:11" ht="12.75" x14ac:dyDescent="0.2">
      <c r="A278" s="2">
        <v>1893.06</v>
      </c>
      <c r="B278" s="6">
        <v>4.6100000000000003</v>
      </c>
      <c r="C278" s="12">
        <v>0.245</v>
      </c>
      <c r="D278" s="12">
        <v>0.315</v>
      </c>
      <c r="E278" s="12">
        <v>7.4213618180000003</v>
      </c>
      <c r="F278" s="6">
        <f t="shared" si="22"/>
        <v>1893.458333333313</v>
      </c>
      <c r="G278" s="6">
        <f>G273*7/12+G285*5/12</f>
        <v>3.729166666666667</v>
      </c>
      <c r="H278" s="6">
        <f t="shared" si="19"/>
        <v>149.74843394705917</v>
      </c>
      <c r="I278" s="6">
        <f t="shared" si="20"/>
        <v>7.9584308713729914</v>
      </c>
      <c r="J278" s="6">
        <f t="shared" si="21"/>
        <v>10.232268263193847</v>
      </c>
      <c r="K278" s="6">
        <f t="shared" si="23"/>
        <v>15.416503863597693</v>
      </c>
    </row>
    <row r="279" spans="1:11" ht="12.75" x14ac:dyDescent="0.2">
      <c r="A279" s="2">
        <v>1893.07</v>
      </c>
      <c r="B279" s="6">
        <v>4.18</v>
      </c>
      <c r="C279" s="12">
        <v>0.24579999999999999</v>
      </c>
      <c r="D279" s="12">
        <v>0.30580000000000002</v>
      </c>
      <c r="E279" s="12">
        <v>7.2310717359999996</v>
      </c>
      <c r="F279" s="6">
        <f t="shared" si="22"/>
        <v>1893.5416666666463</v>
      </c>
      <c r="G279" s="6">
        <f>G273*6/12+G285*6/12</f>
        <v>3.7250000000000005</v>
      </c>
      <c r="H279" s="6">
        <f t="shared" si="19"/>
        <v>139.35372470214418</v>
      </c>
      <c r="I279" s="6">
        <f t="shared" si="20"/>
        <v>8.1945324238724968</v>
      </c>
      <c r="J279" s="6">
        <f t="shared" si="21"/>
        <v>10.194825122946339</v>
      </c>
      <c r="K279" s="6">
        <f t="shared" si="23"/>
        <v>14.349854182760946</v>
      </c>
    </row>
    <row r="280" spans="1:11" ht="12.75" x14ac:dyDescent="0.2">
      <c r="A280" s="2">
        <v>1893.08</v>
      </c>
      <c r="B280" s="6">
        <v>4.08</v>
      </c>
      <c r="C280" s="12">
        <v>0.2467</v>
      </c>
      <c r="D280" s="12">
        <v>0.29670000000000002</v>
      </c>
      <c r="E280" s="12">
        <v>6.9456325620000001</v>
      </c>
      <c r="F280" s="6">
        <f t="shared" si="22"/>
        <v>1893.6249999999795</v>
      </c>
      <c r="G280" s="6">
        <f>G273*5/12+G285*7/12</f>
        <v>3.7208333333333337</v>
      </c>
      <c r="H280" s="6">
        <f t="shared" si="19"/>
        <v>141.60980605008857</v>
      </c>
      <c r="I280" s="6">
        <f t="shared" si="20"/>
        <v>8.5625341060188358</v>
      </c>
      <c r="J280" s="6">
        <f t="shared" si="21"/>
        <v>10.297948395848353</v>
      </c>
      <c r="K280" s="6">
        <f t="shared" si="23"/>
        <v>14.588056535807809</v>
      </c>
    </row>
    <row r="281" spans="1:11" ht="12.75" x14ac:dyDescent="0.2">
      <c r="A281" s="2">
        <v>1893.09</v>
      </c>
      <c r="B281" s="6">
        <v>4.37</v>
      </c>
      <c r="C281" s="12">
        <v>0.2475</v>
      </c>
      <c r="D281" s="12">
        <v>0.28749999999999998</v>
      </c>
      <c r="E281" s="12">
        <v>7.2310717359999996</v>
      </c>
      <c r="F281" s="6">
        <f t="shared" si="22"/>
        <v>1893.7083333333128</v>
      </c>
      <c r="G281" s="6">
        <f>G273*4/12+G285*8/12</f>
        <v>3.7166666666666668</v>
      </c>
      <c r="H281" s="6">
        <f t="shared" si="19"/>
        <v>145.68798491587802</v>
      </c>
      <c r="I281" s="6">
        <f t="shared" si="20"/>
        <v>8.2512073836795903</v>
      </c>
      <c r="J281" s="6">
        <f t="shared" si="21"/>
        <v>9.5847358497288155</v>
      </c>
      <c r="K281" s="6">
        <f t="shared" si="23"/>
        <v>15.012069079138758</v>
      </c>
    </row>
    <row r="282" spans="1:11" ht="12.75" x14ac:dyDescent="0.2">
      <c r="A282" s="2">
        <v>1893.1</v>
      </c>
      <c r="B282" s="6">
        <v>4.5</v>
      </c>
      <c r="C282" s="12">
        <v>0.24829999999999999</v>
      </c>
      <c r="D282" s="12">
        <v>0.27829999999999999</v>
      </c>
      <c r="E282" s="12">
        <v>7.3262127269999997</v>
      </c>
      <c r="F282" s="6">
        <f t="shared" si="22"/>
        <v>1893.7916666666461</v>
      </c>
      <c r="G282" s="6">
        <f>G273*3/12+G285*9/12</f>
        <v>3.7125000000000004</v>
      </c>
      <c r="H282" s="6">
        <f t="shared" si="19"/>
        <v>148.07371017251651</v>
      </c>
      <c r="I282" s="6">
        <f t="shared" si="20"/>
        <v>8.1703782746301883</v>
      </c>
      <c r="J282" s="6">
        <f t="shared" si="21"/>
        <v>9.1575363424469653</v>
      </c>
      <c r="K282" s="6">
        <f t="shared" si="23"/>
        <v>15.271794153520187</v>
      </c>
    </row>
    <row r="283" spans="1:11" ht="12.75" x14ac:dyDescent="0.2">
      <c r="A283" s="2">
        <v>1893.11</v>
      </c>
      <c r="B283" s="6">
        <v>4.57</v>
      </c>
      <c r="C283" s="12">
        <v>0.2492</v>
      </c>
      <c r="D283" s="12">
        <v>0.26919999999999999</v>
      </c>
      <c r="E283" s="12">
        <v>7.135922645</v>
      </c>
      <c r="F283" s="6">
        <f t="shared" si="22"/>
        <v>1893.8749999999793</v>
      </c>
      <c r="G283" s="6">
        <f>G273*2/12+G285*10/12</f>
        <v>3.7083333333333335</v>
      </c>
      <c r="H283" s="6">
        <f t="shared" si="19"/>
        <v>154.38710939109401</v>
      </c>
      <c r="I283" s="6">
        <f t="shared" si="20"/>
        <v>8.4186581313480566</v>
      </c>
      <c r="J283" s="6">
        <f t="shared" si="21"/>
        <v>9.0943128770421229</v>
      </c>
      <c r="K283" s="6">
        <f t="shared" si="23"/>
        <v>15.942411400571673</v>
      </c>
    </row>
    <row r="284" spans="1:11" ht="12.75" x14ac:dyDescent="0.2">
      <c r="A284" s="2">
        <v>1893.12</v>
      </c>
      <c r="B284" s="6">
        <v>4.41</v>
      </c>
      <c r="C284" s="12">
        <v>0.25</v>
      </c>
      <c r="D284" s="12">
        <v>0.26</v>
      </c>
      <c r="E284" s="12">
        <v>7.0407735540000003</v>
      </c>
      <c r="F284" s="6">
        <f t="shared" si="22"/>
        <v>1893.9583333333126</v>
      </c>
      <c r="G284" s="6">
        <f>G273*1/12+G285*11/12</f>
        <v>3.7041666666666671</v>
      </c>
      <c r="H284" s="6">
        <f t="shared" si="19"/>
        <v>150.99521406934312</v>
      </c>
      <c r="I284" s="6">
        <f t="shared" si="20"/>
        <v>8.5598193916861174</v>
      </c>
      <c r="J284" s="6">
        <f t="shared" si="21"/>
        <v>8.9022121673535626</v>
      </c>
      <c r="K284" s="6">
        <f t="shared" si="23"/>
        <v>15.612694335464935</v>
      </c>
    </row>
    <row r="285" spans="1:11" ht="12.75" x14ac:dyDescent="0.2">
      <c r="A285" s="2">
        <v>1894.01</v>
      </c>
      <c r="B285" s="6">
        <v>4.32</v>
      </c>
      <c r="C285" s="12">
        <v>0.2467</v>
      </c>
      <c r="D285" s="12">
        <v>0.25169999999999998</v>
      </c>
      <c r="E285" s="12">
        <v>6.8504834710000004</v>
      </c>
      <c r="F285" s="6">
        <f t="shared" si="22"/>
        <v>1894.0416666666458</v>
      </c>
      <c r="G285" s="6">
        <v>3.7</v>
      </c>
      <c r="H285" s="6">
        <f t="shared" si="19"/>
        <v>152.0223681158634</v>
      </c>
      <c r="I285" s="6">
        <f t="shared" si="20"/>
        <v>8.6814625495795141</v>
      </c>
      <c r="J285" s="6">
        <f t="shared" si="21"/>
        <v>8.8574143645284309</v>
      </c>
      <c r="K285" s="6">
        <f t="shared" si="23"/>
        <v>15.739869351948226</v>
      </c>
    </row>
    <row r="286" spans="1:11" ht="12.75" x14ac:dyDescent="0.2">
      <c r="A286" s="2">
        <v>1894.02</v>
      </c>
      <c r="B286" s="6">
        <v>4.38</v>
      </c>
      <c r="C286" s="12">
        <v>0.24329999999999999</v>
      </c>
      <c r="D286" s="12">
        <v>0.24329999999999999</v>
      </c>
      <c r="E286" s="12">
        <v>6.7553424790000003</v>
      </c>
      <c r="F286" s="6">
        <f t="shared" si="22"/>
        <v>1894.1249999999791</v>
      </c>
      <c r="G286" s="6">
        <f>G285*11/12+G297*1/12</f>
        <v>3.6800000000000006</v>
      </c>
      <c r="H286" s="6">
        <f t="shared" si="19"/>
        <v>156.30458163777718</v>
      </c>
      <c r="I286" s="6">
        <f t="shared" si="20"/>
        <v>8.6823983361806381</v>
      </c>
      <c r="J286" s="6">
        <f t="shared" si="21"/>
        <v>8.6823983361806381</v>
      </c>
      <c r="K286" s="6">
        <f t="shared" si="23"/>
        <v>16.202736596449924</v>
      </c>
    </row>
    <row r="287" spans="1:11" ht="12.75" x14ac:dyDescent="0.2">
      <c r="A287" s="2">
        <v>1894.03</v>
      </c>
      <c r="B287" s="6">
        <v>4.51</v>
      </c>
      <c r="C287" s="12">
        <v>0.24</v>
      </c>
      <c r="D287" s="12">
        <v>0.23499999999999999</v>
      </c>
      <c r="E287" s="12">
        <v>6.5650523969999997</v>
      </c>
      <c r="F287" s="6">
        <f t="shared" si="22"/>
        <v>1894.2083333333123</v>
      </c>
      <c r="G287" s="6">
        <f>G285*10/12+G297*2/12</f>
        <v>3.66</v>
      </c>
      <c r="H287" s="6">
        <f t="shared" si="19"/>
        <v>165.60876353352884</v>
      </c>
      <c r="I287" s="6">
        <f t="shared" si="20"/>
        <v>8.8128832035580764</v>
      </c>
      <c r="J287" s="6">
        <f t="shared" si="21"/>
        <v>8.629281470150616</v>
      </c>
      <c r="K287" s="6">
        <f t="shared" si="23"/>
        <v>17.187622088121934</v>
      </c>
    </row>
    <row r="288" spans="1:11" ht="12.75" x14ac:dyDescent="0.2">
      <c r="A288" s="2">
        <v>1894.04</v>
      </c>
      <c r="B288" s="6">
        <v>4.57</v>
      </c>
      <c r="C288" s="12">
        <v>0.23669999999999999</v>
      </c>
      <c r="D288" s="12">
        <v>0.22670000000000001</v>
      </c>
      <c r="E288" s="12">
        <v>6.5650523969999997</v>
      </c>
      <c r="F288" s="6">
        <f t="shared" si="22"/>
        <v>1894.2916666666456</v>
      </c>
      <c r="G288" s="6">
        <f>G285*9/12+G297*3/12</f>
        <v>3.64</v>
      </c>
      <c r="H288" s="6">
        <f t="shared" si="19"/>
        <v>167.81198433441841</v>
      </c>
      <c r="I288" s="6">
        <f t="shared" si="20"/>
        <v>8.6917060595091531</v>
      </c>
      <c r="J288" s="6">
        <f t="shared" si="21"/>
        <v>8.324502592694234</v>
      </c>
      <c r="K288" s="6">
        <f t="shared" si="23"/>
        <v>17.434849078052462</v>
      </c>
    </row>
    <row r="289" spans="1:11" ht="12.75" x14ac:dyDescent="0.2">
      <c r="A289" s="2">
        <v>1894.05</v>
      </c>
      <c r="B289" s="6">
        <v>4.4000000000000004</v>
      </c>
      <c r="C289" s="12">
        <v>0.23330000000000001</v>
      </c>
      <c r="D289" s="12">
        <v>0.21829999999999999</v>
      </c>
      <c r="E289" s="12">
        <v>6.5650523969999997</v>
      </c>
      <c r="F289" s="6">
        <f t="shared" si="22"/>
        <v>1894.3749999999789</v>
      </c>
      <c r="G289" s="6">
        <f>G285*8/12+G297*4/12</f>
        <v>3.62</v>
      </c>
      <c r="H289" s="6">
        <f t="shared" si="19"/>
        <v>161.56952539856476</v>
      </c>
      <c r="I289" s="6">
        <f t="shared" si="20"/>
        <v>8.5668568807920806</v>
      </c>
      <c r="J289" s="6">
        <f t="shared" si="21"/>
        <v>8.0160516805696993</v>
      </c>
      <c r="K289" s="6">
        <f t="shared" si="23"/>
        <v>16.808751920918013</v>
      </c>
    </row>
    <row r="290" spans="1:11" ht="12.75" x14ac:dyDescent="0.2">
      <c r="A290" s="2">
        <v>1894.06</v>
      </c>
      <c r="B290" s="6">
        <v>4.34</v>
      </c>
      <c r="C290" s="12">
        <v>0.23</v>
      </c>
      <c r="D290" s="12">
        <v>0.21</v>
      </c>
      <c r="E290" s="12">
        <v>6.5650523969999997</v>
      </c>
      <c r="F290" s="6">
        <f t="shared" si="22"/>
        <v>1894.4583333333121</v>
      </c>
      <c r="G290" s="6">
        <f>G285*7/12+G297*5/12</f>
        <v>3.6000000000000005</v>
      </c>
      <c r="H290" s="6">
        <f t="shared" si="19"/>
        <v>159.3663045976752</v>
      </c>
      <c r="I290" s="6">
        <f t="shared" si="20"/>
        <v>8.4456797367431573</v>
      </c>
      <c r="J290" s="6">
        <f t="shared" si="21"/>
        <v>7.7112728031133164</v>
      </c>
      <c r="K290" s="6">
        <f t="shared" si="23"/>
        <v>16.606319695292534</v>
      </c>
    </row>
    <row r="291" spans="1:11" ht="12.75" x14ac:dyDescent="0.2">
      <c r="A291" s="2">
        <v>1894.07</v>
      </c>
      <c r="B291" s="6">
        <v>4.25</v>
      </c>
      <c r="C291" s="12">
        <v>0.22670000000000001</v>
      </c>
      <c r="D291" s="12">
        <v>0.20169999999999999</v>
      </c>
      <c r="E291" s="12">
        <v>6.5650523969999997</v>
      </c>
      <c r="F291" s="6">
        <f t="shared" si="22"/>
        <v>1894.5416666666454</v>
      </c>
      <c r="G291" s="6">
        <f>G285*6/12+G297*6/12</f>
        <v>3.58</v>
      </c>
      <c r="H291" s="6">
        <f t="shared" si="19"/>
        <v>156.06147339634094</v>
      </c>
      <c r="I291" s="6">
        <f t="shared" si="20"/>
        <v>8.324502592694234</v>
      </c>
      <c r="J291" s="6">
        <f t="shared" si="21"/>
        <v>7.4064939256569335</v>
      </c>
      <c r="K291" s="6">
        <f t="shared" si="23"/>
        <v>16.289679714916957</v>
      </c>
    </row>
    <row r="292" spans="1:11" ht="12.75" x14ac:dyDescent="0.2">
      <c r="A292" s="2">
        <v>1894.08</v>
      </c>
      <c r="B292" s="6">
        <v>4.41</v>
      </c>
      <c r="C292" s="12">
        <v>0.2233</v>
      </c>
      <c r="D292" s="12">
        <v>0.1933</v>
      </c>
      <c r="E292" s="12">
        <v>6.7553424790000003</v>
      </c>
      <c r="F292" s="6">
        <f t="shared" si="22"/>
        <v>1894.6249999999786</v>
      </c>
      <c r="G292" s="6">
        <f>G285*5/12+G297*7/12</f>
        <v>3.5599999999999996</v>
      </c>
      <c r="H292" s="6">
        <f t="shared" si="19"/>
        <v>157.37516096406335</v>
      </c>
      <c r="I292" s="6">
        <f t="shared" si="20"/>
        <v>7.9686787853232071</v>
      </c>
      <c r="J292" s="6">
        <f t="shared" si="21"/>
        <v>6.8980994590370619</v>
      </c>
      <c r="K292" s="6">
        <f t="shared" si="23"/>
        <v>16.457777072998375</v>
      </c>
    </row>
    <row r="293" spans="1:11" ht="12.75" x14ac:dyDescent="0.2">
      <c r="A293" s="2">
        <v>1894.09</v>
      </c>
      <c r="B293" s="6">
        <v>4.4800000000000004</v>
      </c>
      <c r="C293" s="12">
        <v>0.22</v>
      </c>
      <c r="D293" s="12">
        <v>0.185</v>
      </c>
      <c r="E293" s="12">
        <v>6.8504834710000004</v>
      </c>
      <c r="F293" s="6">
        <f t="shared" si="22"/>
        <v>1894.7083333333119</v>
      </c>
      <c r="G293" s="6">
        <f>G285*4/12+G297*8/12</f>
        <v>3.54</v>
      </c>
      <c r="H293" s="6">
        <f t="shared" si="19"/>
        <v>157.65282619422874</v>
      </c>
      <c r="I293" s="6">
        <f t="shared" si="20"/>
        <v>7.7418798577523029</v>
      </c>
      <c r="J293" s="6">
        <f t="shared" si="21"/>
        <v>6.5102171531098918</v>
      </c>
      <c r="K293" s="6">
        <f t="shared" si="23"/>
        <v>16.522315444877226</v>
      </c>
    </row>
    <row r="294" spans="1:11" ht="12.75" x14ac:dyDescent="0.2">
      <c r="A294" s="2">
        <v>1894.1</v>
      </c>
      <c r="B294" s="6">
        <v>4.34</v>
      </c>
      <c r="C294" s="12">
        <v>0.2167</v>
      </c>
      <c r="D294" s="12">
        <v>0.1767</v>
      </c>
      <c r="E294" s="12">
        <v>6.6601933879999997</v>
      </c>
      <c r="F294" s="6">
        <f t="shared" si="22"/>
        <v>1894.7916666666451</v>
      </c>
      <c r="G294" s="6">
        <f>G285*3/12+G297*9/12</f>
        <v>3.5200000000000005</v>
      </c>
      <c r="H294" s="6">
        <f t="shared" si="19"/>
        <v>157.08975386286482</v>
      </c>
      <c r="I294" s="6">
        <f t="shared" si="20"/>
        <v>7.8436289543969604</v>
      </c>
      <c r="J294" s="6">
        <f t="shared" si="21"/>
        <v>6.3957971215594966</v>
      </c>
      <c r="K294" s="6">
        <f t="shared" si="23"/>
        <v>16.50290420570844</v>
      </c>
    </row>
    <row r="295" spans="1:11" ht="12.75" x14ac:dyDescent="0.2">
      <c r="A295" s="2">
        <v>1894.11</v>
      </c>
      <c r="B295" s="6">
        <v>4.34</v>
      </c>
      <c r="C295" s="12">
        <v>0.21329999999999999</v>
      </c>
      <c r="D295" s="12">
        <v>0.16830000000000001</v>
      </c>
      <c r="E295" s="12">
        <v>6.6601933879999997</v>
      </c>
      <c r="F295" s="6">
        <f t="shared" si="22"/>
        <v>1894.8749999999784</v>
      </c>
      <c r="G295" s="6">
        <f>G285*2/12+G297*10/12</f>
        <v>3.5</v>
      </c>
      <c r="H295" s="6">
        <f t="shared" si="19"/>
        <v>157.08975386286482</v>
      </c>
      <c r="I295" s="6">
        <f t="shared" si="20"/>
        <v>7.7205632486057754</v>
      </c>
      <c r="J295" s="6">
        <f t="shared" si="21"/>
        <v>6.0917524366636293</v>
      </c>
      <c r="K295" s="6">
        <f t="shared" si="23"/>
        <v>16.542784447444564</v>
      </c>
    </row>
    <row r="296" spans="1:11" ht="12.75" x14ac:dyDescent="0.2">
      <c r="A296" s="2">
        <v>1894.12</v>
      </c>
      <c r="B296" s="6">
        <v>4.3</v>
      </c>
      <c r="C296" s="12">
        <v>0.21</v>
      </c>
      <c r="D296" s="12">
        <v>0.16</v>
      </c>
      <c r="E296" s="12">
        <v>6.5650523969999997</v>
      </c>
      <c r="F296" s="6">
        <f t="shared" si="22"/>
        <v>1894.9583333333117</v>
      </c>
      <c r="G296" s="6">
        <f>G285*1/12+G297*11/12</f>
        <v>3.4800000000000004</v>
      </c>
      <c r="H296" s="6">
        <f t="shared" si="19"/>
        <v>157.89749073041554</v>
      </c>
      <c r="I296" s="6">
        <f t="shared" si="20"/>
        <v>7.7112728031133164</v>
      </c>
      <c r="J296" s="6">
        <f t="shared" si="21"/>
        <v>5.8752554690387182</v>
      </c>
      <c r="K296" s="6">
        <f t="shared" si="23"/>
        <v>16.672466333767741</v>
      </c>
    </row>
    <row r="297" spans="1:11" ht="12.75" x14ac:dyDescent="0.2">
      <c r="A297" s="2">
        <v>1895.01</v>
      </c>
      <c r="B297" s="6">
        <v>4.25</v>
      </c>
      <c r="C297" s="12">
        <v>0.20830000000000001</v>
      </c>
      <c r="D297" s="12">
        <v>0.16750000000000001</v>
      </c>
      <c r="E297" s="12">
        <v>6.5650523969999997</v>
      </c>
      <c r="F297" s="6">
        <f t="shared" si="22"/>
        <v>1895.0416666666449</v>
      </c>
      <c r="G297" s="6">
        <v>3.46</v>
      </c>
      <c r="H297" s="6">
        <f t="shared" si="19"/>
        <v>156.06147339634094</v>
      </c>
      <c r="I297" s="6">
        <f t="shared" si="20"/>
        <v>7.6488482137547802</v>
      </c>
      <c r="J297" s="6">
        <f t="shared" si="21"/>
        <v>6.150658069149908</v>
      </c>
      <c r="K297" s="6">
        <f t="shared" si="23"/>
        <v>16.524443935162726</v>
      </c>
    </row>
    <row r="298" spans="1:11" ht="12.75" x14ac:dyDescent="0.2">
      <c r="A298" s="2">
        <v>1895.02</v>
      </c>
      <c r="B298" s="6">
        <v>4.1900000000000004</v>
      </c>
      <c r="C298" s="12">
        <v>0.20669999999999999</v>
      </c>
      <c r="D298" s="12">
        <v>0.17499999999999999</v>
      </c>
      <c r="E298" s="12">
        <v>6.5650523969999997</v>
      </c>
      <c r="F298" s="6">
        <f t="shared" si="22"/>
        <v>1895.1249999999782</v>
      </c>
      <c r="G298" s="6">
        <f>G297*11/12+G309*1/12</f>
        <v>3.4716666666666667</v>
      </c>
      <c r="H298" s="6">
        <f t="shared" si="19"/>
        <v>153.85825259545143</v>
      </c>
      <c r="I298" s="6">
        <f t="shared" si="20"/>
        <v>7.5900956590643931</v>
      </c>
      <c r="J298" s="6">
        <f t="shared" si="21"/>
        <v>6.4260606692610978</v>
      </c>
      <c r="K298" s="6">
        <f t="shared" si="23"/>
        <v>16.33123769321142</v>
      </c>
    </row>
    <row r="299" spans="1:11" ht="12.75" x14ac:dyDescent="0.2">
      <c r="A299" s="2">
        <v>1895.03</v>
      </c>
      <c r="B299" s="6">
        <v>4.1900000000000004</v>
      </c>
      <c r="C299" s="12">
        <v>0.20499999999999999</v>
      </c>
      <c r="D299" s="12">
        <v>0.1825</v>
      </c>
      <c r="E299" s="12">
        <v>6.5650523969999997</v>
      </c>
      <c r="F299" s="6">
        <f t="shared" si="22"/>
        <v>1895.2083333333114</v>
      </c>
      <c r="G299" s="6">
        <f>G297*10/12+G309*2/12</f>
        <v>3.4833333333333334</v>
      </c>
      <c r="H299" s="6">
        <f t="shared" si="19"/>
        <v>153.85825259545143</v>
      </c>
      <c r="I299" s="6">
        <f t="shared" si="20"/>
        <v>7.5276710697058569</v>
      </c>
      <c r="J299" s="6">
        <f t="shared" si="21"/>
        <v>6.7014632693722866</v>
      </c>
      <c r="K299" s="6">
        <f t="shared" si="23"/>
        <v>16.364625427174811</v>
      </c>
    </row>
    <row r="300" spans="1:11" ht="12.75" x14ac:dyDescent="0.2">
      <c r="A300" s="2">
        <v>1895.04</v>
      </c>
      <c r="B300" s="6">
        <v>4.37</v>
      </c>
      <c r="C300" s="12">
        <v>0.20330000000000001</v>
      </c>
      <c r="D300" s="12">
        <v>0.19</v>
      </c>
      <c r="E300" s="12">
        <v>6.8504834710000004</v>
      </c>
      <c r="F300" s="6">
        <f t="shared" si="22"/>
        <v>1895.2916666666447</v>
      </c>
      <c r="G300" s="6">
        <f>G297*9/12+G309*3/12</f>
        <v>3.4950000000000001</v>
      </c>
      <c r="H300" s="6">
        <f t="shared" si="19"/>
        <v>153.78188626535257</v>
      </c>
      <c r="I300" s="6">
        <f t="shared" si="20"/>
        <v>7.1542007958229243</v>
      </c>
      <c r="J300" s="6">
        <f t="shared" si="21"/>
        <v>6.6861689680588077</v>
      </c>
      <c r="K300" s="6">
        <f t="shared" si="23"/>
        <v>16.387543823686315</v>
      </c>
    </row>
    <row r="301" spans="1:11" ht="12.75" x14ac:dyDescent="0.2">
      <c r="A301" s="2">
        <v>1895.05</v>
      </c>
      <c r="B301" s="6">
        <v>4.6100000000000003</v>
      </c>
      <c r="C301" s="12">
        <v>0.20169999999999999</v>
      </c>
      <c r="D301" s="12">
        <v>0.19750000000000001</v>
      </c>
      <c r="E301" s="12">
        <v>6.9456325620000001</v>
      </c>
      <c r="F301" s="6">
        <f t="shared" si="22"/>
        <v>1895.3749999999779</v>
      </c>
      <c r="G301" s="6">
        <f>G297*8/12+G309*4/12</f>
        <v>3.5066666666666668</v>
      </c>
      <c r="H301" s="6">
        <f t="shared" si="19"/>
        <v>160.00519752228146</v>
      </c>
      <c r="I301" s="6">
        <f t="shared" si="20"/>
        <v>7.000661245172271</v>
      </c>
      <c r="J301" s="6">
        <f t="shared" si="21"/>
        <v>6.854886444826592</v>
      </c>
      <c r="K301" s="6">
        <f t="shared" si="23"/>
        <v>17.080369553382404</v>
      </c>
    </row>
    <row r="302" spans="1:11" ht="12.75" x14ac:dyDescent="0.2">
      <c r="A302" s="2">
        <v>1895.06</v>
      </c>
      <c r="B302" s="6">
        <v>4.7</v>
      </c>
      <c r="C302" s="12">
        <v>0.2</v>
      </c>
      <c r="D302" s="12">
        <v>0.20499999999999999</v>
      </c>
      <c r="E302" s="12">
        <v>7.0407735540000003</v>
      </c>
      <c r="F302" s="6">
        <f t="shared" si="22"/>
        <v>1895.4583333333112</v>
      </c>
      <c r="G302" s="6">
        <f>G297*7/12+G309*5/12</f>
        <v>3.5183333333333331</v>
      </c>
      <c r="H302" s="6">
        <f t="shared" si="19"/>
        <v>160.92460456369901</v>
      </c>
      <c r="I302" s="6">
        <f t="shared" si="20"/>
        <v>6.8478555133488941</v>
      </c>
      <c r="J302" s="6">
        <f t="shared" si="21"/>
        <v>7.0190519011826167</v>
      </c>
      <c r="K302" s="6">
        <f t="shared" si="23"/>
        <v>17.207413539783392</v>
      </c>
    </row>
    <row r="303" spans="1:11" ht="12.75" x14ac:dyDescent="0.2">
      <c r="A303" s="2">
        <v>1895.07</v>
      </c>
      <c r="B303" s="6">
        <v>4.72</v>
      </c>
      <c r="C303" s="12">
        <v>0.1983</v>
      </c>
      <c r="D303" s="12">
        <v>0.21249999999999999</v>
      </c>
      <c r="E303" s="12">
        <v>6.9456325620000001</v>
      </c>
      <c r="F303" s="6">
        <f t="shared" si="22"/>
        <v>1895.5416666666445</v>
      </c>
      <c r="G303" s="6">
        <f>G297*6/12+G309*6/12</f>
        <v>3.53</v>
      </c>
      <c r="H303" s="6">
        <f t="shared" si="19"/>
        <v>163.82310895990639</v>
      </c>
      <c r="I303" s="6">
        <f t="shared" si="20"/>
        <v>6.8826530734638629</v>
      </c>
      <c r="J303" s="6">
        <f t="shared" si="21"/>
        <v>7.3755107317754458</v>
      </c>
      <c r="K303" s="6">
        <f t="shared" si="23"/>
        <v>17.546014648740567</v>
      </c>
    </row>
    <row r="304" spans="1:11" ht="12.75" x14ac:dyDescent="0.2">
      <c r="A304" s="2">
        <v>1895.08</v>
      </c>
      <c r="B304" s="6">
        <v>4.79</v>
      </c>
      <c r="C304" s="12">
        <v>0.19670000000000001</v>
      </c>
      <c r="D304" s="12">
        <v>0.22</v>
      </c>
      <c r="E304" s="12">
        <v>6.8504834710000004</v>
      </c>
      <c r="F304" s="6">
        <f t="shared" si="22"/>
        <v>1895.6249999999777</v>
      </c>
      <c r="G304" s="6">
        <f>G297*5/12+G309*7/12</f>
        <v>3.541666666666667</v>
      </c>
      <c r="H304" s="6">
        <f t="shared" si="19"/>
        <v>168.56183872106152</v>
      </c>
      <c r="I304" s="6">
        <f t="shared" si="20"/>
        <v>6.9219444000903554</v>
      </c>
      <c r="J304" s="6">
        <f t="shared" si="21"/>
        <v>7.7418798577523029</v>
      </c>
      <c r="K304" s="6">
        <f t="shared" si="23"/>
        <v>18.074072547241805</v>
      </c>
    </row>
    <row r="305" spans="1:11" ht="12.75" x14ac:dyDescent="0.2">
      <c r="A305" s="2">
        <v>1895.09</v>
      </c>
      <c r="B305" s="6">
        <v>4.82</v>
      </c>
      <c r="C305" s="12">
        <v>0.19500000000000001</v>
      </c>
      <c r="D305" s="12">
        <v>0.22750000000000001</v>
      </c>
      <c r="E305" s="12">
        <v>6.8504834710000004</v>
      </c>
      <c r="F305" s="6">
        <f t="shared" si="22"/>
        <v>1895.708333333311</v>
      </c>
      <c r="G305" s="6">
        <f>G297*4/12+G309*8/12</f>
        <v>3.5533333333333332</v>
      </c>
      <c r="H305" s="6">
        <f t="shared" si="19"/>
        <v>169.61754961075502</v>
      </c>
      <c r="I305" s="6">
        <f t="shared" si="20"/>
        <v>6.8621207830077227</v>
      </c>
      <c r="J305" s="6">
        <f t="shared" si="21"/>
        <v>8.0058075801756772</v>
      </c>
      <c r="K305" s="6">
        <f t="shared" si="23"/>
        <v>18.200335946605474</v>
      </c>
    </row>
    <row r="306" spans="1:11" ht="12.75" x14ac:dyDescent="0.2">
      <c r="A306" s="2">
        <v>1895.1</v>
      </c>
      <c r="B306" s="6">
        <v>4.75</v>
      </c>
      <c r="C306" s="12">
        <v>0.1933</v>
      </c>
      <c r="D306" s="12">
        <v>0.23499999999999999</v>
      </c>
      <c r="E306" s="12">
        <v>6.8504834710000004</v>
      </c>
      <c r="F306" s="6">
        <f t="shared" si="22"/>
        <v>1895.7916666666442</v>
      </c>
      <c r="G306" s="6">
        <f>G297*3/12+G309*9/12</f>
        <v>3.5649999999999995</v>
      </c>
      <c r="H306" s="6">
        <f t="shared" si="19"/>
        <v>167.15422420147019</v>
      </c>
      <c r="I306" s="6">
        <f t="shared" si="20"/>
        <v>6.8022971659250917</v>
      </c>
      <c r="J306" s="6">
        <f t="shared" si="21"/>
        <v>8.2697353025990505</v>
      </c>
      <c r="K306" s="6">
        <f t="shared" si="23"/>
        <v>17.94470662246648</v>
      </c>
    </row>
    <row r="307" spans="1:11" ht="12.75" x14ac:dyDescent="0.2">
      <c r="A307" s="2">
        <v>1895.11</v>
      </c>
      <c r="B307" s="6">
        <v>4.59</v>
      </c>
      <c r="C307" s="12">
        <v>0.19170000000000001</v>
      </c>
      <c r="D307" s="12">
        <v>0.24249999999999999</v>
      </c>
      <c r="E307" s="12">
        <v>6.8504834710000004</v>
      </c>
      <c r="F307" s="6">
        <f t="shared" si="22"/>
        <v>1895.8749999999775</v>
      </c>
      <c r="G307" s="6">
        <f>G297*2/12+G309*10/12</f>
        <v>3.5766666666666667</v>
      </c>
      <c r="H307" s="6">
        <f t="shared" si="19"/>
        <v>161.52376612310485</v>
      </c>
      <c r="I307" s="6">
        <f t="shared" si="20"/>
        <v>6.7459925851414395</v>
      </c>
      <c r="J307" s="6">
        <f t="shared" si="21"/>
        <v>8.5336630250224239</v>
      </c>
      <c r="K307" s="6">
        <f t="shared" si="23"/>
        <v>17.342998991921693</v>
      </c>
    </row>
    <row r="308" spans="1:11" ht="12.75" x14ac:dyDescent="0.2">
      <c r="A308" s="2">
        <v>1895.12</v>
      </c>
      <c r="B308" s="6">
        <v>4.32</v>
      </c>
      <c r="C308" s="12">
        <v>0.19</v>
      </c>
      <c r="D308" s="12">
        <v>0.25</v>
      </c>
      <c r="E308" s="12">
        <v>6.7553424790000003</v>
      </c>
      <c r="F308" s="6">
        <f t="shared" si="22"/>
        <v>1895.9583333333107</v>
      </c>
      <c r="G308" s="6">
        <f>G297*1/12+G309*11/12</f>
        <v>3.5883333333333338</v>
      </c>
      <c r="H308" s="6">
        <f t="shared" si="19"/>
        <v>154.1634229852049</v>
      </c>
      <c r="I308" s="6">
        <f t="shared" si="20"/>
        <v>6.780335733145586</v>
      </c>
      <c r="J308" s="6">
        <f t="shared" si="21"/>
        <v>8.9214943857178763</v>
      </c>
      <c r="K308" s="6">
        <f t="shared" si="23"/>
        <v>16.548415156667961</v>
      </c>
    </row>
    <row r="309" spans="1:11" ht="12.75" x14ac:dyDescent="0.2">
      <c r="A309" s="2">
        <v>1896.01</v>
      </c>
      <c r="B309" s="6">
        <v>4.2699999999999996</v>
      </c>
      <c r="C309" s="12">
        <v>0.18920000000000001</v>
      </c>
      <c r="D309" s="12">
        <v>0.2467</v>
      </c>
      <c r="E309" s="12">
        <v>6.6601933879999997</v>
      </c>
      <c r="F309" s="6">
        <f t="shared" si="22"/>
        <v>1896.041666666644</v>
      </c>
      <c r="G309" s="6">
        <v>3.6</v>
      </c>
      <c r="H309" s="6">
        <f t="shared" si="19"/>
        <v>154.55604815539925</v>
      </c>
      <c r="I309" s="6">
        <f t="shared" si="20"/>
        <v>6.8482445693212037</v>
      </c>
      <c r="J309" s="6">
        <f t="shared" si="21"/>
        <v>8.9295028290250578</v>
      </c>
      <c r="K309" s="6">
        <f t="shared" si="23"/>
        <v>16.576224828568193</v>
      </c>
    </row>
    <row r="310" spans="1:11" ht="12.75" x14ac:dyDescent="0.2">
      <c r="A310" s="2">
        <v>1896.02</v>
      </c>
      <c r="B310" s="6">
        <v>4.45</v>
      </c>
      <c r="C310" s="12">
        <v>0.1883</v>
      </c>
      <c r="D310" s="12">
        <v>0.24329999999999999</v>
      </c>
      <c r="E310" s="12">
        <v>6.5650523969999997</v>
      </c>
      <c r="F310" s="6">
        <f t="shared" si="22"/>
        <v>1896.1249999999773</v>
      </c>
      <c r="G310" s="6">
        <f>G309*11/12+G321*1/12</f>
        <v>3.5833333333333335</v>
      </c>
      <c r="H310" s="6">
        <f t="shared" si="19"/>
        <v>163.40554273263933</v>
      </c>
      <c r="I310" s="6">
        <f t="shared" si="20"/>
        <v>6.9144412801249402</v>
      </c>
      <c r="J310" s="6">
        <f t="shared" si="21"/>
        <v>8.9340603476069997</v>
      </c>
      <c r="K310" s="6">
        <f t="shared" si="23"/>
        <v>17.515403352637275</v>
      </c>
    </row>
    <row r="311" spans="1:11" ht="12.75" x14ac:dyDescent="0.2">
      <c r="A311" s="2">
        <v>1896.03</v>
      </c>
      <c r="B311" s="6">
        <v>4.38</v>
      </c>
      <c r="C311" s="12">
        <v>0.1875</v>
      </c>
      <c r="D311" s="12">
        <v>0.24</v>
      </c>
      <c r="E311" s="12">
        <v>6.5650523969999997</v>
      </c>
      <c r="F311" s="6">
        <f t="shared" si="22"/>
        <v>1896.2083333333105</v>
      </c>
      <c r="G311" s="6">
        <f>G309*10/12+G321*2/12</f>
        <v>3.5666666666666664</v>
      </c>
      <c r="H311" s="6">
        <f t="shared" si="19"/>
        <v>160.83511846493488</v>
      </c>
      <c r="I311" s="6">
        <f t="shared" si="20"/>
        <v>6.8850650027797471</v>
      </c>
      <c r="J311" s="6">
        <f t="shared" si="21"/>
        <v>8.8128832035580764</v>
      </c>
      <c r="K311" s="6">
        <f t="shared" si="23"/>
        <v>17.23236271229861</v>
      </c>
    </row>
    <row r="312" spans="1:11" ht="12.75" x14ac:dyDescent="0.2">
      <c r="A312" s="2">
        <v>1896.04</v>
      </c>
      <c r="B312" s="6">
        <v>4.42</v>
      </c>
      <c r="C312" s="12">
        <v>0.1867</v>
      </c>
      <c r="D312" s="12">
        <v>0.23669999999999999</v>
      </c>
      <c r="E312" s="12">
        <v>6.469903306</v>
      </c>
      <c r="F312" s="6">
        <f t="shared" si="22"/>
        <v>1896.2916666666438</v>
      </c>
      <c r="G312" s="6">
        <f>G309*9/12+G321*3/12</f>
        <v>3.55</v>
      </c>
      <c r="H312" s="6">
        <f t="shared" si="19"/>
        <v>164.69084151719156</v>
      </c>
      <c r="I312" s="6">
        <f t="shared" si="20"/>
        <v>6.9565113373890641</v>
      </c>
      <c r="J312" s="6">
        <f t="shared" si="21"/>
        <v>8.8195299065880643</v>
      </c>
      <c r="K312" s="6">
        <f t="shared" si="23"/>
        <v>17.643699378130002</v>
      </c>
    </row>
    <row r="313" spans="1:11" ht="12.75" x14ac:dyDescent="0.2">
      <c r="A313" s="2">
        <v>1896.05</v>
      </c>
      <c r="B313" s="6">
        <v>4.4000000000000004</v>
      </c>
      <c r="C313" s="12">
        <v>0.18579999999999999</v>
      </c>
      <c r="D313" s="12">
        <v>0.23330000000000001</v>
      </c>
      <c r="E313" s="12">
        <v>6.3747542150000003</v>
      </c>
      <c r="F313" s="6">
        <f t="shared" si="22"/>
        <v>1896.374999999977</v>
      </c>
      <c r="G313" s="6">
        <f>G309*8/12+G321*4/12</f>
        <v>3.5333333333333332</v>
      </c>
      <c r="H313" s="6">
        <f t="shared" si="19"/>
        <v>166.39267401151088</v>
      </c>
      <c r="I313" s="6">
        <f t="shared" si="20"/>
        <v>7.0263088253042527</v>
      </c>
      <c r="J313" s="6">
        <f t="shared" si="21"/>
        <v>8.8225933742921541</v>
      </c>
      <c r="K313" s="6">
        <f t="shared" si="23"/>
        <v>17.828266894232829</v>
      </c>
    </row>
    <row r="314" spans="1:11" ht="12.75" x14ac:dyDescent="0.2">
      <c r="A314" s="2">
        <v>1896.06</v>
      </c>
      <c r="B314" s="6">
        <v>4.32</v>
      </c>
      <c r="C314" s="12">
        <v>0.185</v>
      </c>
      <c r="D314" s="12">
        <v>0.23</v>
      </c>
      <c r="E314" s="12">
        <v>6.2796132230000001</v>
      </c>
      <c r="F314" s="6">
        <f t="shared" si="22"/>
        <v>1896.4583333333103</v>
      </c>
      <c r="G314" s="6">
        <f>G309*7/12+G321*5/12</f>
        <v>3.5166666666666666</v>
      </c>
      <c r="H314" s="6">
        <f t="shared" si="19"/>
        <v>165.84249427745362</v>
      </c>
      <c r="I314" s="6">
        <f t="shared" si="20"/>
        <v>7.1020512595668812</v>
      </c>
      <c r="J314" s="6">
        <f t="shared" si="21"/>
        <v>8.8295772416236904</v>
      </c>
      <c r="K314" s="6">
        <f t="shared" si="23"/>
        <v>17.777578616430461</v>
      </c>
    </row>
    <row r="315" spans="1:11" ht="12.75" x14ac:dyDescent="0.2">
      <c r="A315" s="2">
        <v>1896.07</v>
      </c>
      <c r="B315" s="6">
        <v>4.04</v>
      </c>
      <c r="C315" s="12">
        <v>0.1842</v>
      </c>
      <c r="D315" s="12">
        <v>0.22670000000000001</v>
      </c>
      <c r="E315" s="12">
        <v>6.2796132230000001</v>
      </c>
      <c r="F315" s="6">
        <f t="shared" si="22"/>
        <v>1896.5416666666436</v>
      </c>
      <c r="G315" s="6">
        <f>G309*6/12+G321*6/12</f>
        <v>3.5</v>
      </c>
      <c r="H315" s="6">
        <f t="shared" si="19"/>
        <v>155.09344372243351</v>
      </c>
      <c r="I315" s="6">
        <f t="shared" si="20"/>
        <v>7.0713396865525375</v>
      </c>
      <c r="J315" s="6">
        <f t="shared" si="21"/>
        <v>8.7028920029395245</v>
      </c>
      <c r="K315" s="6">
        <f t="shared" si="23"/>
        <v>16.637100103394584</v>
      </c>
    </row>
    <row r="316" spans="1:11" ht="12.75" x14ac:dyDescent="0.2">
      <c r="A316" s="2">
        <v>1896.08</v>
      </c>
      <c r="B316" s="6">
        <v>3.81</v>
      </c>
      <c r="C316" s="12">
        <v>0.18329999999999999</v>
      </c>
      <c r="D316" s="12">
        <v>0.2233</v>
      </c>
      <c r="E316" s="12">
        <v>6.2796132230000001</v>
      </c>
      <c r="F316" s="6">
        <f t="shared" si="22"/>
        <v>1896.6249999999768</v>
      </c>
      <c r="G316" s="6">
        <f>G309*5/12+G321*7/12</f>
        <v>3.4833333333333334</v>
      </c>
      <c r="H316" s="6">
        <f t="shared" si="19"/>
        <v>146.26386648080981</v>
      </c>
      <c r="I316" s="6">
        <f t="shared" si="20"/>
        <v>7.0367891669114009</v>
      </c>
      <c r="J316" s="6">
        <f t="shared" si="21"/>
        <v>8.5723678176285638</v>
      </c>
      <c r="K316" s="6">
        <f t="shared" si="23"/>
        <v>15.703370546226877</v>
      </c>
    </row>
    <row r="317" spans="1:11" ht="12.75" x14ac:dyDescent="0.2">
      <c r="A317" s="2">
        <v>1896.09</v>
      </c>
      <c r="B317" s="6">
        <v>4.01</v>
      </c>
      <c r="C317" s="12">
        <v>0.1825</v>
      </c>
      <c r="D317" s="12">
        <v>0.22</v>
      </c>
      <c r="E317" s="12">
        <v>6.2796132230000001</v>
      </c>
      <c r="F317" s="6">
        <f t="shared" si="22"/>
        <v>1896.7083333333101</v>
      </c>
      <c r="G317" s="6">
        <f>G309*4/12+G321*8/12</f>
        <v>3.4666666666666668</v>
      </c>
      <c r="H317" s="6">
        <f t="shared" si="19"/>
        <v>153.94175973439562</v>
      </c>
      <c r="I317" s="6">
        <f t="shared" si="20"/>
        <v>7.0060775938970572</v>
      </c>
      <c r="J317" s="6">
        <f t="shared" si="21"/>
        <v>8.4456825789443979</v>
      </c>
      <c r="K317" s="6">
        <f t="shared" si="23"/>
        <v>16.544339943032018</v>
      </c>
    </row>
    <row r="318" spans="1:11" ht="12.75" x14ac:dyDescent="0.2">
      <c r="A318" s="2">
        <v>1896.1</v>
      </c>
      <c r="B318" s="6">
        <v>4.0999999999999996</v>
      </c>
      <c r="C318" s="12">
        <v>0.1817</v>
      </c>
      <c r="D318" s="12">
        <v>0.2167</v>
      </c>
      <c r="E318" s="12">
        <v>6.469903306</v>
      </c>
      <c r="F318" s="6">
        <f t="shared" si="22"/>
        <v>1896.7916666666433</v>
      </c>
      <c r="G318" s="6">
        <f>G309*3/12+G321*9/12</f>
        <v>3.4499999999999997</v>
      </c>
      <c r="H318" s="6">
        <f t="shared" si="19"/>
        <v>152.76752267431795</v>
      </c>
      <c r="I318" s="6">
        <f t="shared" si="20"/>
        <v>6.7702094804691653</v>
      </c>
      <c r="J318" s="6">
        <f t="shared" si="21"/>
        <v>8.0743224789084636</v>
      </c>
      <c r="K318" s="6">
        <f t="shared" si="23"/>
        <v>16.438866804725883</v>
      </c>
    </row>
    <row r="319" spans="1:11" ht="12.75" x14ac:dyDescent="0.2">
      <c r="A319" s="2">
        <v>1896.11</v>
      </c>
      <c r="B319" s="6">
        <v>4.38</v>
      </c>
      <c r="C319" s="12">
        <v>0.18079999999999999</v>
      </c>
      <c r="D319" s="12">
        <v>0.21329999999999999</v>
      </c>
      <c r="E319" s="12">
        <v>6.6601933879999997</v>
      </c>
      <c r="F319" s="6">
        <f t="shared" si="22"/>
        <v>1896.8749999999766</v>
      </c>
      <c r="G319" s="6">
        <f>G309*2/12+G321*10/12</f>
        <v>3.4333333333333336</v>
      </c>
      <c r="H319" s="6">
        <f t="shared" si="19"/>
        <v>158.53758569570229</v>
      </c>
      <c r="I319" s="6">
        <f t="shared" si="20"/>
        <v>6.5441998844253364</v>
      </c>
      <c r="J319" s="6">
        <f t="shared" si="21"/>
        <v>7.7205632486057754</v>
      </c>
      <c r="K319" s="6">
        <f t="shared" si="23"/>
        <v>17.089425242371114</v>
      </c>
    </row>
    <row r="320" spans="1:11" ht="12.75" x14ac:dyDescent="0.2">
      <c r="A320" s="2">
        <v>1896.12</v>
      </c>
      <c r="B320" s="6">
        <v>4.22</v>
      </c>
      <c r="C320" s="12">
        <v>0.18</v>
      </c>
      <c r="D320" s="12">
        <v>0.21</v>
      </c>
      <c r="E320" s="12">
        <v>6.6601933879999997</v>
      </c>
      <c r="F320" s="6">
        <f t="shared" si="22"/>
        <v>1896.9583333333098</v>
      </c>
      <c r="G320" s="6">
        <f>G309*1/12+G321*11/12</f>
        <v>3.4166666666666665</v>
      </c>
      <c r="H320" s="6">
        <f t="shared" si="19"/>
        <v>152.74625836435243</v>
      </c>
      <c r="I320" s="6">
        <f t="shared" si="20"/>
        <v>6.5152432477685869</v>
      </c>
      <c r="J320" s="6">
        <f t="shared" si="21"/>
        <v>7.6011171223966851</v>
      </c>
      <c r="K320" s="6">
        <f t="shared" si="23"/>
        <v>16.50140418059009</v>
      </c>
    </row>
    <row r="321" spans="1:11" ht="12.75" x14ac:dyDescent="0.2">
      <c r="A321" s="2">
        <v>1897.01</v>
      </c>
      <c r="B321" s="6">
        <v>4.22</v>
      </c>
      <c r="C321" s="12">
        <v>0.18</v>
      </c>
      <c r="D321" s="12">
        <v>0.21829999999999999</v>
      </c>
      <c r="E321" s="12">
        <v>6.469903306</v>
      </c>
      <c r="F321" s="6">
        <f t="shared" si="22"/>
        <v>1897.0416666666431</v>
      </c>
      <c r="G321" s="6">
        <v>3.4</v>
      </c>
      <c r="H321" s="6">
        <f t="shared" si="19"/>
        <v>157.23876724039556</v>
      </c>
      <c r="I321" s="6">
        <f t="shared" si="20"/>
        <v>6.7068668491163983</v>
      </c>
      <c r="J321" s="6">
        <f t="shared" si="21"/>
        <v>8.133939073122832</v>
      </c>
      <c r="K321" s="6">
        <f t="shared" si="23"/>
        <v>17.026521282380557</v>
      </c>
    </row>
    <row r="322" spans="1:11" ht="12.75" x14ac:dyDescent="0.2">
      <c r="A322" s="2">
        <v>1897.02</v>
      </c>
      <c r="B322" s="6">
        <v>4.18</v>
      </c>
      <c r="C322" s="12">
        <v>0.18</v>
      </c>
      <c r="D322" s="12">
        <v>0.22670000000000001</v>
      </c>
      <c r="E322" s="12">
        <v>6.469903306</v>
      </c>
      <c r="F322" s="6">
        <f t="shared" si="22"/>
        <v>1897.1249999999764</v>
      </c>
      <c r="G322" s="6">
        <f>G321*11/12+G333*1/12</f>
        <v>3.3958333333333335</v>
      </c>
      <c r="H322" s="6">
        <f t="shared" si="19"/>
        <v>155.74835238503636</v>
      </c>
      <c r="I322" s="6">
        <f t="shared" si="20"/>
        <v>6.7068668491163983</v>
      </c>
      <c r="J322" s="6">
        <f t="shared" si="21"/>
        <v>8.4469261927482648</v>
      </c>
      <c r="K322" s="6">
        <f t="shared" si="23"/>
        <v>16.894025883254095</v>
      </c>
    </row>
    <row r="323" spans="1:11" ht="12.75" x14ac:dyDescent="0.2">
      <c r="A323" s="2">
        <v>1897.03</v>
      </c>
      <c r="B323" s="6">
        <v>4.1900000000000004</v>
      </c>
      <c r="C323" s="12">
        <v>0.18</v>
      </c>
      <c r="D323" s="12">
        <v>0.23499999999999999</v>
      </c>
      <c r="E323" s="12">
        <v>6.469903306</v>
      </c>
      <c r="F323" s="6">
        <f t="shared" si="22"/>
        <v>1897.2083333333096</v>
      </c>
      <c r="G323" s="6">
        <f>G321*10/12+G333*2/12</f>
        <v>3.3916666666666666</v>
      </c>
      <c r="H323" s="6">
        <f t="shared" si="19"/>
        <v>156.12095609887618</v>
      </c>
      <c r="I323" s="6">
        <f t="shared" si="20"/>
        <v>6.7068668491163983</v>
      </c>
      <c r="J323" s="6">
        <f t="shared" si="21"/>
        <v>8.7561872752352983</v>
      </c>
      <c r="K323" s="6">
        <f t="shared" si="23"/>
        <v>16.958030716721037</v>
      </c>
    </row>
    <row r="324" spans="1:11" ht="12.75" x14ac:dyDescent="0.2">
      <c r="A324" s="2">
        <v>1897.04</v>
      </c>
      <c r="B324" s="6">
        <v>4.0599999999999996</v>
      </c>
      <c r="C324" s="12">
        <v>0.18</v>
      </c>
      <c r="D324" s="12">
        <v>0.24329999999999999</v>
      </c>
      <c r="E324" s="12">
        <v>6.3747542150000003</v>
      </c>
      <c r="F324" s="6">
        <f t="shared" si="22"/>
        <v>1897.2916666666429</v>
      </c>
      <c r="G324" s="6">
        <f>G321*9/12+G333*3/12</f>
        <v>3.3874999999999997</v>
      </c>
      <c r="H324" s="6">
        <f t="shared" si="19"/>
        <v>153.53505829243952</v>
      </c>
      <c r="I324" s="6">
        <f t="shared" si="20"/>
        <v>6.8069730277436253</v>
      </c>
      <c r="J324" s="6">
        <f t="shared" si="21"/>
        <v>9.2007585425001324</v>
      </c>
      <c r="K324" s="6">
        <f t="shared" si="23"/>
        <v>16.696857434734653</v>
      </c>
    </row>
    <row r="325" spans="1:11" ht="12.75" x14ac:dyDescent="0.2">
      <c r="A325" s="2">
        <v>1897.05</v>
      </c>
      <c r="B325" s="6">
        <v>4.08</v>
      </c>
      <c r="C325" s="12">
        <v>0.18</v>
      </c>
      <c r="D325" s="12">
        <v>0.25169999999999998</v>
      </c>
      <c r="E325" s="12">
        <v>6.2796132230000001</v>
      </c>
      <c r="F325" s="6">
        <f t="shared" si="22"/>
        <v>1897.3749999999761</v>
      </c>
      <c r="G325" s="6">
        <f>G321*8/12+G333*4/12</f>
        <v>3.3833333333333333</v>
      </c>
      <c r="H325" s="6">
        <f t="shared" si="19"/>
        <v>156.62902237315066</v>
      </c>
      <c r="I325" s="6">
        <f t="shared" si="20"/>
        <v>6.910103928227235</v>
      </c>
      <c r="J325" s="6">
        <f t="shared" si="21"/>
        <v>9.6626286596377504</v>
      </c>
      <c r="K325" s="6">
        <f t="shared" si="23"/>
        <v>17.047755129229383</v>
      </c>
    </row>
    <row r="326" spans="1:11" ht="12.75" x14ac:dyDescent="0.2">
      <c r="A326" s="2">
        <v>1897.06</v>
      </c>
      <c r="B326" s="6">
        <v>4.2699999999999996</v>
      </c>
      <c r="C326" s="12">
        <v>0.18</v>
      </c>
      <c r="D326" s="12">
        <v>0.26</v>
      </c>
      <c r="E326" s="12">
        <v>6.2796132230000001</v>
      </c>
      <c r="F326" s="6">
        <f t="shared" si="22"/>
        <v>1897.4583333333094</v>
      </c>
      <c r="G326" s="6">
        <f>G321*7/12+G333*5/12</f>
        <v>3.3791666666666664</v>
      </c>
      <c r="H326" s="6">
        <f t="shared" si="19"/>
        <v>163.92302096405717</v>
      </c>
      <c r="I326" s="6">
        <f t="shared" si="20"/>
        <v>6.910103928227235</v>
      </c>
      <c r="J326" s="6">
        <f t="shared" si="21"/>
        <v>9.9812612296615626</v>
      </c>
      <c r="K326" s="6">
        <f t="shared" si="23"/>
        <v>17.850497280690607</v>
      </c>
    </row>
    <row r="327" spans="1:11" ht="12.75" x14ac:dyDescent="0.2">
      <c r="A327" s="2">
        <v>1897.07</v>
      </c>
      <c r="B327" s="6">
        <v>4.46</v>
      </c>
      <c r="C327" s="12">
        <v>0.18</v>
      </c>
      <c r="D327" s="12">
        <v>0.26829999999999998</v>
      </c>
      <c r="E327" s="12">
        <v>6.2796132230000001</v>
      </c>
      <c r="F327" s="6">
        <f t="shared" si="22"/>
        <v>1897.5416666666426</v>
      </c>
      <c r="G327" s="6">
        <f>G321*6/12+G333*6/12</f>
        <v>3.375</v>
      </c>
      <c r="H327" s="6">
        <f t="shared" si="19"/>
        <v>171.21701955496368</v>
      </c>
      <c r="I327" s="6">
        <f t="shared" si="20"/>
        <v>6.910103928227235</v>
      </c>
      <c r="J327" s="6">
        <f t="shared" si="21"/>
        <v>10.299893799685373</v>
      </c>
      <c r="K327" s="6">
        <f t="shared" si="23"/>
        <v>18.651975755820281</v>
      </c>
    </row>
    <row r="328" spans="1:11" ht="12.75" x14ac:dyDescent="0.2">
      <c r="A328" s="2">
        <v>1897.08</v>
      </c>
      <c r="B328" s="6">
        <v>4.75</v>
      </c>
      <c r="C328" s="12">
        <v>0.18</v>
      </c>
      <c r="D328" s="12">
        <v>0.2767</v>
      </c>
      <c r="E328" s="12">
        <v>6.5650523969999997</v>
      </c>
      <c r="F328" s="6">
        <f t="shared" si="22"/>
        <v>1897.6249999999759</v>
      </c>
      <c r="G328" s="6">
        <f>G321*5/12+G333*7/12</f>
        <v>3.3708333333333336</v>
      </c>
      <c r="H328" s="6">
        <f t="shared" si="19"/>
        <v>174.42164673708695</v>
      </c>
      <c r="I328" s="6">
        <f t="shared" si="20"/>
        <v>6.6096624026685573</v>
      </c>
      <c r="J328" s="6">
        <f t="shared" si="21"/>
        <v>10.160519926768833</v>
      </c>
      <c r="K328" s="6">
        <f t="shared" si="23"/>
        <v>19.006396010519435</v>
      </c>
    </row>
    <row r="329" spans="1:11" ht="12.75" x14ac:dyDescent="0.2">
      <c r="A329" s="2">
        <v>1897.09</v>
      </c>
      <c r="B329" s="6">
        <v>4.9800000000000004</v>
      </c>
      <c r="C329" s="12">
        <v>0.18</v>
      </c>
      <c r="D329" s="12">
        <v>0.28499999999999998</v>
      </c>
      <c r="E329" s="12">
        <v>6.7553424790000003</v>
      </c>
      <c r="F329" s="6">
        <f t="shared" si="22"/>
        <v>1897.7083333333092</v>
      </c>
      <c r="G329" s="6">
        <f>G321*4/12+G333*8/12</f>
        <v>3.3666666666666667</v>
      </c>
      <c r="H329" s="6">
        <f t="shared" si="19"/>
        <v>177.71616816350013</v>
      </c>
      <c r="I329" s="6">
        <f t="shared" si="20"/>
        <v>6.423475957716871</v>
      </c>
      <c r="J329" s="6">
        <f t="shared" si="21"/>
        <v>10.170503599718378</v>
      </c>
      <c r="K329" s="6">
        <f t="shared" si="23"/>
        <v>19.372370293397793</v>
      </c>
    </row>
    <row r="330" spans="1:11" ht="12.75" x14ac:dyDescent="0.2">
      <c r="A330" s="2">
        <v>1897.1</v>
      </c>
      <c r="B330" s="6">
        <v>4.82</v>
      </c>
      <c r="C330" s="12">
        <v>0.18</v>
      </c>
      <c r="D330" s="12">
        <v>0.29330000000000001</v>
      </c>
      <c r="E330" s="12">
        <v>6.6601933879999997</v>
      </c>
      <c r="F330" s="6">
        <f t="shared" si="22"/>
        <v>1897.7916666666424</v>
      </c>
      <c r="G330" s="6">
        <f>G321*3/12+G333*9/12</f>
        <v>3.3625000000000003</v>
      </c>
      <c r="H330" s="6">
        <f t="shared" ref="H330:H393" si="24">B330*$E$1761/E330</f>
        <v>174.46373585691441</v>
      </c>
      <c r="I330" s="6">
        <f t="shared" ref="I330:I393" si="25">C330*$E$1761/E330</f>
        <v>6.5152432477685869</v>
      </c>
      <c r="J330" s="6">
        <f t="shared" ref="J330:J393" si="26">D330*$E$1761/E330</f>
        <v>10.616226914280704</v>
      </c>
      <c r="K330" s="6">
        <f t="shared" si="23"/>
        <v>19.028031223902421</v>
      </c>
    </row>
    <row r="331" spans="1:11" ht="12.75" x14ac:dyDescent="0.2">
      <c r="A331" s="2">
        <v>1897.11</v>
      </c>
      <c r="B331" s="6">
        <v>4.6500000000000004</v>
      </c>
      <c r="C331" s="12">
        <v>0.18</v>
      </c>
      <c r="D331" s="12">
        <v>0.30170000000000002</v>
      </c>
      <c r="E331" s="12">
        <v>6.6601933879999997</v>
      </c>
      <c r="F331" s="6">
        <f t="shared" ref="F331:F394" si="27">F330+1/12</f>
        <v>1897.8749999999757</v>
      </c>
      <c r="G331" s="6">
        <f>G321*2/12+G333*10/12</f>
        <v>3.3583333333333334</v>
      </c>
      <c r="H331" s="6">
        <f t="shared" si="24"/>
        <v>168.31045056735519</v>
      </c>
      <c r="I331" s="6">
        <f t="shared" si="25"/>
        <v>6.5152432477685869</v>
      </c>
      <c r="J331" s="6">
        <f t="shared" si="26"/>
        <v>10.920271599176573</v>
      </c>
      <c r="K331" s="6">
        <f t="shared" si="23"/>
        <v>18.358448098050214</v>
      </c>
    </row>
    <row r="332" spans="1:11" ht="12.75" x14ac:dyDescent="0.2">
      <c r="A332" s="2">
        <v>1897.12</v>
      </c>
      <c r="B332" s="6">
        <v>4.75</v>
      </c>
      <c r="C332" s="12">
        <v>0.18</v>
      </c>
      <c r="D332" s="12">
        <v>0.31</v>
      </c>
      <c r="E332" s="12">
        <v>6.6601933879999997</v>
      </c>
      <c r="F332" s="6">
        <f t="shared" si="27"/>
        <v>1897.9583333333089</v>
      </c>
      <c r="G332" s="6">
        <f>G321*1/12+G333*11/12</f>
        <v>3.3541666666666665</v>
      </c>
      <c r="H332" s="6">
        <f t="shared" si="24"/>
        <v>171.93003014944884</v>
      </c>
      <c r="I332" s="6">
        <f t="shared" si="25"/>
        <v>6.5152432477685869</v>
      </c>
      <c r="J332" s="6">
        <f t="shared" si="26"/>
        <v>11.220696704490345</v>
      </c>
      <c r="K332" s="6">
        <f t="shared" si="23"/>
        <v>18.748757662525495</v>
      </c>
    </row>
    <row r="333" spans="1:11" ht="12.75" x14ac:dyDescent="0.2">
      <c r="A333" s="2">
        <v>1898.01</v>
      </c>
      <c r="B333" s="6">
        <v>4.88</v>
      </c>
      <c r="C333" s="12">
        <v>0.1817</v>
      </c>
      <c r="D333" s="12">
        <v>0.31330000000000002</v>
      </c>
      <c r="E333" s="12">
        <v>6.6601933879999997</v>
      </c>
      <c r="F333" s="6">
        <f t="shared" si="27"/>
        <v>1898.0416666666422</v>
      </c>
      <c r="G333" s="6">
        <v>3.35</v>
      </c>
      <c r="H333" s="6">
        <f t="shared" si="24"/>
        <v>176.63548360617057</v>
      </c>
      <c r="I333" s="6">
        <f t="shared" si="25"/>
        <v>6.5767761006641798</v>
      </c>
      <c r="J333" s="6">
        <f t="shared" si="26"/>
        <v>11.340142830699437</v>
      </c>
      <c r="K333" s="6">
        <f t="shared" si="23"/>
        <v>19.249000021813742</v>
      </c>
    </row>
    <row r="334" spans="1:11" ht="12.75" x14ac:dyDescent="0.2">
      <c r="A334" s="2">
        <v>1898.02</v>
      </c>
      <c r="B334" s="6">
        <v>4.87</v>
      </c>
      <c r="C334" s="12">
        <v>0.18329999999999999</v>
      </c>
      <c r="D334" s="12">
        <v>0.31669999999999998</v>
      </c>
      <c r="E334" s="12">
        <v>6.7553424790000003</v>
      </c>
      <c r="F334" s="6">
        <f t="shared" si="27"/>
        <v>1898.1249999999754</v>
      </c>
      <c r="G334" s="6">
        <f>G333*11/12+G345*1/12</f>
        <v>3.3291666666666666</v>
      </c>
      <c r="H334" s="6">
        <f t="shared" si="24"/>
        <v>173.79071063378424</v>
      </c>
      <c r="I334" s="6">
        <f t="shared" si="25"/>
        <v>6.5412396836083468</v>
      </c>
      <c r="J334" s="6">
        <f t="shared" si="26"/>
        <v>11.301749087827407</v>
      </c>
      <c r="K334" s="6">
        <f t="shared" si="23"/>
        <v>18.918131888002129</v>
      </c>
    </row>
    <row r="335" spans="1:11" ht="12.75" x14ac:dyDescent="0.2">
      <c r="A335" s="2">
        <v>1898.03</v>
      </c>
      <c r="B335" s="6">
        <v>4.6500000000000004</v>
      </c>
      <c r="C335" s="12">
        <v>0.185</v>
      </c>
      <c r="D335" s="12">
        <v>0.32</v>
      </c>
      <c r="E335" s="12">
        <v>6.7553424790000003</v>
      </c>
      <c r="F335" s="6">
        <f t="shared" si="27"/>
        <v>1898.2083333333087</v>
      </c>
      <c r="G335" s="6">
        <f>G333*10/12+G345*2/12</f>
        <v>3.3083333333333331</v>
      </c>
      <c r="H335" s="6">
        <f t="shared" si="24"/>
        <v>165.93979557435253</v>
      </c>
      <c r="I335" s="6">
        <f t="shared" si="25"/>
        <v>6.6019058454312294</v>
      </c>
      <c r="J335" s="6">
        <f t="shared" si="26"/>
        <v>11.419512813718882</v>
      </c>
      <c r="K335" s="6">
        <f t="shared" si="23"/>
        <v>18.042174923468668</v>
      </c>
    </row>
    <row r="336" spans="1:11" ht="12.75" x14ac:dyDescent="0.2">
      <c r="A336" s="2">
        <v>1898.04</v>
      </c>
      <c r="B336" s="6">
        <v>4.57</v>
      </c>
      <c r="C336" s="12">
        <v>0.1867</v>
      </c>
      <c r="D336" s="12">
        <v>0.32329999999999998</v>
      </c>
      <c r="E336" s="12">
        <v>6.7553424790000003</v>
      </c>
      <c r="F336" s="6">
        <f t="shared" si="27"/>
        <v>1898.291666666642</v>
      </c>
      <c r="G336" s="6">
        <f>G333*9/12+G345*3/12</f>
        <v>3.2875000000000001</v>
      </c>
      <c r="H336" s="6">
        <f t="shared" si="24"/>
        <v>163.08491737092282</v>
      </c>
      <c r="I336" s="6">
        <f t="shared" si="25"/>
        <v>6.6625720072541101</v>
      </c>
      <c r="J336" s="6">
        <f t="shared" si="26"/>
        <v>11.537276539610357</v>
      </c>
      <c r="K336" s="6">
        <f t="shared" si="23"/>
        <v>17.705089426411767</v>
      </c>
    </row>
    <row r="337" spans="1:11" ht="12.75" x14ac:dyDescent="0.2">
      <c r="A337" s="2">
        <v>1898.05</v>
      </c>
      <c r="B337" s="6">
        <v>4.87</v>
      </c>
      <c r="C337" s="12">
        <v>0.1883</v>
      </c>
      <c r="D337" s="12">
        <v>0.32669999999999999</v>
      </c>
      <c r="E337" s="12">
        <v>7.2310717359999996</v>
      </c>
      <c r="F337" s="6">
        <f t="shared" si="27"/>
        <v>1898.3749999999752</v>
      </c>
      <c r="G337" s="6">
        <f>G333*8/12+G345*4/12</f>
        <v>3.2666666666666666</v>
      </c>
      <c r="H337" s="6">
        <f t="shared" si="24"/>
        <v>162.35709074149335</v>
      </c>
      <c r="I337" s="6">
        <f t="shared" si="25"/>
        <v>6.2775852539267341</v>
      </c>
      <c r="J337" s="6">
        <f t="shared" si="26"/>
        <v>10.891593746457058</v>
      </c>
      <c r="K337" s="6">
        <f t="shared" si="23"/>
        <v>17.595635274512802</v>
      </c>
    </row>
    <row r="338" spans="1:11" ht="12.75" x14ac:dyDescent="0.2">
      <c r="A338" s="2">
        <v>1898.06</v>
      </c>
      <c r="B338" s="6">
        <v>5.0599999999999996</v>
      </c>
      <c r="C338" s="12">
        <v>0.19</v>
      </c>
      <c r="D338" s="12">
        <v>0.33</v>
      </c>
      <c r="E338" s="12">
        <v>6.7553424790000003</v>
      </c>
      <c r="F338" s="6">
        <f t="shared" si="27"/>
        <v>1898.4583333333085</v>
      </c>
      <c r="G338" s="6">
        <f>G333*7/12+G345*5/12</f>
        <v>3.2458333333333336</v>
      </c>
      <c r="H338" s="6">
        <f t="shared" si="24"/>
        <v>180.57104636692981</v>
      </c>
      <c r="I338" s="6">
        <f t="shared" si="25"/>
        <v>6.780335733145586</v>
      </c>
      <c r="J338" s="6">
        <f t="shared" si="26"/>
        <v>11.776372589147597</v>
      </c>
      <c r="K338" s="6">
        <f t="shared" ref="K338:K401" si="28">H338/AVERAGE(J218:J337)</f>
        <v>19.544817480547977</v>
      </c>
    </row>
    <row r="339" spans="1:11" ht="12.75" x14ac:dyDescent="0.2">
      <c r="A339" s="2">
        <v>1898.07</v>
      </c>
      <c r="B339" s="6">
        <v>5.08</v>
      </c>
      <c r="C339" s="12">
        <v>0.19170000000000001</v>
      </c>
      <c r="D339" s="12">
        <v>0.33329999999999999</v>
      </c>
      <c r="E339" s="12">
        <v>6.6601933879999997</v>
      </c>
      <c r="F339" s="6">
        <f t="shared" si="27"/>
        <v>1898.5416666666417</v>
      </c>
      <c r="G339" s="6">
        <f>G333*6/12+G345*6/12</f>
        <v>3.2250000000000001</v>
      </c>
      <c r="H339" s="6">
        <f t="shared" si="24"/>
        <v>183.87464277035792</v>
      </c>
      <c r="I339" s="6">
        <f t="shared" si="25"/>
        <v>6.9387340588735462</v>
      </c>
      <c r="J339" s="6">
        <f t="shared" si="26"/>
        <v>12.064058747118168</v>
      </c>
      <c r="K339" s="6">
        <f t="shared" si="28"/>
        <v>19.858943014167291</v>
      </c>
    </row>
    <row r="340" spans="1:11" ht="12.75" x14ac:dyDescent="0.2">
      <c r="A340" s="2">
        <v>1898.08</v>
      </c>
      <c r="B340" s="6">
        <v>5.27</v>
      </c>
      <c r="C340" s="12">
        <v>0.1933</v>
      </c>
      <c r="D340" s="12">
        <v>0.3367</v>
      </c>
      <c r="E340" s="12">
        <v>6.6601933879999997</v>
      </c>
      <c r="F340" s="6">
        <f t="shared" si="27"/>
        <v>1898.624999999975</v>
      </c>
      <c r="G340" s="6">
        <f>G333*5/12+G345*7/12</f>
        <v>3.2041666666666666</v>
      </c>
      <c r="H340" s="6">
        <f t="shared" si="24"/>
        <v>190.75184397633583</v>
      </c>
      <c r="I340" s="6">
        <f t="shared" si="25"/>
        <v>6.9966473321870444</v>
      </c>
      <c r="J340" s="6">
        <f t="shared" si="26"/>
        <v>12.187124452909353</v>
      </c>
      <c r="K340" s="6">
        <f t="shared" si="28"/>
        <v>20.544915179153268</v>
      </c>
    </row>
    <row r="341" spans="1:11" ht="12.75" x14ac:dyDescent="0.2">
      <c r="A341" s="2">
        <v>1898.09</v>
      </c>
      <c r="B341" s="6">
        <v>5.26</v>
      </c>
      <c r="C341" s="12">
        <v>0.19500000000000001</v>
      </c>
      <c r="D341" s="12">
        <v>0.34</v>
      </c>
      <c r="E341" s="12">
        <v>6.6601933879999997</v>
      </c>
      <c r="F341" s="6">
        <f t="shared" si="27"/>
        <v>1898.7083333333082</v>
      </c>
      <c r="G341" s="6">
        <f>G333*4/12+G345*8/12</f>
        <v>3.1833333333333336</v>
      </c>
      <c r="H341" s="6">
        <f t="shared" si="24"/>
        <v>190.3898860181265</v>
      </c>
      <c r="I341" s="6">
        <f t="shared" si="25"/>
        <v>7.0581801850826364</v>
      </c>
      <c r="J341" s="6">
        <f t="shared" si="26"/>
        <v>12.306570579118445</v>
      </c>
      <c r="K341" s="6">
        <f t="shared" si="28"/>
        <v>20.44273286269129</v>
      </c>
    </row>
    <row r="342" spans="1:11" ht="12.75" x14ac:dyDescent="0.2">
      <c r="A342" s="2">
        <v>1898.1</v>
      </c>
      <c r="B342" s="6">
        <v>5.15</v>
      </c>
      <c r="C342" s="12">
        <v>0.19670000000000001</v>
      </c>
      <c r="D342" s="12">
        <v>0.34329999999999999</v>
      </c>
      <c r="E342" s="12">
        <v>6.6601933879999997</v>
      </c>
      <c r="F342" s="6">
        <f t="shared" si="27"/>
        <v>1898.7916666666415</v>
      </c>
      <c r="G342" s="6">
        <f>G333*3/12+G345*9/12</f>
        <v>3.1625000000000001</v>
      </c>
      <c r="H342" s="6">
        <f t="shared" si="24"/>
        <v>186.40834847782349</v>
      </c>
      <c r="I342" s="6">
        <f t="shared" si="25"/>
        <v>7.1197130379782285</v>
      </c>
      <c r="J342" s="6">
        <f t="shared" si="26"/>
        <v>12.426016705327532</v>
      </c>
      <c r="K342" s="6">
        <f t="shared" si="28"/>
        <v>19.947199825773655</v>
      </c>
    </row>
    <row r="343" spans="1:11" ht="12.75" x14ac:dyDescent="0.2">
      <c r="A343" s="2">
        <v>1898.11</v>
      </c>
      <c r="B343" s="6">
        <v>5.32</v>
      </c>
      <c r="C343" s="12">
        <v>0.1983</v>
      </c>
      <c r="D343" s="12">
        <v>0.34670000000000001</v>
      </c>
      <c r="E343" s="12">
        <v>6.6601933879999997</v>
      </c>
      <c r="F343" s="6">
        <f t="shared" si="27"/>
        <v>1898.8749999999748</v>
      </c>
      <c r="G343" s="6">
        <f>G333*2/12+G345*10/12</f>
        <v>3.1416666666666666</v>
      </c>
      <c r="H343" s="6">
        <f t="shared" si="24"/>
        <v>192.56163376738272</v>
      </c>
      <c r="I343" s="6">
        <f t="shared" si="25"/>
        <v>7.1776263112917267</v>
      </c>
      <c r="J343" s="6">
        <f t="shared" si="26"/>
        <v>12.549082411118718</v>
      </c>
      <c r="K343" s="6">
        <f t="shared" si="28"/>
        <v>20.527416324811284</v>
      </c>
    </row>
    <row r="344" spans="1:11" ht="12.75" x14ac:dyDescent="0.2">
      <c r="A344" s="2">
        <v>1898.12</v>
      </c>
      <c r="B344" s="6">
        <v>5.65</v>
      </c>
      <c r="C344" s="12">
        <v>0.2</v>
      </c>
      <c r="D344" s="12">
        <v>0.35</v>
      </c>
      <c r="E344" s="12">
        <v>6.7553424790000003</v>
      </c>
      <c r="F344" s="6">
        <f t="shared" si="27"/>
        <v>1898.958333333308</v>
      </c>
      <c r="G344" s="6">
        <f>G333*1/12+G345*11/12</f>
        <v>3.1208333333333336</v>
      </c>
      <c r="H344" s="6">
        <f t="shared" si="24"/>
        <v>201.62577311722401</v>
      </c>
      <c r="I344" s="6">
        <f t="shared" si="25"/>
        <v>7.137195508574302</v>
      </c>
      <c r="J344" s="6">
        <f t="shared" si="26"/>
        <v>12.490092140005027</v>
      </c>
      <c r="K344" s="6">
        <f t="shared" si="28"/>
        <v>21.403631985448168</v>
      </c>
    </row>
    <row r="345" spans="1:11" ht="12.75" x14ac:dyDescent="0.2">
      <c r="A345" s="2">
        <v>1899.01</v>
      </c>
      <c r="B345" s="6">
        <v>6.08</v>
      </c>
      <c r="C345" s="12">
        <v>0.20080000000000001</v>
      </c>
      <c r="D345" s="12">
        <v>0.36080000000000001</v>
      </c>
      <c r="E345" s="12">
        <v>6.7553424790000003</v>
      </c>
      <c r="F345" s="6">
        <f t="shared" si="27"/>
        <v>1899.0416666666413</v>
      </c>
      <c r="G345" s="6">
        <v>3.1</v>
      </c>
      <c r="H345" s="6">
        <f t="shared" si="24"/>
        <v>216.97074346065875</v>
      </c>
      <c r="I345" s="6">
        <f t="shared" si="25"/>
        <v>7.1657442906085995</v>
      </c>
      <c r="J345" s="6">
        <f t="shared" si="26"/>
        <v>12.875500697468039</v>
      </c>
      <c r="K345" s="6">
        <f t="shared" si="28"/>
        <v>22.932807416487172</v>
      </c>
    </row>
    <row r="346" spans="1:11" ht="12.75" x14ac:dyDescent="0.2">
      <c r="A346" s="2">
        <v>1899.02</v>
      </c>
      <c r="B346" s="6">
        <v>6.31</v>
      </c>
      <c r="C346" s="12">
        <v>0.20169999999999999</v>
      </c>
      <c r="D346" s="12">
        <v>0.37169999999999997</v>
      </c>
      <c r="E346" s="12">
        <v>6.9456325620000001</v>
      </c>
      <c r="F346" s="6">
        <f t="shared" si="27"/>
        <v>1899.1249999999745</v>
      </c>
      <c r="G346" s="6">
        <f>G345*11/12+G357*1/12</f>
        <v>3.104166666666667</v>
      </c>
      <c r="H346" s="6">
        <f t="shared" si="24"/>
        <v>219.00928337648497</v>
      </c>
      <c r="I346" s="6">
        <f t="shared" si="25"/>
        <v>7.000661245172271</v>
      </c>
      <c r="J346" s="6">
        <f t="shared" si="26"/>
        <v>12.901069830592625</v>
      </c>
      <c r="K346" s="6">
        <f t="shared" si="28"/>
        <v>23.048117549980187</v>
      </c>
    </row>
    <row r="347" spans="1:11" ht="12.75" x14ac:dyDescent="0.2">
      <c r="A347" s="2">
        <v>1899.03</v>
      </c>
      <c r="B347" s="6">
        <v>6.4</v>
      </c>
      <c r="C347" s="12">
        <v>0.20250000000000001</v>
      </c>
      <c r="D347" s="12">
        <v>0.38250000000000001</v>
      </c>
      <c r="E347" s="12">
        <v>6.9456325620000001</v>
      </c>
      <c r="F347" s="6">
        <f t="shared" si="27"/>
        <v>1899.2083333333078</v>
      </c>
      <c r="G347" s="6">
        <f>G345*10/12+G357*2/12</f>
        <v>3.1083333333333334</v>
      </c>
      <c r="H347" s="6">
        <f t="shared" si="24"/>
        <v>222.13302909817816</v>
      </c>
      <c r="I347" s="6">
        <f t="shared" si="25"/>
        <v>7.0284278738095427</v>
      </c>
      <c r="J347" s="6">
        <f t="shared" si="26"/>
        <v>13.275919317195804</v>
      </c>
      <c r="K347" s="6">
        <f t="shared" si="28"/>
        <v>23.27968224550872</v>
      </c>
    </row>
    <row r="348" spans="1:11" ht="12.75" x14ac:dyDescent="0.2">
      <c r="A348" s="2">
        <v>1899.04</v>
      </c>
      <c r="B348" s="6">
        <v>6.48</v>
      </c>
      <c r="C348" s="12">
        <v>0.20330000000000001</v>
      </c>
      <c r="D348" s="12">
        <v>0.39329999999999998</v>
      </c>
      <c r="E348" s="12">
        <v>7.0407735540000003</v>
      </c>
      <c r="F348" s="6">
        <f t="shared" si="27"/>
        <v>1899.291666666641</v>
      </c>
      <c r="G348" s="6">
        <f>G345*9/12+G357*3/12</f>
        <v>3.1125000000000003</v>
      </c>
      <c r="H348" s="6">
        <f t="shared" si="24"/>
        <v>221.87051863250417</v>
      </c>
      <c r="I348" s="6">
        <f t="shared" si="25"/>
        <v>6.9608451293191509</v>
      </c>
      <c r="J348" s="6">
        <f t="shared" si="26"/>
        <v>13.4663078670006</v>
      </c>
      <c r="K348" s="6">
        <f t="shared" si="28"/>
        <v>23.152421525686481</v>
      </c>
    </row>
    <row r="349" spans="1:11" ht="12.75" x14ac:dyDescent="0.2">
      <c r="A349" s="2">
        <v>1899.05</v>
      </c>
      <c r="B349" s="6">
        <v>6.21</v>
      </c>
      <c r="C349" s="12">
        <v>0.20419999999999999</v>
      </c>
      <c r="D349" s="12">
        <v>0.4042</v>
      </c>
      <c r="E349" s="12">
        <v>7.0407735540000003</v>
      </c>
      <c r="F349" s="6">
        <f t="shared" si="27"/>
        <v>1899.3749999999743</v>
      </c>
      <c r="G349" s="6">
        <f>G345*8/12+G357*4/12</f>
        <v>3.1166666666666671</v>
      </c>
      <c r="H349" s="6">
        <f t="shared" si="24"/>
        <v>212.62591368948316</v>
      </c>
      <c r="I349" s="6">
        <f t="shared" si="25"/>
        <v>6.9916604791292203</v>
      </c>
      <c r="J349" s="6">
        <f t="shared" si="26"/>
        <v>13.839515992478114</v>
      </c>
      <c r="K349" s="6">
        <f t="shared" si="28"/>
        <v>22.091269360834183</v>
      </c>
    </row>
    <row r="350" spans="1:11" ht="12.75" x14ac:dyDescent="0.2">
      <c r="A350" s="2">
        <v>1899.06</v>
      </c>
      <c r="B350" s="6">
        <v>6.07</v>
      </c>
      <c r="C350" s="12">
        <v>0.20499999999999999</v>
      </c>
      <c r="D350" s="12">
        <v>0.41499999999999998</v>
      </c>
      <c r="E350" s="12">
        <v>7.135922645</v>
      </c>
      <c r="F350" s="6">
        <f t="shared" si="27"/>
        <v>1899.4583333333076</v>
      </c>
      <c r="G350" s="6">
        <f>G345*7/12+G357*5/12</f>
        <v>3.1208333333333336</v>
      </c>
      <c r="H350" s="6">
        <f t="shared" si="24"/>
        <v>205.06121531814892</v>
      </c>
      <c r="I350" s="6">
        <f t="shared" si="25"/>
        <v>6.9254611433641724</v>
      </c>
      <c r="J350" s="6">
        <f t="shared" si="26"/>
        <v>14.01983597315186</v>
      </c>
      <c r="K350" s="6">
        <f t="shared" si="28"/>
        <v>21.212091925046831</v>
      </c>
    </row>
    <row r="351" spans="1:11" ht="12.75" x14ac:dyDescent="0.2">
      <c r="A351" s="2">
        <v>1899.07</v>
      </c>
      <c r="B351" s="6">
        <v>6.28</v>
      </c>
      <c r="C351" s="12">
        <v>0.20580000000000001</v>
      </c>
      <c r="D351" s="12">
        <v>0.42580000000000001</v>
      </c>
      <c r="E351" s="12">
        <v>7.2310717359999996</v>
      </c>
      <c r="F351" s="6">
        <f t="shared" si="27"/>
        <v>1899.5416666666408</v>
      </c>
      <c r="G351" s="6">
        <f>G345*6/12+G357*6/12</f>
        <v>3.125</v>
      </c>
      <c r="H351" s="6">
        <f t="shared" si="24"/>
        <v>209.36396916972859</v>
      </c>
      <c r="I351" s="6">
        <f t="shared" si="25"/>
        <v>6.8610039578232715</v>
      </c>
      <c r="J351" s="6">
        <f t="shared" si="26"/>
        <v>14.195410521094018</v>
      </c>
      <c r="K351" s="6">
        <f t="shared" si="28"/>
        <v>21.561425634523122</v>
      </c>
    </row>
    <row r="352" spans="1:11" ht="12.75" x14ac:dyDescent="0.2">
      <c r="A352" s="2">
        <v>1899.08</v>
      </c>
      <c r="B352" s="6">
        <v>6.44</v>
      </c>
      <c r="C352" s="12">
        <v>0.20669999999999999</v>
      </c>
      <c r="D352" s="12">
        <v>0.43669999999999998</v>
      </c>
      <c r="E352" s="12">
        <v>7.3262127269999997</v>
      </c>
      <c r="F352" s="6">
        <f t="shared" si="27"/>
        <v>1899.6249999999741</v>
      </c>
      <c r="G352" s="6">
        <f>G345*5/12+G357*7/12</f>
        <v>3.1291666666666669</v>
      </c>
      <c r="H352" s="6">
        <f t="shared" si="24"/>
        <v>211.90993189133474</v>
      </c>
      <c r="I352" s="6">
        <f t="shared" si="25"/>
        <v>6.8015190872575912</v>
      </c>
      <c r="J352" s="6">
        <f t="shared" si="26"/>
        <v>14.369730940519545</v>
      </c>
      <c r="K352" s="6">
        <f t="shared" si="28"/>
        <v>21.726237373055454</v>
      </c>
    </row>
    <row r="353" spans="1:11" ht="12.75" x14ac:dyDescent="0.2">
      <c r="A353" s="2">
        <v>1899.09</v>
      </c>
      <c r="B353" s="6">
        <v>6.37</v>
      </c>
      <c r="C353" s="12">
        <v>0.20749999999999999</v>
      </c>
      <c r="D353" s="12">
        <v>0.44750000000000001</v>
      </c>
      <c r="E353" s="12">
        <v>7.6116519010000001</v>
      </c>
      <c r="F353" s="6">
        <f t="shared" si="27"/>
        <v>1899.7083333333073</v>
      </c>
      <c r="G353" s="6">
        <f>G345*4/12+G357*8/12</f>
        <v>3.1333333333333337</v>
      </c>
      <c r="H353" s="6">
        <f t="shared" si="24"/>
        <v>201.74625560560031</v>
      </c>
      <c r="I353" s="6">
        <f t="shared" si="25"/>
        <v>6.5717971802452224</v>
      </c>
      <c r="J353" s="6">
        <f t="shared" si="26"/>
        <v>14.172911991131263</v>
      </c>
      <c r="K353" s="6">
        <f t="shared" si="28"/>
        <v>20.591140514113778</v>
      </c>
    </row>
    <row r="354" spans="1:11" ht="12.75" x14ac:dyDescent="0.2">
      <c r="A354" s="2">
        <v>1899.1</v>
      </c>
      <c r="B354" s="6">
        <v>6.34</v>
      </c>
      <c r="C354" s="12">
        <v>0.20830000000000001</v>
      </c>
      <c r="D354" s="12">
        <v>0.45829999999999999</v>
      </c>
      <c r="E354" s="12">
        <v>7.7067928930000003</v>
      </c>
      <c r="F354" s="6">
        <f t="shared" si="27"/>
        <v>1899.7916666666406</v>
      </c>
      <c r="G354" s="6">
        <f>G345*3/12+G357*9/12</f>
        <v>3.1374999999999997</v>
      </c>
      <c r="H354" s="6">
        <f t="shared" si="24"/>
        <v>198.31727168745127</v>
      </c>
      <c r="I354" s="6">
        <f t="shared" si="25"/>
        <v>6.5156920650624768</v>
      </c>
      <c r="J354" s="6">
        <f t="shared" si="26"/>
        <v>14.335773756208031</v>
      </c>
      <c r="K354" s="6">
        <f t="shared" si="28"/>
        <v>20.153713460686607</v>
      </c>
    </row>
    <row r="355" spans="1:11" ht="12.75" x14ac:dyDescent="0.2">
      <c r="A355" s="2">
        <v>1899.11</v>
      </c>
      <c r="B355" s="6">
        <v>6.46</v>
      </c>
      <c r="C355" s="12">
        <v>0.2092</v>
      </c>
      <c r="D355" s="12">
        <v>0.46920000000000001</v>
      </c>
      <c r="E355" s="12">
        <v>7.8019419829999999</v>
      </c>
      <c r="F355" s="6">
        <f t="shared" si="27"/>
        <v>1899.8749999999739</v>
      </c>
      <c r="G355" s="6">
        <f>G345*2/12+G357*10/12</f>
        <v>3.1416666666666666</v>
      </c>
      <c r="H355" s="6">
        <f t="shared" si="24"/>
        <v>199.60654198574034</v>
      </c>
      <c r="I355" s="6">
        <f t="shared" si="25"/>
        <v>6.4640384804050885</v>
      </c>
      <c r="J355" s="6">
        <f t="shared" si="26"/>
        <v>14.497738312648508</v>
      </c>
      <c r="K355" s="6">
        <f t="shared" si="28"/>
        <v>20.196457520802294</v>
      </c>
    </row>
    <row r="356" spans="1:11" ht="12.75" x14ac:dyDescent="0.2">
      <c r="A356" s="2">
        <v>1899.12</v>
      </c>
      <c r="B356" s="6">
        <v>6.02</v>
      </c>
      <c r="C356" s="12">
        <v>0.21</v>
      </c>
      <c r="D356" s="12">
        <v>0.48</v>
      </c>
      <c r="E356" s="12">
        <v>7.8970910740000004</v>
      </c>
      <c r="F356" s="6">
        <f t="shared" si="27"/>
        <v>1899.9583333333071</v>
      </c>
      <c r="G356" s="6">
        <f>G345*1/12+G357*11/12</f>
        <v>3.145833333333333</v>
      </c>
      <c r="H356" s="6">
        <f t="shared" si="24"/>
        <v>183.76987252660871</v>
      </c>
      <c r="I356" s="6">
        <f t="shared" si="25"/>
        <v>6.4105769486026292</v>
      </c>
      <c r="J356" s="6">
        <f t="shared" si="26"/>
        <v>14.652747311091725</v>
      </c>
      <c r="K356" s="6">
        <f t="shared" si="28"/>
        <v>18.512649643600195</v>
      </c>
    </row>
    <row r="357" spans="1:11" ht="12.75" x14ac:dyDescent="0.2">
      <c r="A357" s="2">
        <v>1900.01</v>
      </c>
      <c r="B357" s="6">
        <v>6.1</v>
      </c>
      <c r="C357" s="12">
        <v>0.2175</v>
      </c>
      <c r="D357" s="12">
        <v>0.48</v>
      </c>
      <c r="E357" s="12">
        <v>7.8970910740000004</v>
      </c>
      <c r="F357" s="6">
        <f t="shared" si="27"/>
        <v>1900.0416666666404</v>
      </c>
      <c r="G357" s="6">
        <v>3.15</v>
      </c>
      <c r="H357" s="6">
        <f t="shared" si="24"/>
        <v>186.21199707845736</v>
      </c>
      <c r="I357" s="6">
        <f t="shared" si="25"/>
        <v>6.6395261253384383</v>
      </c>
      <c r="J357" s="6">
        <f t="shared" si="26"/>
        <v>14.652747311091725</v>
      </c>
      <c r="K357" s="6">
        <f t="shared" si="28"/>
        <v>18.674275362444781</v>
      </c>
    </row>
    <row r="358" spans="1:11" ht="12.75" x14ac:dyDescent="0.2">
      <c r="A358" s="2">
        <v>1900.02</v>
      </c>
      <c r="B358" s="6">
        <v>6.21</v>
      </c>
      <c r="C358" s="12">
        <v>0.22500000000000001</v>
      </c>
      <c r="D358" s="12">
        <v>0.48</v>
      </c>
      <c r="E358" s="12">
        <v>7.9922320659999997</v>
      </c>
      <c r="F358" s="6">
        <f t="shared" si="27"/>
        <v>1900.1249999999736</v>
      </c>
      <c r="G358" s="6">
        <f>G357*11/12+G369*1/12</f>
        <v>3.145833333333333</v>
      </c>
      <c r="H358" s="6">
        <f t="shared" si="24"/>
        <v>187.31324336397213</v>
      </c>
      <c r="I358" s="6">
        <f t="shared" si="25"/>
        <v>6.7867117160859465</v>
      </c>
      <c r="J358" s="6">
        <f t="shared" si="26"/>
        <v>14.478318327650019</v>
      </c>
      <c r="K358" s="6">
        <f t="shared" si="28"/>
        <v>18.703797417251437</v>
      </c>
    </row>
    <row r="359" spans="1:11" ht="12.75" x14ac:dyDescent="0.2">
      <c r="A359" s="2">
        <v>1900.03</v>
      </c>
      <c r="B359" s="6">
        <v>6.26</v>
      </c>
      <c r="C359" s="12">
        <v>0.23250000000000001</v>
      </c>
      <c r="D359" s="12">
        <v>0.48</v>
      </c>
      <c r="E359" s="12">
        <v>7.9922320659999997</v>
      </c>
      <c r="F359" s="6">
        <f t="shared" si="27"/>
        <v>1900.2083333333069</v>
      </c>
      <c r="G359" s="6">
        <f>G357*10/12+G369*2/12</f>
        <v>3.1416666666666666</v>
      </c>
      <c r="H359" s="6">
        <f t="shared" si="24"/>
        <v>188.82140152310231</v>
      </c>
      <c r="I359" s="6">
        <f t="shared" si="25"/>
        <v>7.012935439955478</v>
      </c>
      <c r="J359" s="6">
        <f t="shared" si="26"/>
        <v>14.478318327650019</v>
      </c>
      <c r="K359" s="6">
        <f t="shared" si="28"/>
        <v>18.775793421238372</v>
      </c>
    </row>
    <row r="360" spans="1:11" ht="12.75" x14ac:dyDescent="0.2">
      <c r="A360" s="2">
        <v>1900.04</v>
      </c>
      <c r="B360" s="6">
        <v>6.34</v>
      </c>
      <c r="C360" s="12">
        <v>0.24</v>
      </c>
      <c r="D360" s="12">
        <v>0.48</v>
      </c>
      <c r="E360" s="12">
        <v>7.9922320659999997</v>
      </c>
      <c r="F360" s="6">
        <f t="shared" si="27"/>
        <v>1900.2916666666401</v>
      </c>
      <c r="G360" s="6">
        <f>G357*9/12+G369*3/12</f>
        <v>3.1374999999999997</v>
      </c>
      <c r="H360" s="6">
        <f t="shared" si="24"/>
        <v>191.23445457771066</v>
      </c>
      <c r="I360" s="6">
        <f t="shared" si="25"/>
        <v>7.2391591638250095</v>
      </c>
      <c r="J360" s="6">
        <f t="shared" si="26"/>
        <v>14.478318327650019</v>
      </c>
      <c r="K360" s="6">
        <f t="shared" si="28"/>
        <v>18.936402033322736</v>
      </c>
    </row>
    <row r="361" spans="1:11" ht="12.75" x14ac:dyDescent="0.2">
      <c r="A361" s="2">
        <v>1900.05</v>
      </c>
      <c r="B361" s="6">
        <v>6.04</v>
      </c>
      <c r="C361" s="12">
        <v>0.2475</v>
      </c>
      <c r="D361" s="12">
        <v>0.48</v>
      </c>
      <c r="E361" s="12">
        <v>7.8019419829999999</v>
      </c>
      <c r="F361" s="6">
        <f t="shared" si="27"/>
        <v>1900.3749999999734</v>
      </c>
      <c r="G361" s="6">
        <f>G357*8/12+G369*4/12</f>
        <v>3.1333333333333337</v>
      </c>
      <c r="H361" s="6">
        <f t="shared" si="24"/>
        <v>186.62902687211636</v>
      </c>
      <c r="I361" s="6">
        <f t="shared" si="25"/>
        <v>7.6474642633855625</v>
      </c>
      <c r="J361" s="6">
        <f t="shared" si="26"/>
        <v>14.831445844141696</v>
      </c>
      <c r="K361" s="6">
        <f t="shared" si="28"/>
        <v>18.403197016950418</v>
      </c>
    </row>
    <row r="362" spans="1:11" ht="12.75" x14ac:dyDescent="0.2">
      <c r="A362" s="2">
        <v>1900.06</v>
      </c>
      <c r="B362" s="6">
        <v>5.86</v>
      </c>
      <c r="C362" s="12">
        <v>0.255</v>
      </c>
      <c r="D362" s="12">
        <v>0.48</v>
      </c>
      <c r="E362" s="12">
        <v>7.7067928930000003</v>
      </c>
      <c r="F362" s="6">
        <f t="shared" si="27"/>
        <v>1900.4583333333067</v>
      </c>
      <c r="G362" s="6">
        <f>G357*7/12+G369*5/12</f>
        <v>3.1291666666666669</v>
      </c>
      <c r="H362" s="6">
        <f t="shared" si="24"/>
        <v>183.30271484045181</v>
      </c>
      <c r="I362" s="6">
        <f t="shared" si="25"/>
        <v>7.9764833249684655</v>
      </c>
      <c r="J362" s="6">
        <f t="shared" si="26"/>
        <v>15.014556846999465</v>
      </c>
      <c r="K362" s="6">
        <f t="shared" si="28"/>
        <v>17.992711584303983</v>
      </c>
    </row>
    <row r="363" spans="1:11" ht="12.75" x14ac:dyDescent="0.2">
      <c r="A363" s="2">
        <v>1900.07</v>
      </c>
      <c r="B363" s="6">
        <v>5.86</v>
      </c>
      <c r="C363" s="12">
        <v>0.26250000000000001</v>
      </c>
      <c r="D363" s="12">
        <v>0.48</v>
      </c>
      <c r="E363" s="12">
        <v>7.8019419829999999</v>
      </c>
      <c r="F363" s="6">
        <f t="shared" si="27"/>
        <v>1900.5416666666399</v>
      </c>
      <c r="G363" s="6">
        <f>G357*6/12+G369*6/12</f>
        <v>3.125</v>
      </c>
      <c r="H363" s="6">
        <f t="shared" si="24"/>
        <v>181.06723468056322</v>
      </c>
      <c r="I363" s="6">
        <f t="shared" si="25"/>
        <v>8.110946946014991</v>
      </c>
      <c r="J363" s="6">
        <f t="shared" si="26"/>
        <v>14.831445844141696</v>
      </c>
      <c r="K363" s="6">
        <f t="shared" si="28"/>
        <v>17.689545468952808</v>
      </c>
    </row>
    <row r="364" spans="1:11" ht="12.75" x14ac:dyDescent="0.2">
      <c r="A364" s="2">
        <v>1900.08</v>
      </c>
      <c r="B364" s="6">
        <v>5.94</v>
      </c>
      <c r="C364" s="12">
        <v>0.27</v>
      </c>
      <c r="D364" s="12">
        <v>0.48</v>
      </c>
      <c r="E364" s="12">
        <v>7.7067928930000003</v>
      </c>
      <c r="F364" s="6">
        <f t="shared" si="27"/>
        <v>1900.6249999999732</v>
      </c>
      <c r="G364" s="6">
        <f>G357*5/12+G369*7/12</f>
        <v>3.1208333333333336</v>
      </c>
      <c r="H364" s="6">
        <f t="shared" si="24"/>
        <v>185.80514098161839</v>
      </c>
      <c r="I364" s="6">
        <f t="shared" si="25"/>
        <v>8.4456882264371984</v>
      </c>
      <c r="J364" s="6">
        <f t="shared" si="26"/>
        <v>15.014556846999465</v>
      </c>
      <c r="K364" s="6">
        <f t="shared" si="28"/>
        <v>18.069614666784194</v>
      </c>
    </row>
    <row r="365" spans="1:11" ht="12.75" x14ac:dyDescent="0.2">
      <c r="A365" s="2">
        <v>1900.09</v>
      </c>
      <c r="B365" s="6">
        <v>5.8</v>
      </c>
      <c r="C365" s="12">
        <v>0.27750000000000002</v>
      </c>
      <c r="D365" s="12">
        <v>0.48</v>
      </c>
      <c r="E365" s="12">
        <v>7.8019419829999999</v>
      </c>
      <c r="F365" s="6">
        <f t="shared" si="27"/>
        <v>1900.7083333333064</v>
      </c>
      <c r="G365" s="6">
        <f>G357*4/12+G369*8/12</f>
        <v>3.1166666666666671</v>
      </c>
      <c r="H365" s="6">
        <f t="shared" si="24"/>
        <v>179.21330395004549</v>
      </c>
      <c r="I365" s="6">
        <f t="shared" si="25"/>
        <v>8.5744296286444186</v>
      </c>
      <c r="J365" s="6">
        <f t="shared" si="26"/>
        <v>14.831445844141696</v>
      </c>
      <c r="K365" s="6">
        <f t="shared" si="28"/>
        <v>17.341874151224715</v>
      </c>
    </row>
    <row r="366" spans="1:11" ht="12.75" x14ac:dyDescent="0.2">
      <c r="A366" s="2">
        <v>1900.1</v>
      </c>
      <c r="B366" s="6">
        <v>6.01</v>
      </c>
      <c r="C366" s="12">
        <v>0.28499999999999998</v>
      </c>
      <c r="D366" s="12">
        <v>0.48</v>
      </c>
      <c r="E366" s="12">
        <v>7.7067928930000003</v>
      </c>
      <c r="F366" s="6">
        <f t="shared" si="27"/>
        <v>1900.7916666666397</v>
      </c>
      <c r="G366" s="6">
        <f>G357*3/12+G369*9/12</f>
        <v>3.1125000000000003</v>
      </c>
      <c r="H366" s="6">
        <f t="shared" si="24"/>
        <v>187.99476385513913</v>
      </c>
      <c r="I366" s="6">
        <f t="shared" si="25"/>
        <v>8.9148931279059305</v>
      </c>
      <c r="J366" s="6">
        <f t="shared" si="26"/>
        <v>15.014556846999465</v>
      </c>
      <c r="K366" s="6">
        <f t="shared" si="28"/>
        <v>18.102398784556055</v>
      </c>
    </row>
    <row r="367" spans="1:11" ht="12.75" x14ac:dyDescent="0.2">
      <c r="A367" s="2">
        <v>1900.11</v>
      </c>
      <c r="B367" s="6">
        <v>6.48</v>
      </c>
      <c r="C367" s="12">
        <v>0.29249999999999998</v>
      </c>
      <c r="D367" s="12">
        <v>0.48</v>
      </c>
      <c r="E367" s="12">
        <v>7.7067928930000003</v>
      </c>
      <c r="F367" s="6">
        <f t="shared" si="27"/>
        <v>1900.8749999999729</v>
      </c>
      <c r="G367" s="6">
        <f>G357*2/12+G369*10/12</f>
        <v>3.1083333333333334</v>
      </c>
      <c r="H367" s="6">
        <f t="shared" si="24"/>
        <v>202.69651743449279</v>
      </c>
      <c r="I367" s="6">
        <f t="shared" si="25"/>
        <v>9.1494955786403001</v>
      </c>
      <c r="J367" s="6">
        <f t="shared" si="26"/>
        <v>15.014556846999465</v>
      </c>
      <c r="K367" s="6">
        <f t="shared" si="28"/>
        <v>19.419584603760761</v>
      </c>
    </row>
    <row r="368" spans="1:11" ht="12.75" x14ac:dyDescent="0.2">
      <c r="A368" s="2">
        <v>1900.12</v>
      </c>
      <c r="B368" s="6">
        <v>6.87</v>
      </c>
      <c r="C368" s="12">
        <v>0.3</v>
      </c>
      <c r="D368" s="12">
        <v>0.48</v>
      </c>
      <c r="E368" s="12">
        <v>7.6116519010000001</v>
      </c>
      <c r="F368" s="6">
        <f t="shared" si="27"/>
        <v>1900.9583333333062</v>
      </c>
      <c r="G368" s="6">
        <f>G357*1/12+G369*11/12</f>
        <v>3.104166666666667</v>
      </c>
      <c r="H368" s="6">
        <f t="shared" si="24"/>
        <v>217.58191146161289</v>
      </c>
      <c r="I368" s="6">
        <f t="shared" si="25"/>
        <v>9.5013935136075496</v>
      </c>
      <c r="J368" s="6">
        <f t="shared" si="26"/>
        <v>15.20222962177208</v>
      </c>
      <c r="K368" s="6">
        <f t="shared" si="28"/>
        <v>20.744051160870846</v>
      </c>
    </row>
    <row r="369" spans="1:11" ht="12.75" x14ac:dyDescent="0.2">
      <c r="A369" s="2">
        <v>1901.01</v>
      </c>
      <c r="B369" s="6">
        <v>7.07</v>
      </c>
      <c r="C369" s="12">
        <v>0.30170000000000002</v>
      </c>
      <c r="D369" s="12">
        <v>0.48170000000000002</v>
      </c>
      <c r="E369" s="12">
        <v>7.7067928930000003</v>
      </c>
      <c r="F369" s="6">
        <f t="shared" si="27"/>
        <v>1901.0416666666395</v>
      </c>
      <c r="G369" s="6">
        <v>3.1</v>
      </c>
      <c r="H369" s="6">
        <f t="shared" si="24"/>
        <v>221.15191022559631</v>
      </c>
      <c r="I369" s="6">
        <f t="shared" si="25"/>
        <v>9.4372745848744568</v>
      </c>
      <c r="J369" s="6">
        <f t="shared" si="26"/>
        <v>15.067733402499256</v>
      </c>
      <c r="K369" s="6">
        <f t="shared" si="28"/>
        <v>20.97858183453619</v>
      </c>
    </row>
    <row r="370" spans="1:11" ht="12.75" x14ac:dyDescent="0.2">
      <c r="A370" s="2">
        <v>1901.02</v>
      </c>
      <c r="B370" s="6">
        <v>7.25</v>
      </c>
      <c r="C370" s="12">
        <v>0.30330000000000001</v>
      </c>
      <c r="D370" s="12">
        <v>0.48330000000000001</v>
      </c>
      <c r="E370" s="12">
        <v>7.6116519010000001</v>
      </c>
      <c r="F370" s="6">
        <f t="shared" si="27"/>
        <v>1901.1249999999727</v>
      </c>
      <c r="G370" s="6">
        <f>G369*11/12+G381*1/12</f>
        <v>3.1066666666666669</v>
      </c>
      <c r="H370" s="6">
        <f t="shared" si="24"/>
        <v>229.61700991218248</v>
      </c>
      <c r="I370" s="6">
        <f t="shared" si="25"/>
        <v>9.6059088422572341</v>
      </c>
      <c r="J370" s="6">
        <f t="shared" si="26"/>
        <v>15.306744950421763</v>
      </c>
      <c r="K370" s="6">
        <f t="shared" si="28"/>
        <v>21.679149848206194</v>
      </c>
    </row>
    <row r="371" spans="1:11" ht="12.75" x14ac:dyDescent="0.2">
      <c r="A371" s="2">
        <v>1901.03</v>
      </c>
      <c r="B371" s="6">
        <v>7.51</v>
      </c>
      <c r="C371" s="12">
        <v>0.30499999999999999</v>
      </c>
      <c r="D371" s="12">
        <v>0.48499999999999999</v>
      </c>
      <c r="E371" s="12">
        <v>7.6116519010000001</v>
      </c>
      <c r="F371" s="6">
        <f t="shared" si="27"/>
        <v>1901.208333333306</v>
      </c>
      <c r="G371" s="6">
        <f>G369*10/12+G381*2/12</f>
        <v>3.1133333333333333</v>
      </c>
      <c r="H371" s="6">
        <f t="shared" si="24"/>
        <v>237.851550957309</v>
      </c>
      <c r="I371" s="6">
        <f t="shared" si="25"/>
        <v>9.6597500721676752</v>
      </c>
      <c r="J371" s="6">
        <f t="shared" si="26"/>
        <v>15.360586180332206</v>
      </c>
      <c r="K371" s="6">
        <f t="shared" si="28"/>
        <v>22.347583950683855</v>
      </c>
    </row>
    <row r="372" spans="1:11" ht="12.75" x14ac:dyDescent="0.2">
      <c r="A372" s="2">
        <v>1901.04</v>
      </c>
      <c r="B372" s="6">
        <v>8.14</v>
      </c>
      <c r="C372" s="12">
        <v>0.30669999999999997</v>
      </c>
      <c r="D372" s="12">
        <v>0.48670000000000002</v>
      </c>
      <c r="E372" s="12">
        <v>7.5165028100000004</v>
      </c>
      <c r="F372" s="6">
        <f t="shared" si="27"/>
        <v>1901.2916666666392</v>
      </c>
      <c r="G372" s="6">
        <f>G369*9/12+G381*3/12</f>
        <v>3.12</v>
      </c>
      <c r="H372" s="6">
        <f t="shared" si="24"/>
        <v>261.06794470818534</v>
      </c>
      <c r="I372" s="6">
        <f t="shared" si="25"/>
        <v>9.836552658722411</v>
      </c>
      <c r="J372" s="6">
        <f t="shared" si="26"/>
        <v>15.609553893055748</v>
      </c>
      <c r="K372" s="6">
        <f t="shared" si="28"/>
        <v>24.409716994827217</v>
      </c>
    </row>
    <row r="373" spans="1:11" ht="12.75" x14ac:dyDescent="0.2">
      <c r="A373" s="2">
        <v>1901.05</v>
      </c>
      <c r="B373" s="6">
        <v>7.73</v>
      </c>
      <c r="C373" s="12">
        <v>0.30830000000000002</v>
      </c>
      <c r="D373" s="12">
        <v>0.48830000000000001</v>
      </c>
      <c r="E373" s="12">
        <v>7.5165028100000004</v>
      </c>
      <c r="F373" s="6">
        <f t="shared" si="27"/>
        <v>1901.3749999999725</v>
      </c>
      <c r="G373" s="6">
        <f>G369*8/12+G381*4/12</f>
        <v>3.1266666666666669</v>
      </c>
      <c r="H373" s="6">
        <f t="shared" si="24"/>
        <v>247.91833078553714</v>
      </c>
      <c r="I373" s="6">
        <f t="shared" si="25"/>
        <v>9.8878682252498198</v>
      </c>
      <c r="J373" s="6">
        <f t="shared" si="26"/>
        <v>15.660869459583155</v>
      </c>
      <c r="K373" s="6">
        <f t="shared" si="28"/>
        <v>23.064012684863567</v>
      </c>
    </row>
    <row r="374" spans="1:11" ht="12.75" x14ac:dyDescent="0.2">
      <c r="A374" s="2">
        <v>1901.06</v>
      </c>
      <c r="B374" s="6">
        <v>8.5</v>
      </c>
      <c r="C374" s="12">
        <v>0.31</v>
      </c>
      <c r="D374" s="12">
        <v>0.49</v>
      </c>
      <c r="E374" s="12">
        <v>7.5165028100000004</v>
      </c>
      <c r="F374" s="6">
        <f t="shared" si="27"/>
        <v>1901.4583333333057</v>
      </c>
      <c r="G374" s="6">
        <f>G369*7/12+G381*5/12</f>
        <v>3.1333333333333333</v>
      </c>
      <c r="H374" s="6">
        <f t="shared" si="24"/>
        <v>272.61394717685198</v>
      </c>
      <c r="I374" s="6">
        <f t="shared" si="25"/>
        <v>9.9423910146851906</v>
      </c>
      <c r="J374" s="6">
        <f t="shared" si="26"/>
        <v>15.715392249018526</v>
      </c>
      <c r="K374" s="6">
        <f t="shared" si="28"/>
        <v>25.23846620596035</v>
      </c>
    </row>
    <row r="375" spans="1:11" ht="12.75" x14ac:dyDescent="0.2">
      <c r="A375" s="2">
        <v>1901.07</v>
      </c>
      <c r="B375" s="6">
        <v>7.93</v>
      </c>
      <c r="C375" s="12">
        <v>0.31169999999999998</v>
      </c>
      <c r="D375" s="12">
        <v>0.49170000000000003</v>
      </c>
      <c r="E375" s="12">
        <v>7.6116519010000001</v>
      </c>
      <c r="F375" s="6">
        <f t="shared" si="27"/>
        <v>1901.541666666639</v>
      </c>
      <c r="G375" s="6">
        <f>G369*6/12+G381*6/12</f>
        <v>3.14</v>
      </c>
      <c r="H375" s="6">
        <f t="shared" si="24"/>
        <v>251.15350187635957</v>
      </c>
      <c r="I375" s="6">
        <f t="shared" si="25"/>
        <v>9.8719478606382438</v>
      </c>
      <c r="J375" s="6">
        <f t="shared" si="26"/>
        <v>15.572783968802776</v>
      </c>
      <c r="K375" s="6">
        <f t="shared" si="28"/>
        <v>23.144848553708105</v>
      </c>
    </row>
    <row r="376" spans="1:11" ht="12.75" x14ac:dyDescent="0.2">
      <c r="A376" s="2">
        <v>1901.08</v>
      </c>
      <c r="B376" s="6">
        <v>8.0399999999999991</v>
      </c>
      <c r="C376" s="12">
        <v>0.31330000000000002</v>
      </c>
      <c r="D376" s="12">
        <v>0.49330000000000002</v>
      </c>
      <c r="E376" s="12">
        <v>7.7067928930000003</v>
      </c>
      <c r="F376" s="6">
        <f t="shared" si="27"/>
        <v>1901.6249999999723</v>
      </c>
      <c r="G376" s="6">
        <f>G369*5/12+G381*7/12</f>
        <v>3.1466666666666669</v>
      </c>
      <c r="H376" s="6">
        <f t="shared" si="24"/>
        <v>251.49382718724101</v>
      </c>
      <c r="I376" s="6">
        <f t="shared" si="25"/>
        <v>9.800126375343611</v>
      </c>
      <c r="J376" s="6">
        <f t="shared" si="26"/>
        <v>15.43058519296841</v>
      </c>
      <c r="K376" s="6">
        <f t="shared" si="28"/>
        <v>23.077177713844375</v>
      </c>
    </row>
    <row r="377" spans="1:11" ht="12.75" x14ac:dyDescent="0.2">
      <c r="A377" s="2">
        <v>1901.09</v>
      </c>
      <c r="B377" s="6">
        <v>8</v>
      </c>
      <c r="C377" s="12">
        <v>0.315</v>
      </c>
      <c r="D377" s="12">
        <v>0.495</v>
      </c>
      <c r="E377" s="12">
        <v>7.8019419829999999</v>
      </c>
      <c r="F377" s="6">
        <f t="shared" si="27"/>
        <v>1901.7083333333055</v>
      </c>
      <c r="G377" s="6">
        <f>G369*4/12+G381*8/12</f>
        <v>3.1533333333333333</v>
      </c>
      <c r="H377" s="6">
        <f t="shared" si="24"/>
        <v>247.19076406902826</v>
      </c>
      <c r="I377" s="6">
        <f t="shared" si="25"/>
        <v>9.7331363352179885</v>
      </c>
      <c r="J377" s="6">
        <f t="shared" si="26"/>
        <v>15.294928526771125</v>
      </c>
      <c r="K377" s="6">
        <f t="shared" si="28"/>
        <v>22.590468316860235</v>
      </c>
    </row>
    <row r="378" spans="1:11" ht="12.75" x14ac:dyDescent="0.2">
      <c r="A378" s="2">
        <v>1901.1</v>
      </c>
      <c r="B378" s="6">
        <v>7.91</v>
      </c>
      <c r="C378" s="12">
        <v>0.31669999999999998</v>
      </c>
      <c r="D378" s="12">
        <v>0.49669999999999997</v>
      </c>
      <c r="E378" s="12">
        <v>7.8019419829999999</v>
      </c>
      <c r="F378" s="6">
        <f t="shared" si="27"/>
        <v>1901.7916666666388</v>
      </c>
      <c r="G378" s="6">
        <f>G369*3/12+G381*9/12</f>
        <v>3.16</v>
      </c>
      <c r="H378" s="6">
        <f t="shared" si="24"/>
        <v>244.40986797325169</v>
      </c>
      <c r="I378" s="6">
        <f t="shared" si="25"/>
        <v>9.7856643725826569</v>
      </c>
      <c r="J378" s="6">
        <f t="shared" si="26"/>
        <v>15.347456564135793</v>
      </c>
      <c r="K378" s="6">
        <f t="shared" si="28"/>
        <v>22.252901618408924</v>
      </c>
    </row>
    <row r="379" spans="1:11" ht="12.75" x14ac:dyDescent="0.2">
      <c r="A379" s="2">
        <v>1901.11</v>
      </c>
      <c r="B379" s="6">
        <v>8.08</v>
      </c>
      <c r="C379" s="12">
        <v>0.31830000000000003</v>
      </c>
      <c r="D379" s="12">
        <v>0.49830000000000002</v>
      </c>
      <c r="E379" s="12">
        <v>7.8970910740000004</v>
      </c>
      <c r="F379" s="6">
        <f t="shared" si="27"/>
        <v>1901.874999999972</v>
      </c>
      <c r="G379" s="6">
        <f>G369*2/12+G381*10/12</f>
        <v>3.1666666666666665</v>
      </c>
      <c r="H379" s="6">
        <f t="shared" si="24"/>
        <v>246.6545797367107</v>
      </c>
      <c r="I379" s="6">
        <f t="shared" si="25"/>
        <v>9.7166030606677012</v>
      </c>
      <c r="J379" s="6">
        <f t="shared" si="26"/>
        <v>15.211383302327098</v>
      </c>
      <c r="K379" s="6">
        <f t="shared" si="28"/>
        <v>22.375074777652792</v>
      </c>
    </row>
    <row r="380" spans="1:11" ht="12.75" x14ac:dyDescent="0.2">
      <c r="A380" s="2">
        <v>1901.12</v>
      </c>
      <c r="B380" s="6">
        <v>7.95</v>
      </c>
      <c r="C380" s="12">
        <v>0.32</v>
      </c>
      <c r="D380" s="12">
        <v>0.5</v>
      </c>
      <c r="E380" s="12">
        <v>7.9922320659999997</v>
      </c>
      <c r="F380" s="6">
        <f t="shared" si="27"/>
        <v>1901.9583333333053</v>
      </c>
      <c r="G380" s="6">
        <f>G369*1/12+G381*11/12</f>
        <v>3.1733333333333338</v>
      </c>
      <c r="H380" s="6">
        <f t="shared" si="24"/>
        <v>239.79714730170346</v>
      </c>
      <c r="I380" s="6">
        <f t="shared" si="25"/>
        <v>9.6522122184333465</v>
      </c>
      <c r="J380" s="6">
        <f t="shared" si="26"/>
        <v>15.081581591302102</v>
      </c>
      <c r="K380" s="6">
        <f t="shared" si="28"/>
        <v>21.680215141029681</v>
      </c>
    </row>
    <row r="381" spans="1:11" ht="12.75" x14ac:dyDescent="0.2">
      <c r="A381" s="2">
        <v>1902.01</v>
      </c>
      <c r="B381" s="6">
        <v>8.1199999999999992</v>
      </c>
      <c r="C381" s="12">
        <v>0.32079999999999997</v>
      </c>
      <c r="D381" s="12">
        <v>0.51080000000000003</v>
      </c>
      <c r="E381" s="12">
        <v>7.8970910740000004</v>
      </c>
      <c r="F381" s="6">
        <f t="shared" si="27"/>
        <v>1902.0416666666385</v>
      </c>
      <c r="G381" s="6">
        <v>3.18</v>
      </c>
      <c r="H381" s="6">
        <f t="shared" si="24"/>
        <v>247.87564201263498</v>
      </c>
      <c r="I381" s="6">
        <f t="shared" si="25"/>
        <v>9.7929194529129688</v>
      </c>
      <c r="J381" s="6">
        <f t="shared" si="26"/>
        <v>15.592965263553445</v>
      </c>
      <c r="K381" s="6">
        <f t="shared" si="28"/>
        <v>22.34029079603356</v>
      </c>
    </row>
    <row r="382" spans="1:11" ht="12.75" x14ac:dyDescent="0.2">
      <c r="A382" s="2">
        <v>1902.02</v>
      </c>
      <c r="B382" s="6">
        <v>8.19</v>
      </c>
      <c r="C382" s="12">
        <v>0.32169999999999999</v>
      </c>
      <c r="D382" s="12">
        <v>0.52170000000000005</v>
      </c>
      <c r="E382" s="12">
        <v>7.8970910740000004</v>
      </c>
      <c r="F382" s="6">
        <f t="shared" si="27"/>
        <v>1902.1249999999718</v>
      </c>
      <c r="G382" s="6">
        <f>G381*11/12+G393*1/12</f>
        <v>3.1900000000000004</v>
      </c>
      <c r="H382" s="6">
        <f t="shared" si="24"/>
        <v>250.01250099550253</v>
      </c>
      <c r="I382" s="6">
        <f t="shared" si="25"/>
        <v>9.8203933541212667</v>
      </c>
      <c r="J382" s="6">
        <f t="shared" si="26"/>
        <v>15.925704733742821</v>
      </c>
      <c r="K382" s="6">
        <f t="shared" si="28"/>
        <v>22.45995745246039</v>
      </c>
    </row>
    <row r="383" spans="1:11" ht="12.75" x14ac:dyDescent="0.2">
      <c r="A383" s="2">
        <v>1902.03</v>
      </c>
      <c r="B383" s="6">
        <v>8.1999999999999993</v>
      </c>
      <c r="C383" s="12">
        <v>0.32250000000000001</v>
      </c>
      <c r="D383" s="12">
        <v>0.53249999999999997</v>
      </c>
      <c r="E383" s="12">
        <v>7.8970910740000004</v>
      </c>
      <c r="F383" s="6">
        <f t="shared" si="27"/>
        <v>1902.2083333333051</v>
      </c>
      <c r="G383" s="6">
        <f>G381*10/12+G393*2/12</f>
        <v>3.1999999999999997</v>
      </c>
      <c r="H383" s="6">
        <f t="shared" si="24"/>
        <v>250.31776656448363</v>
      </c>
      <c r="I383" s="6">
        <f t="shared" si="25"/>
        <v>9.8448145996397525</v>
      </c>
      <c r="J383" s="6">
        <f t="shared" si="26"/>
        <v>16.255391548242383</v>
      </c>
      <c r="K383" s="6">
        <f t="shared" si="28"/>
        <v>22.410652288217332</v>
      </c>
    </row>
    <row r="384" spans="1:11" ht="12.75" x14ac:dyDescent="0.2">
      <c r="A384" s="2">
        <v>1902.04</v>
      </c>
      <c r="B384" s="6">
        <v>8.48</v>
      </c>
      <c r="C384" s="12">
        <v>0.32329999999999998</v>
      </c>
      <c r="D384" s="12">
        <v>0.54330000000000001</v>
      </c>
      <c r="E384" s="12">
        <v>7.9922320659999997</v>
      </c>
      <c r="F384" s="6">
        <f t="shared" si="27"/>
        <v>1902.2916666666383</v>
      </c>
      <c r="G384" s="6">
        <f>G381*9/12+G393*3/12</f>
        <v>3.21</v>
      </c>
      <c r="H384" s="6">
        <f t="shared" si="24"/>
        <v>255.78362378848368</v>
      </c>
      <c r="I384" s="6">
        <f t="shared" si="25"/>
        <v>9.751750656935938</v>
      </c>
      <c r="J384" s="6">
        <f t="shared" si="26"/>
        <v>16.387646557108866</v>
      </c>
      <c r="K384" s="6">
        <f t="shared" si="28"/>
        <v>22.82310869849784</v>
      </c>
    </row>
    <row r="385" spans="1:11" ht="12.75" x14ac:dyDescent="0.2">
      <c r="A385" s="2">
        <v>1902.05</v>
      </c>
      <c r="B385" s="6">
        <v>8.4600000000000009</v>
      </c>
      <c r="C385" s="12">
        <v>0.32419999999999999</v>
      </c>
      <c r="D385" s="12">
        <v>0.55420000000000003</v>
      </c>
      <c r="E385" s="12">
        <v>8.0873811569999994</v>
      </c>
      <c r="F385" s="6">
        <f t="shared" si="27"/>
        <v>1902.3749999999716</v>
      </c>
      <c r="G385" s="6">
        <f>G381*8/12+G393*4/12</f>
        <v>3.2199999999999998</v>
      </c>
      <c r="H385" s="6">
        <f t="shared" si="24"/>
        <v>252.17813039944988</v>
      </c>
      <c r="I385" s="6">
        <f t="shared" si="25"/>
        <v>9.6638475030143791</v>
      </c>
      <c r="J385" s="6">
        <f t="shared" si="26"/>
        <v>16.519754121439139</v>
      </c>
      <c r="K385" s="6">
        <f t="shared" si="28"/>
        <v>22.427954493329793</v>
      </c>
    </row>
    <row r="386" spans="1:11" ht="12.75" x14ac:dyDescent="0.2">
      <c r="A386" s="2">
        <v>1902.06</v>
      </c>
      <c r="B386" s="6">
        <v>8.41</v>
      </c>
      <c r="C386" s="12">
        <v>0.32500000000000001</v>
      </c>
      <c r="D386" s="12">
        <v>0.56499999999999995</v>
      </c>
      <c r="E386" s="12">
        <v>8.18251405</v>
      </c>
      <c r="F386" s="6">
        <f t="shared" si="27"/>
        <v>1902.4583333333048</v>
      </c>
      <c r="G386" s="6">
        <f>G381*7/12+G393*5/12</f>
        <v>3.2300000000000004</v>
      </c>
      <c r="H386" s="6">
        <f t="shared" si="24"/>
        <v>247.77312909105237</v>
      </c>
      <c r="I386" s="6">
        <f t="shared" si="25"/>
        <v>9.5750614690359104</v>
      </c>
      <c r="J386" s="6">
        <f t="shared" si="26"/>
        <v>16.645876092323967</v>
      </c>
      <c r="K386" s="6">
        <f t="shared" si="28"/>
        <v>21.963742295514621</v>
      </c>
    </row>
    <row r="387" spans="1:11" ht="12.75" x14ac:dyDescent="0.2">
      <c r="A387" s="2">
        <v>1902.07</v>
      </c>
      <c r="B387" s="6">
        <v>8.6</v>
      </c>
      <c r="C387" s="12">
        <v>0.32579999999999998</v>
      </c>
      <c r="D387" s="12">
        <v>0.57579999999999998</v>
      </c>
      <c r="E387" s="12">
        <v>8.18251405</v>
      </c>
      <c r="F387" s="6">
        <f t="shared" si="27"/>
        <v>1902.5416666666381</v>
      </c>
      <c r="G387" s="6">
        <f>G381*6/12+G393*6/12</f>
        <v>3.2399999999999998</v>
      </c>
      <c r="H387" s="6">
        <f t="shared" si="24"/>
        <v>253.3708573344887</v>
      </c>
      <c r="I387" s="6">
        <f t="shared" si="25"/>
        <v>9.598630851113537</v>
      </c>
      <c r="J387" s="6">
        <f t="shared" si="26"/>
        <v>16.96406275037193</v>
      </c>
      <c r="K387" s="6">
        <f t="shared" si="28"/>
        <v>22.385686589401363</v>
      </c>
    </row>
    <row r="388" spans="1:11" ht="12.75" x14ac:dyDescent="0.2">
      <c r="A388" s="2">
        <v>1902.08</v>
      </c>
      <c r="B388" s="6">
        <v>8.83</v>
      </c>
      <c r="C388" s="12">
        <v>0.32669999999999999</v>
      </c>
      <c r="D388" s="12">
        <v>0.5867</v>
      </c>
      <c r="E388" s="12">
        <v>8.0873811569999994</v>
      </c>
      <c r="F388" s="6">
        <f t="shared" si="27"/>
        <v>1902.6249999999714</v>
      </c>
      <c r="G388" s="6">
        <f>G381*5/12+G393*7/12</f>
        <v>3.25</v>
      </c>
      <c r="H388" s="6">
        <f t="shared" si="24"/>
        <v>263.20719756822012</v>
      </c>
      <c r="I388" s="6">
        <f t="shared" si="25"/>
        <v>9.7383682271276903</v>
      </c>
      <c r="J388" s="6">
        <f t="shared" si="26"/>
        <v>17.488523534912204</v>
      </c>
      <c r="K388" s="6">
        <f t="shared" si="28"/>
        <v>23.168671834092855</v>
      </c>
    </row>
    <row r="389" spans="1:11" ht="12.75" x14ac:dyDescent="0.2">
      <c r="A389" s="2">
        <v>1902.09</v>
      </c>
      <c r="B389" s="6">
        <v>8.85</v>
      </c>
      <c r="C389" s="12">
        <v>0.32750000000000001</v>
      </c>
      <c r="D389" s="12">
        <v>0.59750000000000003</v>
      </c>
      <c r="E389" s="12">
        <v>8.18251405</v>
      </c>
      <c r="F389" s="6">
        <f t="shared" si="27"/>
        <v>1902.7083333333046</v>
      </c>
      <c r="G389" s="6">
        <f>G381*4/12+G393*8/12</f>
        <v>3.26</v>
      </c>
      <c r="H389" s="6">
        <f t="shared" si="24"/>
        <v>260.73628923374713</v>
      </c>
      <c r="I389" s="6">
        <f t="shared" si="25"/>
        <v>9.6487157880284951</v>
      </c>
      <c r="J389" s="6">
        <f t="shared" si="26"/>
        <v>17.60338223922756</v>
      </c>
      <c r="K389" s="6">
        <f t="shared" si="28"/>
        <v>22.856566381954501</v>
      </c>
    </row>
    <row r="390" spans="1:11" ht="12.75" x14ac:dyDescent="0.2">
      <c r="A390" s="2">
        <v>1902.1</v>
      </c>
      <c r="B390" s="6">
        <v>8.57</v>
      </c>
      <c r="C390" s="12">
        <v>0.32829999999999998</v>
      </c>
      <c r="D390" s="12">
        <v>0.60829999999999995</v>
      </c>
      <c r="E390" s="12">
        <v>8.7534247930000006</v>
      </c>
      <c r="F390" s="6">
        <f t="shared" si="27"/>
        <v>1902.7916666666379</v>
      </c>
      <c r="G390" s="6">
        <f>G381*3/12+G393*9/12</f>
        <v>3.27</v>
      </c>
      <c r="H390" s="6">
        <f t="shared" si="24"/>
        <v>236.01944597183672</v>
      </c>
      <c r="I390" s="6">
        <f t="shared" si="25"/>
        <v>9.0414450539736269</v>
      </c>
      <c r="J390" s="6">
        <f t="shared" si="26"/>
        <v>16.752698831349853</v>
      </c>
      <c r="K390" s="6">
        <f t="shared" si="28"/>
        <v>20.604425401859807</v>
      </c>
    </row>
    <row r="391" spans="1:11" ht="12.75" x14ac:dyDescent="0.2">
      <c r="A391" s="2">
        <v>1902.11</v>
      </c>
      <c r="B391" s="6">
        <v>8.24</v>
      </c>
      <c r="C391" s="12">
        <v>0.32919999999999999</v>
      </c>
      <c r="D391" s="12">
        <v>0.61919999999999997</v>
      </c>
      <c r="E391" s="12">
        <v>8.4679289260000008</v>
      </c>
      <c r="F391" s="6">
        <f t="shared" si="27"/>
        <v>1902.8749999999711</v>
      </c>
      <c r="G391" s="6">
        <f>G381*2/12+G393*10/12</f>
        <v>3.2800000000000002</v>
      </c>
      <c r="H391" s="6">
        <f t="shared" si="24"/>
        <v>234.58215785218312</v>
      </c>
      <c r="I391" s="6">
        <f t="shared" si="25"/>
        <v>9.3718988306964413</v>
      </c>
      <c r="J391" s="6">
        <f t="shared" si="26"/>
        <v>17.62782428908638</v>
      </c>
      <c r="K391" s="6">
        <f t="shared" si="28"/>
        <v>20.408541255072176</v>
      </c>
    </row>
    <row r="392" spans="1:11" ht="12.75" x14ac:dyDescent="0.2">
      <c r="A392" s="2">
        <v>1902.12</v>
      </c>
      <c r="B392" s="6">
        <v>8.0500000000000007</v>
      </c>
      <c r="C392" s="12">
        <v>0.33</v>
      </c>
      <c r="D392" s="12">
        <v>0.63</v>
      </c>
      <c r="E392" s="12">
        <v>8.5630942149999996</v>
      </c>
      <c r="F392" s="6">
        <f t="shared" si="27"/>
        <v>1902.9583333333044</v>
      </c>
      <c r="G392" s="6">
        <f>G381*1/12+G393*11/12</f>
        <v>3.29</v>
      </c>
      <c r="H392" s="6">
        <f t="shared" si="24"/>
        <v>226.62620558356193</v>
      </c>
      <c r="I392" s="6">
        <f t="shared" si="25"/>
        <v>9.2902668127422885</v>
      </c>
      <c r="J392" s="6">
        <f t="shared" si="26"/>
        <v>17.735963915235281</v>
      </c>
      <c r="K392" s="6">
        <f t="shared" si="28"/>
        <v>19.633232126823835</v>
      </c>
    </row>
    <row r="393" spans="1:11" ht="12.75" x14ac:dyDescent="0.2">
      <c r="A393" s="2">
        <v>1903.01</v>
      </c>
      <c r="B393" s="6">
        <v>8.4600000000000009</v>
      </c>
      <c r="C393" s="12">
        <v>0.33169999999999999</v>
      </c>
      <c r="D393" s="12">
        <v>0.62170000000000003</v>
      </c>
      <c r="E393" s="12">
        <v>8.6582595040000001</v>
      </c>
      <c r="F393" s="6">
        <f t="shared" si="27"/>
        <v>1903.0416666666376</v>
      </c>
      <c r="G393" s="6">
        <v>3.3</v>
      </c>
      <c r="H393" s="6">
        <f t="shared" si="24"/>
        <v>235.55088168214365</v>
      </c>
      <c r="I393" s="6">
        <f t="shared" si="25"/>
        <v>9.2354878787195069</v>
      </c>
      <c r="J393" s="6">
        <f t="shared" si="26"/>
        <v>17.30992708531781</v>
      </c>
      <c r="K393" s="6">
        <f t="shared" si="28"/>
        <v>20.318132053828489</v>
      </c>
    </row>
    <row r="394" spans="1:11" ht="12.75" x14ac:dyDescent="0.2">
      <c r="A394" s="2">
        <v>1903.02</v>
      </c>
      <c r="B394" s="6">
        <v>8.41</v>
      </c>
      <c r="C394" s="12">
        <v>0.33329999999999999</v>
      </c>
      <c r="D394" s="12">
        <v>0.61329999999999996</v>
      </c>
      <c r="E394" s="12">
        <v>8.6582595040000001</v>
      </c>
      <c r="F394" s="6">
        <f t="shared" si="27"/>
        <v>1903.1249999999709</v>
      </c>
      <c r="G394" s="6">
        <f>G393*11/12+G405*1/12</f>
        <v>3.3083333333333331</v>
      </c>
      <c r="H394" s="6">
        <f t="shared" ref="H394:H457" si="29">B394*$E$1761/E394</f>
        <v>234.15873699135082</v>
      </c>
      <c r="I394" s="6">
        <f t="shared" ref="I394:I457" si="30">C394*$E$1761/E394</f>
        <v>9.2800365088248782</v>
      </c>
      <c r="J394" s="6">
        <f t="shared" ref="J394:J457" si="31">D394*$E$1761/E394</f>
        <v>17.076046777264615</v>
      </c>
      <c r="K394" s="6">
        <f t="shared" si="28"/>
        <v>20.107051517552797</v>
      </c>
    </row>
    <row r="395" spans="1:11" ht="12.75" x14ac:dyDescent="0.2">
      <c r="A395" s="2">
        <v>1903.03</v>
      </c>
      <c r="B395" s="6">
        <v>8.08</v>
      </c>
      <c r="C395" s="12">
        <v>0.33500000000000002</v>
      </c>
      <c r="D395" s="12">
        <v>0.60499999999999998</v>
      </c>
      <c r="E395" s="12">
        <v>8.3728446279999993</v>
      </c>
      <c r="F395" s="6">
        <f t="shared" ref="F395:F458" si="32">F394+1/12</f>
        <v>1903.2083333333042</v>
      </c>
      <c r="G395" s="6">
        <f>G393*10/12+G405*2/12</f>
        <v>3.3166666666666664</v>
      </c>
      <c r="H395" s="6">
        <f t="shared" si="29"/>
        <v>232.63941546055878</v>
      </c>
      <c r="I395" s="6">
        <f t="shared" si="30"/>
        <v>9.6453222994167316</v>
      </c>
      <c r="J395" s="6">
        <f t="shared" si="31"/>
        <v>17.419164152677975</v>
      </c>
      <c r="K395" s="6">
        <f t="shared" si="28"/>
        <v>19.884560384872827</v>
      </c>
    </row>
    <row r="396" spans="1:11" ht="12.75" x14ac:dyDescent="0.2">
      <c r="A396" s="2">
        <v>1903.04</v>
      </c>
      <c r="B396" s="6">
        <v>7.75</v>
      </c>
      <c r="C396" s="12">
        <v>0.3367</v>
      </c>
      <c r="D396" s="12">
        <v>0.59670000000000001</v>
      </c>
      <c r="E396" s="12">
        <v>8.3728446279999993</v>
      </c>
      <c r="F396" s="6">
        <f t="shared" si="32"/>
        <v>1903.2916666666374</v>
      </c>
      <c r="G396" s="6">
        <f>G393*9/12+G405*3/12</f>
        <v>3.3250000000000002</v>
      </c>
      <c r="H396" s="6">
        <f t="shared" si="29"/>
        <v>223.13805319546171</v>
      </c>
      <c r="I396" s="6">
        <f t="shared" si="30"/>
        <v>9.6942687110854138</v>
      </c>
      <c r="J396" s="6">
        <f t="shared" si="31"/>
        <v>17.180190495707354</v>
      </c>
      <c r="K396" s="6">
        <f t="shared" si="28"/>
        <v>18.98002260182626</v>
      </c>
    </row>
    <row r="397" spans="1:11" ht="12.75" x14ac:dyDescent="0.2">
      <c r="A397" s="2">
        <v>1903.05</v>
      </c>
      <c r="B397" s="6">
        <v>7.6</v>
      </c>
      <c r="C397" s="12">
        <v>0.33829999999999999</v>
      </c>
      <c r="D397" s="12">
        <v>0.58830000000000005</v>
      </c>
      <c r="E397" s="12">
        <v>8.18251405</v>
      </c>
      <c r="F397" s="6">
        <f t="shared" si="32"/>
        <v>1903.3749999999707</v>
      </c>
      <c r="G397" s="6">
        <f>G393*8/12+G405*4/12</f>
        <v>3.333333333333333</v>
      </c>
      <c r="H397" s="6">
        <f t="shared" si="29"/>
        <v>223.90912973745515</v>
      </c>
      <c r="I397" s="6">
        <f t="shared" si="30"/>
        <v>9.9669024460764568</v>
      </c>
      <c r="J397" s="6">
        <f t="shared" si="31"/>
        <v>17.332334345334854</v>
      </c>
      <c r="K397" s="6">
        <f t="shared" si="28"/>
        <v>18.954858723039866</v>
      </c>
    </row>
    <row r="398" spans="1:11" ht="12.75" x14ac:dyDescent="0.2">
      <c r="A398" s="2">
        <v>1903.06</v>
      </c>
      <c r="B398" s="6">
        <v>7.18</v>
      </c>
      <c r="C398" s="12">
        <v>0.34</v>
      </c>
      <c r="D398" s="12">
        <v>0.57999999999999996</v>
      </c>
      <c r="E398" s="12">
        <v>8.18251405</v>
      </c>
      <c r="F398" s="6">
        <f t="shared" si="32"/>
        <v>1903.4583333333039</v>
      </c>
      <c r="G398" s="6">
        <f>G393*7/12+G405*5/12</f>
        <v>3.3416666666666668</v>
      </c>
      <c r="H398" s="6">
        <f t="shared" si="29"/>
        <v>211.53520414670103</v>
      </c>
      <c r="I398" s="6">
        <f t="shared" si="30"/>
        <v>10.016987382991415</v>
      </c>
      <c r="J398" s="6">
        <f t="shared" si="31"/>
        <v>17.087802006279471</v>
      </c>
      <c r="K398" s="6">
        <f t="shared" si="28"/>
        <v>17.818551722968508</v>
      </c>
    </row>
    <row r="399" spans="1:11" ht="12.75" x14ac:dyDescent="0.2">
      <c r="A399" s="2">
        <v>1903.07</v>
      </c>
      <c r="B399" s="6">
        <v>6.85</v>
      </c>
      <c r="C399" s="12">
        <v>0.3417</v>
      </c>
      <c r="D399" s="12">
        <v>0.57169999999999999</v>
      </c>
      <c r="E399" s="12">
        <v>8.18251405</v>
      </c>
      <c r="F399" s="6">
        <f t="shared" si="32"/>
        <v>1903.5416666666372</v>
      </c>
      <c r="G399" s="6">
        <f>G393*6/12+G405*6/12</f>
        <v>3.3499999999999996</v>
      </c>
      <c r="H399" s="6">
        <f t="shared" si="29"/>
        <v>201.81283403967996</v>
      </c>
      <c r="I399" s="6">
        <f t="shared" si="30"/>
        <v>10.067072319906371</v>
      </c>
      <c r="J399" s="6">
        <f t="shared" si="31"/>
        <v>16.843269667224092</v>
      </c>
      <c r="K399" s="6">
        <f t="shared" si="28"/>
        <v>16.918178414766654</v>
      </c>
    </row>
    <row r="400" spans="1:11" ht="12.75" x14ac:dyDescent="0.2">
      <c r="A400" s="2">
        <v>1903.08</v>
      </c>
      <c r="B400" s="6">
        <v>6.63</v>
      </c>
      <c r="C400" s="12">
        <v>0.34329999999999999</v>
      </c>
      <c r="D400" s="12">
        <v>0.56330000000000002</v>
      </c>
      <c r="E400" s="12">
        <v>8.18251405</v>
      </c>
      <c r="F400" s="6">
        <f t="shared" si="32"/>
        <v>1903.6249999999704</v>
      </c>
      <c r="G400" s="6">
        <f>G393*5/12+G405*7/12</f>
        <v>3.3583333333333334</v>
      </c>
      <c r="H400" s="6">
        <f t="shared" si="29"/>
        <v>195.33125396833256</v>
      </c>
      <c r="I400" s="6">
        <f t="shared" si="30"/>
        <v>10.114211084061624</v>
      </c>
      <c r="J400" s="6">
        <f t="shared" si="31"/>
        <v>16.59579115540901</v>
      </c>
      <c r="K400" s="6">
        <f t="shared" si="28"/>
        <v>16.299118790903492</v>
      </c>
    </row>
    <row r="401" spans="1:11" ht="12.75" x14ac:dyDescent="0.2">
      <c r="A401" s="2">
        <v>1903.09</v>
      </c>
      <c r="B401" s="6">
        <v>6.47</v>
      </c>
      <c r="C401" s="12">
        <v>0.34499999999999997</v>
      </c>
      <c r="D401" s="12">
        <v>0.55500000000000005</v>
      </c>
      <c r="E401" s="12">
        <v>8.2776793390000005</v>
      </c>
      <c r="F401" s="6">
        <f t="shared" si="32"/>
        <v>1903.7083333333037</v>
      </c>
      <c r="G401" s="6">
        <f>G393*4/12+G405*8/12</f>
        <v>3.3666666666666663</v>
      </c>
      <c r="H401" s="6">
        <f t="shared" si="29"/>
        <v>188.42592303030978</v>
      </c>
      <c r="I401" s="6">
        <f t="shared" si="30"/>
        <v>10.047441027118527</v>
      </c>
      <c r="J401" s="6">
        <f t="shared" si="31"/>
        <v>16.163274695799373</v>
      </c>
      <c r="K401" s="6">
        <f t="shared" si="28"/>
        <v>15.654359115196909</v>
      </c>
    </row>
    <row r="402" spans="1:11" ht="12.75" x14ac:dyDescent="0.2">
      <c r="A402" s="2">
        <v>1903.1</v>
      </c>
      <c r="B402" s="6">
        <v>6.26</v>
      </c>
      <c r="C402" s="12">
        <v>0.34670000000000001</v>
      </c>
      <c r="D402" s="12">
        <v>0.54669999999999996</v>
      </c>
      <c r="E402" s="12">
        <v>8.18251405</v>
      </c>
      <c r="F402" s="6">
        <f t="shared" si="32"/>
        <v>1903.791666666637</v>
      </c>
      <c r="G402" s="6">
        <f>G393*3/12+G405*9/12</f>
        <v>3.3749999999999996</v>
      </c>
      <c r="H402" s="6">
        <f t="shared" si="29"/>
        <v>184.43041475743016</v>
      </c>
      <c r="I402" s="6">
        <f t="shared" si="30"/>
        <v>10.214380957891539</v>
      </c>
      <c r="J402" s="6">
        <f t="shared" si="31"/>
        <v>16.106726477298253</v>
      </c>
      <c r="K402" s="6">
        <f t="shared" ref="K402:K465" si="33">H402/AVERAGE(J282:J401)</f>
        <v>15.252943825778834</v>
      </c>
    </row>
    <row r="403" spans="1:11" ht="12.75" x14ac:dyDescent="0.2">
      <c r="A403" s="2">
        <v>1903.11</v>
      </c>
      <c r="B403" s="6">
        <v>6.28</v>
      </c>
      <c r="C403" s="12">
        <v>0.3483</v>
      </c>
      <c r="D403" s="12">
        <v>0.5383</v>
      </c>
      <c r="E403" s="12">
        <v>8.0873811569999994</v>
      </c>
      <c r="F403" s="6">
        <f t="shared" si="32"/>
        <v>1903.8749999999702</v>
      </c>
      <c r="G403" s="6">
        <f>G393*2/12+G405*10/12</f>
        <v>3.3833333333333333</v>
      </c>
      <c r="H403" s="6">
        <f t="shared" si="29"/>
        <v>187.19605897264128</v>
      </c>
      <c r="I403" s="6">
        <f t="shared" si="30"/>
        <v>10.382227283466714</v>
      </c>
      <c r="J403" s="6">
        <f t="shared" si="31"/>
        <v>16.045802316078472</v>
      </c>
      <c r="K403" s="6">
        <f t="shared" si="33"/>
        <v>15.407877534297889</v>
      </c>
    </row>
    <row r="404" spans="1:11" ht="12.75" x14ac:dyDescent="0.2">
      <c r="A404" s="2">
        <v>1903.12</v>
      </c>
      <c r="B404" s="6">
        <v>6.57</v>
      </c>
      <c r="C404" s="12">
        <v>0.35</v>
      </c>
      <c r="D404" s="12">
        <v>0.53</v>
      </c>
      <c r="E404" s="12">
        <v>8.0873811569999994</v>
      </c>
      <c r="F404" s="6">
        <f t="shared" si="32"/>
        <v>1903.9583333333035</v>
      </c>
      <c r="G404" s="6">
        <f>G393*1/12+G405*11/12</f>
        <v>3.3916666666666666</v>
      </c>
      <c r="H404" s="6">
        <f t="shared" si="29"/>
        <v>195.84046296978553</v>
      </c>
      <c r="I404" s="6">
        <f t="shared" si="30"/>
        <v>10.432901375863764</v>
      </c>
      <c r="J404" s="6">
        <f t="shared" si="31"/>
        <v>15.798393512022272</v>
      </c>
      <c r="K404" s="6">
        <f t="shared" si="33"/>
        <v>16.042894140050134</v>
      </c>
    </row>
    <row r="405" spans="1:11" ht="12.75" x14ac:dyDescent="0.2">
      <c r="A405" s="2">
        <v>1904.01</v>
      </c>
      <c r="B405" s="6">
        <v>6.68</v>
      </c>
      <c r="C405" s="12">
        <v>0.34670000000000001</v>
      </c>
      <c r="D405" s="12">
        <v>0.52669999999999995</v>
      </c>
      <c r="E405" s="12">
        <v>8.2776793390000005</v>
      </c>
      <c r="F405" s="6">
        <f t="shared" si="32"/>
        <v>1904.0416666666367</v>
      </c>
      <c r="G405" s="6">
        <v>3.4</v>
      </c>
      <c r="H405" s="6">
        <f t="shared" si="29"/>
        <v>194.54175669899061</v>
      </c>
      <c r="I405" s="6">
        <f t="shared" si="30"/>
        <v>10.096950156817373</v>
      </c>
      <c r="J405" s="6">
        <f t="shared" si="31"/>
        <v>15.339093301400951</v>
      </c>
      <c r="K405" s="6">
        <f t="shared" si="33"/>
        <v>15.861833914033634</v>
      </c>
    </row>
    <row r="406" spans="1:11" ht="12.75" x14ac:dyDescent="0.2">
      <c r="A406" s="2">
        <v>1904.02</v>
      </c>
      <c r="B406" s="6">
        <v>6.5</v>
      </c>
      <c r="C406" s="12">
        <v>0.34329999999999999</v>
      </c>
      <c r="D406" s="12">
        <v>0.52329999999999999</v>
      </c>
      <c r="E406" s="12">
        <v>8.4679289260000008</v>
      </c>
      <c r="F406" s="6">
        <f t="shared" si="32"/>
        <v>1904.12499999997</v>
      </c>
      <c r="G406" s="6">
        <f>G405*11/12+G417*1/12</f>
        <v>3.4066666666666667</v>
      </c>
      <c r="H406" s="6">
        <f t="shared" si="29"/>
        <v>185.04660510184348</v>
      </c>
      <c r="I406" s="6">
        <f t="shared" si="30"/>
        <v>9.7733076202250544</v>
      </c>
      <c r="J406" s="6">
        <f t="shared" si="31"/>
        <v>14.897675146122259</v>
      </c>
      <c r="K406" s="6">
        <f t="shared" si="33"/>
        <v>15.021498380331431</v>
      </c>
    </row>
    <row r="407" spans="1:11" ht="12.75" x14ac:dyDescent="0.2">
      <c r="A407" s="2">
        <v>1904.03</v>
      </c>
      <c r="B407" s="6">
        <v>6.48</v>
      </c>
      <c r="C407" s="12">
        <v>0.34</v>
      </c>
      <c r="D407" s="12">
        <v>0.52</v>
      </c>
      <c r="E407" s="12">
        <v>8.3728446279999993</v>
      </c>
      <c r="F407" s="6">
        <f t="shared" si="32"/>
        <v>1904.2083333333032</v>
      </c>
      <c r="G407" s="6">
        <f>G405*10/12+G417*2/12</f>
        <v>3.4133333333333336</v>
      </c>
      <c r="H407" s="6">
        <f t="shared" si="29"/>
        <v>186.57220447826992</v>
      </c>
      <c r="I407" s="6">
        <f t="shared" si="30"/>
        <v>9.7892823337363843</v>
      </c>
      <c r="J407" s="6">
        <f t="shared" si="31"/>
        <v>14.971843569243882</v>
      </c>
      <c r="K407" s="6">
        <f t="shared" si="33"/>
        <v>15.081930176258858</v>
      </c>
    </row>
    <row r="408" spans="1:11" ht="12.75" x14ac:dyDescent="0.2">
      <c r="A408" s="2">
        <v>1904.04</v>
      </c>
      <c r="B408" s="6">
        <v>6.64</v>
      </c>
      <c r="C408" s="12">
        <v>0.3367</v>
      </c>
      <c r="D408" s="12">
        <v>0.51670000000000005</v>
      </c>
      <c r="E408" s="12">
        <v>8.2776793390000005</v>
      </c>
      <c r="F408" s="6">
        <f t="shared" si="32"/>
        <v>1904.2916666666365</v>
      </c>
      <c r="G408" s="6">
        <f>G405*9/12+G417*3/12</f>
        <v>3.42</v>
      </c>
      <c r="H408" s="6">
        <f t="shared" si="29"/>
        <v>193.37683600019426</v>
      </c>
      <c r="I408" s="6">
        <f t="shared" si="30"/>
        <v>9.8057199821182852</v>
      </c>
      <c r="J408" s="6">
        <f t="shared" si="31"/>
        <v>15.047863126701866</v>
      </c>
      <c r="K408" s="6">
        <f t="shared" si="33"/>
        <v>15.565490611691478</v>
      </c>
    </row>
    <row r="409" spans="1:11" ht="12.75" x14ac:dyDescent="0.2">
      <c r="A409" s="2">
        <v>1904.05</v>
      </c>
      <c r="B409" s="6">
        <v>6.5</v>
      </c>
      <c r="C409" s="12">
        <v>0.33329999999999999</v>
      </c>
      <c r="D409" s="12">
        <v>0.51329999999999998</v>
      </c>
      <c r="E409" s="12">
        <v>8.0873811569999994</v>
      </c>
      <c r="F409" s="6">
        <f t="shared" si="32"/>
        <v>1904.3749999999698</v>
      </c>
      <c r="G409" s="6">
        <f>G405*8/12+G417*4/12</f>
        <v>3.4266666666666667</v>
      </c>
      <c r="H409" s="6">
        <f t="shared" si="29"/>
        <v>193.75388269461277</v>
      </c>
      <c r="I409" s="6">
        <f t="shared" si="30"/>
        <v>9.9351029387868355</v>
      </c>
      <c r="J409" s="6">
        <f t="shared" si="31"/>
        <v>15.300595074945344</v>
      </c>
      <c r="K409" s="6">
        <f t="shared" si="33"/>
        <v>15.525820896254631</v>
      </c>
    </row>
    <row r="410" spans="1:11" ht="12.75" x14ac:dyDescent="0.2">
      <c r="A410" s="2">
        <v>1904.06</v>
      </c>
      <c r="B410" s="6">
        <v>6.51</v>
      </c>
      <c r="C410" s="12">
        <v>0.33</v>
      </c>
      <c r="D410" s="12">
        <v>0.51</v>
      </c>
      <c r="E410" s="12">
        <v>8.0873811569999994</v>
      </c>
      <c r="F410" s="6">
        <f t="shared" si="32"/>
        <v>1904.458333333303</v>
      </c>
      <c r="G410" s="6">
        <f>G405*7/12+G417*5/12</f>
        <v>3.4333333333333336</v>
      </c>
      <c r="H410" s="6">
        <f t="shared" si="29"/>
        <v>194.05196559106602</v>
      </c>
      <c r="I410" s="6">
        <f t="shared" si="30"/>
        <v>9.8367355829572638</v>
      </c>
      <c r="J410" s="6">
        <f t="shared" si="31"/>
        <v>15.20222771911577</v>
      </c>
      <c r="K410" s="6">
        <f t="shared" si="33"/>
        <v>15.47443363865265</v>
      </c>
    </row>
    <row r="411" spans="1:11" ht="12.75" x14ac:dyDescent="0.2">
      <c r="A411" s="2">
        <v>1904.07</v>
      </c>
      <c r="B411" s="6">
        <v>6.78</v>
      </c>
      <c r="C411" s="12">
        <v>0.32669999999999999</v>
      </c>
      <c r="D411" s="12">
        <v>0.50670000000000004</v>
      </c>
      <c r="E411" s="12">
        <v>8.0873811569999994</v>
      </c>
      <c r="F411" s="6">
        <f t="shared" si="32"/>
        <v>1904.5416666666363</v>
      </c>
      <c r="G411" s="6">
        <f>G405*6/12+G417*6/12</f>
        <v>3.44</v>
      </c>
      <c r="H411" s="6">
        <f t="shared" si="29"/>
        <v>202.1002037953038</v>
      </c>
      <c r="I411" s="6">
        <f t="shared" si="30"/>
        <v>9.7383682271276903</v>
      </c>
      <c r="J411" s="6">
        <f t="shared" si="31"/>
        <v>15.1038603632862</v>
      </c>
      <c r="K411" s="6">
        <f t="shared" si="33"/>
        <v>16.036401629624105</v>
      </c>
    </row>
    <row r="412" spans="1:11" ht="12.75" x14ac:dyDescent="0.2">
      <c r="A412" s="2">
        <v>1904.08</v>
      </c>
      <c r="B412" s="6">
        <v>7.01</v>
      </c>
      <c r="C412" s="12">
        <v>0.32329999999999998</v>
      </c>
      <c r="D412" s="12">
        <v>0.50329999999999997</v>
      </c>
      <c r="E412" s="12">
        <v>8.18251405</v>
      </c>
      <c r="F412" s="6">
        <f t="shared" si="32"/>
        <v>1904.6249999999695</v>
      </c>
      <c r="G412" s="6">
        <f>G405*5/12+G417*7/12</f>
        <v>3.4466666666666663</v>
      </c>
      <c r="H412" s="6">
        <f t="shared" si="29"/>
        <v>206.52671045520532</v>
      </c>
      <c r="I412" s="6">
        <f t="shared" si="30"/>
        <v>9.5249765321209523</v>
      </c>
      <c r="J412" s="6">
        <f t="shared" si="31"/>
        <v>14.828087499586996</v>
      </c>
      <c r="K412" s="6">
        <f t="shared" si="33"/>
        <v>16.304651978851023</v>
      </c>
    </row>
    <row r="413" spans="1:11" ht="12.75" x14ac:dyDescent="0.2">
      <c r="A413" s="2">
        <v>1904.09</v>
      </c>
      <c r="B413" s="6">
        <v>7.32</v>
      </c>
      <c r="C413" s="12">
        <v>0.32</v>
      </c>
      <c r="D413" s="12">
        <v>0.5</v>
      </c>
      <c r="E413" s="12">
        <v>8.2776793390000005</v>
      </c>
      <c r="F413" s="6">
        <f t="shared" si="32"/>
        <v>1904.7083333333028</v>
      </c>
      <c r="G413" s="6">
        <f>G405*4/12+G417*8/12</f>
        <v>3.4533333333333331</v>
      </c>
      <c r="H413" s="6">
        <f t="shared" si="29"/>
        <v>213.18048787973225</v>
      </c>
      <c r="I413" s="6">
        <f t="shared" si="30"/>
        <v>9.3193655903708077</v>
      </c>
      <c r="J413" s="6">
        <f t="shared" si="31"/>
        <v>14.561508734954387</v>
      </c>
      <c r="K413" s="6">
        <f t="shared" si="33"/>
        <v>16.742600049163684</v>
      </c>
    </row>
    <row r="414" spans="1:11" ht="12.75" x14ac:dyDescent="0.2">
      <c r="A414" s="2">
        <v>1904.1</v>
      </c>
      <c r="B414" s="6">
        <v>7.75</v>
      </c>
      <c r="C414" s="12">
        <v>0.31669999999999998</v>
      </c>
      <c r="D414" s="12">
        <v>0.49669999999999997</v>
      </c>
      <c r="E414" s="12">
        <v>8.2776793390000005</v>
      </c>
      <c r="F414" s="6">
        <f t="shared" si="32"/>
        <v>1904.791666666636</v>
      </c>
      <c r="G414" s="6">
        <f>G405*3/12+G417*9/12</f>
        <v>3.46</v>
      </c>
      <c r="H414" s="6">
        <f t="shared" si="29"/>
        <v>225.70338539179301</v>
      </c>
      <c r="I414" s="6">
        <f t="shared" si="30"/>
        <v>9.2232596327201097</v>
      </c>
      <c r="J414" s="6">
        <f t="shared" si="31"/>
        <v>14.465402777303689</v>
      </c>
      <c r="K414" s="6">
        <f t="shared" si="33"/>
        <v>17.633197370821396</v>
      </c>
    </row>
    <row r="415" spans="1:11" ht="12.75" x14ac:dyDescent="0.2">
      <c r="A415" s="2">
        <v>1904.11</v>
      </c>
      <c r="B415" s="6">
        <v>8.17</v>
      </c>
      <c r="C415" s="12">
        <v>0.31330000000000002</v>
      </c>
      <c r="D415" s="12">
        <v>0.49330000000000002</v>
      </c>
      <c r="E415" s="12">
        <v>8.4679289260000008</v>
      </c>
      <c r="F415" s="6">
        <f t="shared" si="32"/>
        <v>1904.8749999999693</v>
      </c>
      <c r="G415" s="6">
        <f>G405*2/12+G417*10/12</f>
        <v>3.4666666666666668</v>
      </c>
      <c r="H415" s="6">
        <f t="shared" si="29"/>
        <v>232.58934825877864</v>
      </c>
      <c r="I415" s="6">
        <f t="shared" si="30"/>
        <v>8.9192463659088563</v>
      </c>
      <c r="J415" s="6">
        <f t="shared" si="31"/>
        <v>14.043613891806059</v>
      </c>
      <c r="K415" s="6">
        <f t="shared" si="33"/>
        <v>18.076200223770059</v>
      </c>
    </row>
    <row r="416" spans="1:11" ht="12.75" x14ac:dyDescent="0.2">
      <c r="A416" s="2">
        <v>1904.12</v>
      </c>
      <c r="B416" s="6">
        <v>8.25</v>
      </c>
      <c r="C416" s="12">
        <v>0.31</v>
      </c>
      <c r="D416" s="12">
        <v>0.49</v>
      </c>
      <c r="E416" s="12">
        <v>8.4679289260000008</v>
      </c>
      <c r="F416" s="6">
        <f t="shared" si="32"/>
        <v>1904.9583333333026</v>
      </c>
      <c r="G416" s="6">
        <f>G405*1/12+G417*11/12</f>
        <v>3.4733333333333332</v>
      </c>
      <c r="H416" s="6">
        <f t="shared" si="29"/>
        <v>234.86684493695518</v>
      </c>
      <c r="I416" s="6">
        <f t="shared" si="30"/>
        <v>8.8252996279340739</v>
      </c>
      <c r="J416" s="6">
        <f t="shared" si="31"/>
        <v>13.949667153831276</v>
      </c>
      <c r="K416" s="6">
        <f t="shared" si="33"/>
        <v>18.159679118703195</v>
      </c>
    </row>
    <row r="417" spans="1:11" ht="12.75" x14ac:dyDescent="0.2">
      <c r="A417" s="2">
        <v>1905.01</v>
      </c>
      <c r="B417" s="6">
        <v>8.43</v>
      </c>
      <c r="C417" s="12">
        <v>0.31169999999999998</v>
      </c>
      <c r="D417" s="12">
        <v>0.505</v>
      </c>
      <c r="E417" s="12">
        <v>8.4679289260000008</v>
      </c>
      <c r="F417" s="6">
        <f t="shared" si="32"/>
        <v>1905.0416666666358</v>
      </c>
      <c r="G417" s="6">
        <v>3.48</v>
      </c>
      <c r="H417" s="6">
        <f t="shared" si="29"/>
        <v>239.99121246285236</v>
      </c>
      <c r="I417" s="6">
        <f t="shared" si="30"/>
        <v>8.8736964323453229</v>
      </c>
      <c r="J417" s="6">
        <f t="shared" si="31"/>
        <v>14.376697780989376</v>
      </c>
      <c r="K417" s="6">
        <f t="shared" si="33"/>
        <v>18.459852032455842</v>
      </c>
    </row>
    <row r="418" spans="1:11" ht="12.75" x14ac:dyDescent="0.2">
      <c r="A418" s="2">
        <v>1905.02</v>
      </c>
      <c r="B418" s="6">
        <v>8.8000000000000007</v>
      </c>
      <c r="C418" s="12">
        <v>0.31330000000000002</v>
      </c>
      <c r="D418" s="12">
        <v>0.52</v>
      </c>
      <c r="E418" s="12">
        <v>8.4679289260000008</v>
      </c>
      <c r="F418" s="6">
        <f t="shared" si="32"/>
        <v>1905.1249999999691</v>
      </c>
      <c r="G418" s="6">
        <f>G417*11/12+G429*1/12</f>
        <v>3.4758333333333331</v>
      </c>
      <c r="H418" s="6">
        <f t="shared" si="29"/>
        <v>250.52463459941887</v>
      </c>
      <c r="I418" s="6">
        <f t="shared" si="30"/>
        <v>8.9192463659088563</v>
      </c>
      <c r="J418" s="6">
        <f t="shared" si="31"/>
        <v>14.803728408147478</v>
      </c>
      <c r="K418" s="6">
        <f t="shared" si="33"/>
        <v>19.168996375829824</v>
      </c>
    </row>
    <row r="419" spans="1:11" ht="12.75" x14ac:dyDescent="0.2">
      <c r="A419" s="2">
        <v>1905.03</v>
      </c>
      <c r="B419" s="6">
        <v>9.0500000000000007</v>
      </c>
      <c r="C419" s="12">
        <v>0.315</v>
      </c>
      <c r="D419" s="12">
        <v>0.53500000000000003</v>
      </c>
      <c r="E419" s="12">
        <v>8.3728446279999993</v>
      </c>
      <c r="F419" s="6">
        <f t="shared" si="32"/>
        <v>1905.2083333333023</v>
      </c>
      <c r="G419" s="6">
        <f>G417*10/12+G429*2/12</f>
        <v>3.4716666666666667</v>
      </c>
      <c r="H419" s="6">
        <f t="shared" si="29"/>
        <v>260.56766211857143</v>
      </c>
      <c r="I419" s="6">
        <f t="shared" si="30"/>
        <v>9.0694821621381205</v>
      </c>
      <c r="J419" s="6">
        <f t="shared" si="31"/>
        <v>15.403723672202839</v>
      </c>
      <c r="K419" s="6">
        <f t="shared" si="33"/>
        <v>19.83150607421841</v>
      </c>
    </row>
    <row r="420" spans="1:11" ht="12.75" x14ac:dyDescent="0.2">
      <c r="A420" s="2">
        <v>1905.04</v>
      </c>
      <c r="B420" s="6">
        <v>8.94</v>
      </c>
      <c r="C420" s="12">
        <v>0.31669999999999998</v>
      </c>
      <c r="D420" s="12">
        <v>0.55000000000000004</v>
      </c>
      <c r="E420" s="12">
        <v>8.3728446279999993</v>
      </c>
      <c r="F420" s="6">
        <f t="shared" si="32"/>
        <v>1905.2916666666356</v>
      </c>
      <c r="G420" s="6">
        <f>G417*9/12+G429*3/12</f>
        <v>3.4674999999999998</v>
      </c>
      <c r="H420" s="6">
        <f t="shared" si="29"/>
        <v>257.40054136353905</v>
      </c>
      <c r="I420" s="6">
        <f t="shared" si="30"/>
        <v>9.1184285738068027</v>
      </c>
      <c r="J420" s="6">
        <f t="shared" si="31"/>
        <v>15.8356037751618</v>
      </c>
      <c r="K420" s="6">
        <f t="shared" si="33"/>
        <v>19.482927524711275</v>
      </c>
    </row>
    <row r="421" spans="1:11" ht="12.75" x14ac:dyDescent="0.2">
      <c r="A421" s="2">
        <v>1905.05</v>
      </c>
      <c r="B421" s="6">
        <v>8.5</v>
      </c>
      <c r="C421" s="12">
        <v>0.31830000000000003</v>
      </c>
      <c r="D421" s="12">
        <v>0.56499999999999995</v>
      </c>
      <c r="E421" s="12">
        <v>8.2776793390000005</v>
      </c>
      <c r="F421" s="6">
        <f t="shared" si="32"/>
        <v>1905.3749999999688</v>
      </c>
      <c r="G421" s="6">
        <f>G417*8/12+G429*4/12</f>
        <v>3.4633333333333329</v>
      </c>
      <c r="H421" s="6">
        <f t="shared" si="29"/>
        <v>247.54564849422462</v>
      </c>
      <c r="I421" s="6">
        <f t="shared" si="30"/>
        <v>9.2698564606719636</v>
      </c>
      <c r="J421" s="6">
        <f t="shared" si="31"/>
        <v>16.454504870498457</v>
      </c>
      <c r="K421" s="6">
        <f t="shared" si="33"/>
        <v>18.629487509845116</v>
      </c>
    </row>
    <row r="422" spans="1:11" ht="12.75" x14ac:dyDescent="0.2">
      <c r="A422" s="2">
        <v>1905.06</v>
      </c>
      <c r="B422" s="6">
        <v>8.6</v>
      </c>
      <c r="C422" s="12">
        <v>0.32</v>
      </c>
      <c r="D422" s="12">
        <v>0.57999999999999996</v>
      </c>
      <c r="E422" s="12">
        <v>8.2776793390000005</v>
      </c>
      <c r="F422" s="6">
        <f t="shared" si="32"/>
        <v>1905.4583333333021</v>
      </c>
      <c r="G422" s="6">
        <f>G417*7/12+G429*5/12</f>
        <v>3.4591666666666665</v>
      </c>
      <c r="H422" s="6">
        <f t="shared" si="29"/>
        <v>250.45795024121546</v>
      </c>
      <c r="I422" s="6">
        <f t="shared" si="30"/>
        <v>9.3193655903708077</v>
      </c>
      <c r="J422" s="6">
        <f t="shared" si="31"/>
        <v>16.891350132547089</v>
      </c>
      <c r="K422" s="6">
        <f t="shared" si="33"/>
        <v>18.735862386183523</v>
      </c>
    </row>
    <row r="423" spans="1:11" ht="12.75" x14ac:dyDescent="0.2">
      <c r="A423" s="2">
        <v>1905.07</v>
      </c>
      <c r="B423" s="6">
        <v>8.8699999999999992</v>
      </c>
      <c r="C423" s="12">
        <v>0.32169999999999999</v>
      </c>
      <c r="D423" s="12">
        <v>0.59499999999999997</v>
      </c>
      <c r="E423" s="12">
        <v>8.2776793390000005</v>
      </c>
      <c r="F423" s="6">
        <f t="shared" si="32"/>
        <v>1905.5416666666354</v>
      </c>
      <c r="G423" s="6">
        <f>G417*6/12+G429*6/12</f>
        <v>3.4550000000000001</v>
      </c>
      <c r="H423" s="6">
        <f t="shared" si="29"/>
        <v>258.32116495809078</v>
      </c>
      <c r="I423" s="6">
        <f t="shared" si="30"/>
        <v>9.3688747200696536</v>
      </c>
      <c r="J423" s="6">
        <f t="shared" si="31"/>
        <v>17.328195394595721</v>
      </c>
      <c r="K423" s="6">
        <f t="shared" si="33"/>
        <v>19.205883309548035</v>
      </c>
    </row>
    <row r="424" spans="1:11" ht="12.75" x14ac:dyDescent="0.2">
      <c r="A424" s="2">
        <v>1905.08</v>
      </c>
      <c r="B424" s="6">
        <v>9.1999999999999993</v>
      </c>
      <c r="C424" s="12">
        <v>0.32329999999999998</v>
      </c>
      <c r="D424" s="12">
        <v>0.61</v>
      </c>
      <c r="E424" s="12">
        <v>8.3728446279999993</v>
      </c>
      <c r="F424" s="6">
        <f t="shared" si="32"/>
        <v>1905.6249999999686</v>
      </c>
      <c r="G424" s="6">
        <f>G417*5/12+G429*7/12</f>
        <v>3.4508333333333336</v>
      </c>
      <c r="H424" s="6">
        <f t="shared" si="29"/>
        <v>264.88646314816094</v>
      </c>
      <c r="I424" s="6">
        <f t="shared" si="30"/>
        <v>9.3084558191087421</v>
      </c>
      <c r="J424" s="6">
        <f t="shared" si="31"/>
        <v>17.56312418699763</v>
      </c>
      <c r="K424" s="6">
        <f t="shared" si="33"/>
        <v>19.573308430803706</v>
      </c>
    </row>
    <row r="425" spans="1:11" ht="12.75" x14ac:dyDescent="0.2">
      <c r="A425" s="2">
        <v>1905.09</v>
      </c>
      <c r="B425" s="6">
        <v>9.23</v>
      </c>
      <c r="C425" s="12">
        <v>0.32500000000000001</v>
      </c>
      <c r="D425" s="12">
        <v>0.625</v>
      </c>
      <c r="E425" s="12">
        <v>8.2776793390000005</v>
      </c>
      <c r="F425" s="6">
        <f t="shared" si="32"/>
        <v>1905.7083333333019</v>
      </c>
      <c r="G425" s="6">
        <f>G417*4/12+G429*8/12</f>
        <v>3.4466666666666663</v>
      </c>
      <c r="H425" s="6">
        <f t="shared" si="29"/>
        <v>268.80545124725802</v>
      </c>
      <c r="I425" s="6">
        <f t="shared" si="30"/>
        <v>9.4649806777203516</v>
      </c>
      <c r="J425" s="6">
        <f t="shared" si="31"/>
        <v>18.201885918692987</v>
      </c>
      <c r="K425" s="6">
        <f t="shared" si="33"/>
        <v>19.74349241969777</v>
      </c>
    </row>
    <row r="426" spans="1:11" ht="12.75" x14ac:dyDescent="0.2">
      <c r="A426" s="2">
        <v>1905.1</v>
      </c>
      <c r="B426" s="6">
        <v>9.36</v>
      </c>
      <c r="C426" s="12">
        <v>0.32669999999999999</v>
      </c>
      <c r="D426" s="12">
        <v>0.64</v>
      </c>
      <c r="E426" s="12">
        <v>8.2776793390000005</v>
      </c>
      <c r="F426" s="6">
        <f t="shared" si="32"/>
        <v>1905.7916666666351</v>
      </c>
      <c r="G426" s="6">
        <f>G417*3/12+G429*9/12</f>
        <v>3.4425000000000003</v>
      </c>
      <c r="H426" s="6">
        <f t="shared" si="29"/>
        <v>272.59144351834613</v>
      </c>
      <c r="I426" s="6">
        <f t="shared" si="30"/>
        <v>9.5144898074191975</v>
      </c>
      <c r="J426" s="6">
        <f t="shared" si="31"/>
        <v>18.638731180741615</v>
      </c>
      <c r="K426" s="6">
        <f t="shared" si="33"/>
        <v>19.89739481432952</v>
      </c>
    </row>
    <row r="427" spans="1:11" ht="12.75" x14ac:dyDescent="0.2">
      <c r="A427" s="2">
        <v>1905.11</v>
      </c>
      <c r="B427" s="6">
        <v>9.31</v>
      </c>
      <c r="C427" s="12">
        <v>0.32829999999999998</v>
      </c>
      <c r="D427" s="12">
        <v>0.65500000000000003</v>
      </c>
      <c r="E427" s="12">
        <v>8.3728446279999993</v>
      </c>
      <c r="F427" s="6">
        <f t="shared" si="32"/>
        <v>1905.8749999999684</v>
      </c>
      <c r="G427" s="6">
        <f>G417*2/12+G429*10/12</f>
        <v>3.4383333333333339</v>
      </c>
      <c r="H427" s="6">
        <f t="shared" si="29"/>
        <v>268.05358390319333</v>
      </c>
      <c r="I427" s="6">
        <f t="shared" si="30"/>
        <v>9.4524158534283966</v>
      </c>
      <c r="J427" s="6">
        <f t="shared" si="31"/>
        <v>18.858764495874503</v>
      </c>
      <c r="K427" s="6">
        <f t="shared" si="33"/>
        <v>19.44352569326497</v>
      </c>
    </row>
    <row r="428" spans="1:11" ht="12.75" x14ac:dyDescent="0.2">
      <c r="A428" s="2">
        <v>1905.12</v>
      </c>
      <c r="B428" s="6">
        <v>9.5399999999999991</v>
      </c>
      <c r="C428" s="12">
        <v>0.33</v>
      </c>
      <c r="D428" s="12">
        <v>0.67</v>
      </c>
      <c r="E428" s="12">
        <v>8.4679289260000008</v>
      </c>
      <c r="F428" s="6">
        <f t="shared" si="32"/>
        <v>1905.9583333333017</v>
      </c>
      <c r="G428" s="6">
        <f>G417*1/12+G429*11/12</f>
        <v>3.434166666666667</v>
      </c>
      <c r="H428" s="6">
        <f t="shared" si="29"/>
        <v>271.59147887255176</v>
      </c>
      <c r="I428" s="6">
        <f t="shared" si="30"/>
        <v>9.3946737974782071</v>
      </c>
      <c r="J428" s="6">
        <f t="shared" si="31"/>
        <v>19.074034679728481</v>
      </c>
      <c r="K428" s="6">
        <f t="shared" si="33"/>
        <v>19.577960809096108</v>
      </c>
    </row>
    <row r="429" spans="1:11" ht="12.75" x14ac:dyDescent="0.2">
      <c r="A429" s="2">
        <v>1906.01</v>
      </c>
      <c r="B429" s="6">
        <v>9.8699999999999992</v>
      </c>
      <c r="C429" s="12">
        <v>0.33579999999999999</v>
      </c>
      <c r="D429" s="12">
        <v>0.67749999999999999</v>
      </c>
      <c r="E429" s="12">
        <v>8.4679289260000008</v>
      </c>
      <c r="F429" s="6">
        <f t="shared" si="32"/>
        <v>1906.0416666666349</v>
      </c>
      <c r="G429" s="6">
        <v>3.43</v>
      </c>
      <c r="H429" s="6">
        <f t="shared" si="29"/>
        <v>280.98615267002998</v>
      </c>
      <c r="I429" s="6">
        <f t="shared" si="30"/>
        <v>9.5597923066460044</v>
      </c>
      <c r="J429" s="6">
        <f t="shared" si="31"/>
        <v>19.287549993307529</v>
      </c>
      <c r="K429" s="6">
        <f t="shared" si="33"/>
        <v>20.132402260807883</v>
      </c>
    </row>
    <row r="430" spans="1:11" ht="12.75" x14ac:dyDescent="0.2">
      <c r="A430" s="2">
        <v>1906.02</v>
      </c>
      <c r="B430" s="6">
        <v>9.8000000000000007</v>
      </c>
      <c r="C430" s="12">
        <v>0.3417</v>
      </c>
      <c r="D430" s="12">
        <v>0.68500000000000005</v>
      </c>
      <c r="E430" s="12">
        <v>8.4679289260000008</v>
      </c>
      <c r="F430" s="6">
        <f t="shared" si="32"/>
        <v>1906.1249999999682</v>
      </c>
      <c r="G430" s="6">
        <f>G429*11/12+G441*1/12</f>
        <v>3.45</v>
      </c>
      <c r="H430" s="6">
        <f t="shared" si="29"/>
        <v>278.99334307662559</v>
      </c>
      <c r="I430" s="6">
        <f t="shared" si="30"/>
        <v>9.7277576866615263</v>
      </c>
      <c r="J430" s="6">
        <f t="shared" si="31"/>
        <v>19.501065306886581</v>
      </c>
      <c r="K430" s="6">
        <f t="shared" si="33"/>
        <v>19.866752563675885</v>
      </c>
    </row>
    <row r="431" spans="1:11" ht="12.75" x14ac:dyDescent="0.2">
      <c r="A431" s="2">
        <v>1906.03</v>
      </c>
      <c r="B431" s="6">
        <v>9.56</v>
      </c>
      <c r="C431" s="12">
        <v>0.34749999999999998</v>
      </c>
      <c r="D431" s="12">
        <v>0.6925</v>
      </c>
      <c r="E431" s="12">
        <v>8.4679289260000008</v>
      </c>
      <c r="F431" s="6">
        <f t="shared" si="32"/>
        <v>1906.2083333333014</v>
      </c>
      <c r="G431" s="6">
        <f>G429*10/12+G441*2/12</f>
        <v>3.4700000000000006</v>
      </c>
      <c r="H431" s="6">
        <f t="shared" si="29"/>
        <v>272.16085304209594</v>
      </c>
      <c r="I431" s="6">
        <f t="shared" si="30"/>
        <v>9.8928761958293219</v>
      </c>
      <c r="J431" s="6">
        <f t="shared" si="31"/>
        <v>19.714580620465632</v>
      </c>
      <c r="K431" s="6">
        <f t="shared" si="33"/>
        <v>19.259453020854099</v>
      </c>
    </row>
    <row r="432" spans="1:11" ht="12.75" x14ac:dyDescent="0.2">
      <c r="A432" s="2">
        <v>1906.04</v>
      </c>
      <c r="B432" s="6">
        <v>9.43</v>
      </c>
      <c r="C432" s="12">
        <v>0.3533</v>
      </c>
      <c r="D432" s="12">
        <v>0.7</v>
      </c>
      <c r="E432" s="12">
        <v>8.4679289260000008</v>
      </c>
      <c r="F432" s="6">
        <f t="shared" si="32"/>
        <v>1906.2916666666347</v>
      </c>
      <c r="G432" s="6">
        <f>G429*9/12+G441*3/12</f>
        <v>3.49</v>
      </c>
      <c r="H432" s="6">
        <f t="shared" si="29"/>
        <v>268.45992094005902</v>
      </c>
      <c r="I432" s="6">
        <f t="shared" si="30"/>
        <v>10.057994704997123</v>
      </c>
      <c r="J432" s="6">
        <f t="shared" si="31"/>
        <v>19.928095934044681</v>
      </c>
      <c r="K432" s="6">
        <f t="shared" si="33"/>
        <v>18.87620499611587</v>
      </c>
    </row>
    <row r="433" spans="1:11" ht="12.75" x14ac:dyDescent="0.2">
      <c r="A433" s="2">
        <v>1906.05</v>
      </c>
      <c r="B433" s="6">
        <v>9.18</v>
      </c>
      <c r="C433" s="12">
        <v>0.35920000000000002</v>
      </c>
      <c r="D433" s="12">
        <v>0.70750000000000002</v>
      </c>
      <c r="E433" s="12">
        <v>8.5630942149999996</v>
      </c>
      <c r="F433" s="6">
        <f t="shared" si="32"/>
        <v>1906.3749999999679</v>
      </c>
      <c r="G433" s="6">
        <f>G429*8/12+G441*4/12</f>
        <v>3.51</v>
      </c>
      <c r="H433" s="6">
        <f t="shared" si="29"/>
        <v>258.4383313362855</v>
      </c>
      <c r="I433" s="6">
        <f t="shared" si="30"/>
        <v>10.112314664051608</v>
      </c>
      <c r="J433" s="6">
        <f t="shared" si="31"/>
        <v>19.917769000045968</v>
      </c>
      <c r="K433" s="6">
        <f t="shared" si="33"/>
        <v>18.054044460926381</v>
      </c>
    </row>
    <row r="434" spans="1:11" ht="12.75" x14ac:dyDescent="0.2">
      <c r="A434" s="2">
        <v>1906.06</v>
      </c>
      <c r="B434" s="6">
        <v>9.3000000000000007</v>
      </c>
      <c r="C434" s="12">
        <v>0.36499999999999999</v>
      </c>
      <c r="D434" s="12">
        <v>0.71499999999999997</v>
      </c>
      <c r="E434" s="12">
        <v>8.5630942149999996</v>
      </c>
      <c r="F434" s="6">
        <f t="shared" si="32"/>
        <v>1906.4583333333012</v>
      </c>
      <c r="G434" s="6">
        <f>G429*7/12+G441*5/12</f>
        <v>3.5300000000000002</v>
      </c>
      <c r="H434" s="6">
        <f t="shared" si="29"/>
        <v>261.81661017728271</v>
      </c>
      <c r="I434" s="6">
        <f t="shared" si="30"/>
        <v>10.275598141366471</v>
      </c>
      <c r="J434" s="6">
        <f t="shared" si="31"/>
        <v>20.128911427608294</v>
      </c>
      <c r="K434" s="6">
        <f t="shared" si="33"/>
        <v>18.172666376497489</v>
      </c>
    </row>
    <row r="435" spans="1:11" ht="12.75" x14ac:dyDescent="0.2">
      <c r="A435" s="2">
        <v>1906.07</v>
      </c>
      <c r="B435" s="6">
        <v>9.06</v>
      </c>
      <c r="C435" s="12">
        <v>0.37080000000000002</v>
      </c>
      <c r="D435" s="12">
        <v>0.72250000000000003</v>
      </c>
      <c r="E435" s="12">
        <v>8.2776793390000005</v>
      </c>
      <c r="F435" s="6">
        <f t="shared" si="32"/>
        <v>1906.5416666666345</v>
      </c>
      <c r="G435" s="6">
        <f>G429*6/12+G441*6/12</f>
        <v>3.55</v>
      </c>
      <c r="H435" s="6">
        <f t="shared" si="29"/>
        <v>263.85453827737348</v>
      </c>
      <c r="I435" s="6">
        <f t="shared" si="30"/>
        <v>10.798814877842174</v>
      </c>
      <c r="J435" s="6">
        <f t="shared" si="31"/>
        <v>21.041380122009095</v>
      </c>
      <c r="K435" s="6">
        <f t="shared" si="33"/>
        <v>18.19520014351373</v>
      </c>
    </row>
    <row r="436" spans="1:11" ht="12.75" x14ac:dyDescent="0.2">
      <c r="A436" s="2">
        <v>1906.08</v>
      </c>
      <c r="B436" s="6">
        <v>9.73</v>
      </c>
      <c r="C436" s="12">
        <v>0.37669999999999998</v>
      </c>
      <c r="D436" s="12">
        <v>0.73</v>
      </c>
      <c r="E436" s="12">
        <v>8.4679289260000008</v>
      </c>
      <c r="F436" s="6">
        <f t="shared" si="32"/>
        <v>1906.6249999999677</v>
      </c>
      <c r="G436" s="6">
        <f>G429*5/12+G441*7/12</f>
        <v>3.5700000000000003</v>
      </c>
      <c r="H436" s="6">
        <f t="shared" si="29"/>
        <v>277.00053348322103</v>
      </c>
      <c r="I436" s="6">
        <f t="shared" si="30"/>
        <v>10.724162483363759</v>
      </c>
      <c r="J436" s="6">
        <f t="shared" si="31"/>
        <v>20.78215718836088</v>
      </c>
      <c r="K436" s="6">
        <f t="shared" si="33"/>
        <v>18.967251477549279</v>
      </c>
    </row>
    <row r="437" spans="1:11" ht="12.75" x14ac:dyDescent="0.2">
      <c r="A437" s="2">
        <v>1906.09</v>
      </c>
      <c r="B437" s="6">
        <v>10.029999999999999</v>
      </c>
      <c r="C437" s="12">
        <v>0.38250000000000001</v>
      </c>
      <c r="D437" s="12">
        <v>0.73750000000000004</v>
      </c>
      <c r="E437" s="12">
        <v>8.5630942149999996</v>
      </c>
      <c r="F437" s="6">
        <f t="shared" si="32"/>
        <v>1906.708333333301</v>
      </c>
      <c r="G437" s="6">
        <f>G429*4/12+G441*8/12</f>
        <v>3.59</v>
      </c>
      <c r="H437" s="6">
        <f t="shared" si="29"/>
        <v>282.36780646001563</v>
      </c>
      <c r="I437" s="6">
        <f t="shared" si="30"/>
        <v>10.768263805678563</v>
      </c>
      <c r="J437" s="6">
        <f t="shared" si="31"/>
        <v>20.762338710295268</v>
      </c>
      <c r="K437" s="6">
        <f t="shared" si="33"/>
        <v>19.200993682001346</v>
      </c>
    </row>
    <row r="438" spans="1:11" ht="12.75" x14ac:dyDescent="0.2">
      <c r="A438" s="2">
        <v>1906.1</v>
      </c>
      <c r="B438" s="6">
        <v>9.73</v>
      </c>
      <c r="C438" s="12">
        <v>0.38829999999999998</v>
      </c>
      <c r="D438" s="12">
        <v>0.745</v>
      </c>
      <c r="E438" s="12">
        <v>8.7534247930000006</v>
      </c>
      <c r="F438" s="6">
        <f t="shared" si="32"/>
        <v>1906.7916666666342</v>
      </c>
      <c r="G438" s="6">
        <f>G429*3/12+G441*9/12</f>
        <v>3.61</v>
      </c>
      <c r="H438" s="6">
        <f t="shared" si="29"/>
        <v>267.9660687638239</v>
      </c>
      <c r="I438" s="6">
        <f t="shared" si="30"/>
        <v>10.693856577697105</v>
      </c>
      <c r="J438" s="6">
        <f t="shared" si="31"/>
        <v>20.517443086233179</v>
      </c>
      <c r="K438" s="6">
        <f t="shared" si="33"/>
        <v>18.095380908869082</v>
      </c>
    </row>
    <row r="439" spans="1:11" ht="12.75" x14ac:dyDescent="0.2">
      <c r="A439" s="2">
        <v>1906.11</v>
      </c>
      <c r="B439" s="6">
        <v>9.93</v>
      </c>
      <c r="C439" s="12">
        <v>0.39419999999999999</v>
      </c>
      <c r="D439" s="12">
        <v>0.75249999999999995</v>
      </c>
      <c r="E439" s="12">
        <v>8.8485090910000004</v>
      </c>
      <c r="F439" s="6">
        <f t="shared" si="32"/>
        <v>1906.8749999999675</v>
      </c>
      <c r="G439" s="6">
        <f>G429*2/12+G441*10/12</f>
        <v>3.6300000000000003</v>
      </c>
      <c r="H439" s="6">
        <f t="shared" si="29"/>
        <v>270.53540945500276</v>
      </c>
      <c r="I439" s="6">
        <f t="shared" si="30"/>
        <v>10.7396836260989</v>
      </c>
      <c r="J439" s="6">
        <f t="shared" si="31"/>
        <v>20.501298652053329</v>
      </c>
      <c r="K439" s="6">
        <f t="shared" si="33"/>
        <v>18.141851654007951</v>
      </c>
    </row>
    <row r="440" spans="1:11" ht="12.75" x14ac:dyDescent="0.2">
      <c r="A440" s="2">
        <v>1906.12</v>
      </c>
      <c r="B440" s="6">
        <v>9.84</v>
      </c>
      <c r="C440" s="12">
        <v>0.4</v>
      </c>
      <c r="D440" s="12">
        <v>0.76</v>
      </c>
      <c r="E440" s="12">
        <v>8.9436743799999991</v>
      </c>
      <c r="F440" s="6">
        <f t="shared" si="32"/>
        <v>1906.9583333333007</v>
      </c>
      <c r="G440" s="6">
        <f>G429*1/12+G441*11/12</f>
        <v>3.6499999999999995</v>
      </c>
      <c r="H440" s="6">
        <f t="shared" si="29"/>
        <v>265.23088153842195</v>
      </c>
      <c r="I440" s="6">
        <f t="shared" si="30"/>
        <v>10.781743151968374</v>
      </c>
      <c r="J440" s="6">
        <f t="shared" si="31"/>
        <v>20.485311988739909</v>
      </c>
      <c r="K440" s="6">
        <f t="shared" si="33"/>
        <v>17.660003667768649</v>
      </c>
    </row>
    <row r="441" spans="1:11" ht="12.75" x14ac:dyDescent="0.2">
      <c r="A441" s="2">
        <v>1907.01</v>
      </c>
      <c r="B441" s="6">
        <v>9.56</v>
      </c>
      <c r="C441" s="12">
        <v>0.40329999999999999</v>
      </c>
      <c r="D441" s="12">
        <v>0.75170000000000003</v>
      </c>
      <c r="E441" s="12">
        <v>8.8485090910000004</v>
      </c>
      <c r="F441" s="6">
        <f t="shared" si="32"/>
        <v>1907.041666666634</v>
      </c>
      <c r="G441" s="6">
        <v>3.67</v>
      </c>
      <c r="H441" s="6">
        <f t="shared" si="29"/>
        <v>260.45503669585361</v>
      </c>
      <c r="I441" s="6">
        <f t="shared" si="30"/>
        <v>10.987606307472568</v>
      </c>
      <c r="J441" s="6">
        <f t="shared" si="31"/>
        <v>20.479503251493011</v>
      </c>
      <c r="K441" s="6">
        <f t="shared" si="33"/>
        <v>17.21891385370597</v>
      </c>
    </row>
    <row r="442" spans="1:11" ht="12.75" x14ac:dyDescent="0.2">
      <c r="A442" s="2">
        <v>1907.02</v>
      </c>
      <c r="B442" s="6">
        <v>9.26</v>
      </c>
      <c r="C442" s="12">
        <v>0.40670000000000001</v>
      </c>
      <c r="D442" s="12">
        <v>0.74329999999999996</v>
      </c>
      <c r="E442" s="12">
        <v>9.0388396689999997</v>
      </c>
      <c r="F442" s="6">
        <f t="shared" si="32"/>
        <v>1907.1249999999673</v>
      </c>
      <c r="G442" s="6">
        <f>G441*11/12+G453*1/12</f>
        <v>3.6866666666666665</v>
      </c>
      <c r="H442" s="6">
        <f t="shared" si="29"/>
        <v>246.96947193963987</v>
      </c>
      <c r="I442" s="6">
        <f t="shared" si="30"/>
        <v>10.846920544044444</v>
      </c>
      <c r="J442" s="6">
        <f t="shared" si="31"/>
        <v>19.824234178481031</v>
      </c>
      <c r="K442" s="6">
        <f t="shared" si="33"/>
        <v>16.217071288766142</v>
      </c>
    </row>
    <row r="443" spans="1:11" ht="12.75" x14ac:dyDescent="0.2">
      <c r="A443" s="2">
        <v>1907.03</v>
      </c>
      <c r="B443" s="6">
        <v>8.35</v>
      </c>
      <c r="C443" s="12">
        <v>0.41</v>
      </c>
      <c r="D443" s="12">
        <v>0.73499999999999999</v>
      </c>
      <c r="E443" s="12">
        <v>8.9436743799999991</v>
      </c>
      <c r="F443" s="6">
        <f t="shared" si="32"/>
        <v>1907.2083333333005</v>
      </c>
      <c r="G443" s="6">
        <f>G441*10/12+G453*2/12</f>
        <v>3.7033333333333336</v>
      </c>
      <c r="H443" s="6">
        <f t="shared" si="29"/>
        <v>225.06888829733978</v>
      </c>
      <c r="I443" s="6">
        <f t="shared" si="30"/>
        <v>11.051286730767583</v>
      </c>
      <c r="J443" s="6">
        <f t="shared" si="31"/>
        <v>19.811453041741885</v>
      </c>
      <c r="K443" s="6">
        <f t="shared" si="33"/>
        <v>14.687545255978641</v>
      </c>
    </row>
    <row r="444" spans="1:11" ht="12.75" x14ac:dyDescent="0.2">
      <c r="A444" s="2">
        <v>1907.04</v>
      </c>
      <c r="B444" s="6">
        <v>8.39</v>
      </c>
      <c r="C444" s="12">
        <v>0.4133</v>
      </c>
      <c r="D444" s="12">
        <v>0.72670000000000001</v>
      </c>
      <c r="E444" s="12">
        <v>8.9436743799999991</v>
      </c>
      <c r="F444" s="6">
        <f t="shared" si="32"/>
        <v>1907.2916666666338</v>
      </c>
      <c r="G444" s="6">
        <f>G441*9/12+G453*3/12</f>
        <v>3.7199999999999998</v>
      </c>
      <c r="H444" s="6">
        <f t="shared" si="29"/>
        <v>226.14706261253664</v>
      </c>
      <c r="I444" s="6">
        <f t="shared" si="30"/>
        <v>11.140236111771321</v>
      </c>
      <c r="J444" s="6">
        <f t="shared" si="31"/>
        <v>19.587731871338541</v>
      </c>
      <c r="K444" s="6">
        <f t="shared" si="33"/>
        <v>14.669709905602732</v>
      </c>
    </row>
    <row r="445" spans="1:11" ht="12.75" x14ac:dyDescent="0.2">
      <c r="A445" s="2">
        <v>1907.05</v>
      </c>
      <c r="B445" s="6">
        <v>8.1</v>
      </c>
      <c r="C445" s="12">
        <v>0.41670000000000001</v>
      </c>
      <c r="D445" s="12">
        <v>0.71830000000000005</v>
      </c>
      <c r="E445" s="12">
        <v>9.1340049590000003</v>
      </c>
      <c r="F445" s="6">
        <f t="shared" si="32"/>
        <v>1907.374999999967</v>
      </c>
      <c r="G445" s="6">
        <f>G441*8/12+G453*4/12</f>
        <v>3.7366666666666668</v>
      </c>
      <c r="H445" s="6">
        <f t="shared" si="29"/>
        <v>213.78082328234035</v>
      </c>
      <c r="I445" s="6">
        <f t="shared" si="30"/>
        <v>10.997835686635955</v>
      </c>
      <c r="J445" s="6">
        <f t="shared" si="31"/>
        <v>18.957872267124085</v>
      </c>
      <c r="K445" s="6">
        <f t="shared" si="33"/>
        <v>13.790107153424241</v>
      </c>
    </row>
    <row r="446" spans="1:11" ht="12.75" x14ac:dyDescent="0.2">
      <c r="A446" s="2">
        <v>1907.06</v>
      </c>
      <c r="B446" s="6">
        <v>7.84</v>
      </c>
      <c r="C446" s="12">
        <v>0.42</v>
      </c>
      <c r="D446" s="12">
        <v>0.71</v>
      </c>
      <c r="E446" s="12">
        <v>9.229089256</v>
      </c>
      <c r="F446" s="6">
        <f t="shared" si="32"/>
        <v>1907.4583333333003</v>
      </c>
      <c r="G446" s="6">
        <f>G441*7/12+G453*5/12</f>
        <v>3.753333333333333</v>
      </c>
      <c r="H446" s="6">
        <f t="shared" si="29"/>
        <v>204.78690665726072</v>
      </c>
      <c r="I446" s="6">
        <f t="shared" si="30"/>
        <v>10.970727142353251</v>
      </c>
      <c r="J446" s="6">
        <f t="shared" si="31"/>
        <v>18.545753026359069</v>
      </c>
      <c r="K446" s="6">
        <f t="shared" si="33"/>
        <v>13.1442699526732</v>
      </c>
    </row>
    <row r="447" spans="1:11" ht="12.75" x14ac:dyDescent="0.2">
      <c r="A447" s="2">
        <v>1907.07</v>
      </c>
      <c r="B447" s="6">
        <v>8.14</v>
      </c>
      <c r="C447" s="12">
        <v>0.42330000000000001</v>
      </c>
      <c r="D447" s="12">
        <v>0.70169999999999999</v>
      </c>
      <c r="E447" s="12">
        <v>9.229089256</v>
      </c>
      <c r="F447" s="6">
        <f t="shared" si="32"/>
        <v>1907.5416666666335</v>
      </c>
      <c r="G447" s="6">
        <f>G441*6/12+G453*6/12</f>
        <v>3.7699999999999996</v>
      </c>
      <c r="H447" s="6">
        <f t="shared" si="29"/>
        <v>212.62314033037018</v>
      </c>
      <c r="I447" s="6">
        <f t="shared" si="30"/>
        <v>11.056925712757455</v>
      </c>
      <c r="J447" s="6">
        <f t="shared" si="31"/>
        <v>18.328950561403037</v>
      </c>
      <c r="K447" s="6">
        <f t="shared" si="33"/>
        <v>13.585007357961835</v>
      </c>
    </row>
    <row r="448" spans="1:11" ht="12.75" x14ac:dyDescent="0.2">
      <c r="A448" s="2">
        <v>1907.08</v>
      </c>
      <c r="B448" s="6">
        <v>7.53</v>
      </c>
      <c r="C448" s="12">
        <v>0.42670000000000002</v>
      </c>
      <c r="D448" s="12">
        <v>0.69330000000000003</v>
      </c>
      <c r="E448" s="12">
        <v>9.229089256</v>
      </c>
      <c r="F448" s="6">
        <f t="shared" si="32"/>
        <v>1907.6249999999668</v>
      </c>
      <c r="G448" s="6">
        <f>G441*5/12+G453*7/12</f>
        <v>3.7866666666666666</v>
      </c>
      <c r="H448" s="6">
        <f t="shared" si="29"/>
        <v>196.6894651950476</v>
      </c>
      <c r="I448" s="6">
        <f t="shared" si="30"/>
        <v>11.145736361052696</v>
      </c>
      <c r="J448" s="6">
        <f t="shared" si="31"/>
        <v>18.109536018555975</v>
      </c>
      <c r="K448" s="6">
        <f t="shared" si="33"/>
        <v>12.513471604446604</v>
      </c>
    </row>
    <row r="449" spans="1:11" ht="12.75" x14ac:dyDescent="0.2">
      <c r="A449" s="2">
        <v>1907.09</v>
      </c>
      <c r="B449" s="6">
        <v>7.45</v>
      </c>
      <c r="C449" s="12">
        <v>0.43</v>
      </c>
      <c r="D449" s="12">
        <v>0.68500000000000005</v>
      </c>
      <c r="E449" s="12">
        <v>9.229089256</v>
      </c>
      <c r="F449" s="6">
        <f t="shared" si="32"/>
        <v>1907.7083333333001</v>
      </c>
      <c r="G449" s="6">
        <f>G441*4/12+G453*8/12</f>
        <v>3.8033333333333337</v>
      </c>
      <c r="H449" s="6">
        <f t="shared" si="29"/>
        <v>194.5998028822184</v>
      </c>
      <c r="I449" s="6">
        <f t="shared" si="30"/>
        <v>11.231934931456902</v>
      </c>
      <c r="J449" s="6">
        <f t="shared" si="31"/>
        <v>17.892733553599946</v>
      </c>
      <c r="K449" s="6">
        <f t="shared" si="33"/>
        <v>12.328569657736624</v>
      </c>
    </row>
    <row r="450" spans="1:11" ht="12.75" x14ac:dyDescent="0.2">
      <c r="A450" s="2">
        <v>1907.1</v>
      </c>
      <c r="B450" s="6">
        <v>6.64</v>
      </c>
      <c r="C450" s="12">
        <v>0.43330000000000002</v>
      </c>
      <c r="D450" s="12">
        <v>0.67669999999999997</v>
      </c>
      <c r="E450" s="12">
        <v>9.3242545450000005</v>
      </c>
      <c r="F450" s="6">
        <f t="shared" si="32"/>
        <v>1907.7916666666333</v>
      </c>
      <c r="G450" s="6">
        <f>G441*3/12+G453*9/12</f>
        <v>3.82</v>
      </c>
      <c r="H450" s="6">
        <f t="shared" si="29"/>
        <v>171.67178698037137</v>
      </c>
      <c r="I450" s="6">
        <f t="shared" si="30"/>
        <v>11.20261826786068</v>
      </c>
      <c r="J450" s="6">
        <f t="shared" si="31"/>
        <v>17.495526844821882</v>
      </c>
      <c r="K450" s="6">
        <f t="shared" si="33"/>
        <v>10.831840153050599</v>
      </c>
    </row>
    <row r="451" spans="1:11" ht="12.75" x14ac:dyDescent="0.2">
      <c r="A451" s="2">
        <v>1907.11</v>
      </c>
      <c r="B451" s="6">
        <v>6.25</v>
      </c>
      <c r="C451" s="12">
        <v>0.43669999999999998</v>
      </c>
      <c r="D451" s="12">
        <v>0.66830000000000001</v>
      </c>
      <c r="E451" s="12">
        <v>8.9436743799999991</v>
      </c>
      <c r="F451" s="6">
        <f t="shared" si="32"/>
        <v>1907.8749999999666</v>
      </c>
      <c r="G451" s="6">
        <f>G441*2/12+G453*10/12</f>
        <v>3.8366666666666669</v>
      </c>
      <c r="H451" s="6">
        <f t="shared" si="29"/>
        <v>168.46473674950585</v>
      </c>
      <c r="I451" s="6">
        <f t="shared" si="30"/>
        <v>11.770968086161471</v>
      </c>
      <c r="J451" s="6">
        <f t="shared" si="31"/>
        <v>18.01359737115116</v>
      </c>
      <c r="K451" s="6">
        <f t="shared" si="33"/>
        <v>10.591177559189781</v>
      </c>
    </row>
    <row r="452" spans="1:11" ht="12.75" x14ac:dyDescent="0.2">
      <c r="A452" s="2">
        <v>1907.12</v>
      </c>
      <c r="B452" s="6">
        <v>6.57</v>
      </c>
      <c r="C452" s="12">
        <v>0.44</v>
      </c>
      <c r="D452" s="12">
        <v>0.66</v>
      </c>
      <c r="E452" s="12">
        <v>8.7534247930000006</v>
      </c>
      <c r="F452" s="6">
        <f t="shared" si="32"/>
        <v>1907.9583333332998</v>
      </c>
      <c r="G452" s="6">
        <f>G441*1/12+G453*11/12</f>
        <v>3.8533333333333331</v>
      </c>
      <c r="H452" s="6">
        <f t="shared" si="29"/>
        <v>180.93906184772081</v>
      </c>
      <c r="I452" s="6">
        <f t="shared" si="30"/>
        <v>12.117684507305501</v>
      </c>
      <c r="J452" s="6">
        <f t="shared" si="31"/>
        <v>18.17652676095825</v>
      </c>
      <c r="K452" s="6">
        <f t="shared" si="33"/>
        <v>11.33330623581117</v>
      </c>
    </row>
    <row r="453" spans="1:11" ht="12.75" x14ac:dyDescent="0.2">
      <c r="A453" s="2">
        <v>1908.01</v>
      </c>
      <c r="B453" s="6">
        <v>6.85</v>
      </c>
      <c r="C453" s="12">
        <v>0.43669999999999998</v>
      </c>
      <c r="D453" s="12">
        <v>0.65329999999999999</v>
      </c>
      <c r="E453" s="12">
        <v>8.6582595040000001</v>
      </c>
      <c r="F453" s="6">
        <f t="shared" si="32"/>
        <v>1908.0416666666331</v>
      </c>
      <c r="G453" s="6">
        <v>3.87</v>
      </c>
      <c r="H453" s="6">
        <f t="shared" si="29"/>
        <v>190.7238226386151</v>
      </c>
      <c r="I453" s="6">
        <f t="shared" si="30"/>
        <v>12.158991729384411</v>
      </c>
      <c r="J453" s="6">
        <f t="shared" si="31"/>
        <v>18.189762529898868</v>
      </c>
      <c r="K453" s="6">
        <f t="shared" si="33"/>
        <v>11.902968628266972</v>
      </c>
    </row>
    <row r="454" spans="1:11" ht="12.75" x14ac:dyDescent="0.2">
      <c r="A454" s="2">
        <v>1908.02</v>
      </c>
      <c r="B454" s="6">
        <v>6.6</v>
      </c>
      <c r="C454" s="12">
        <v>0.43330000000000002</v>
      </c>
      <c r="D454" s="12">
        <v>0.64670000000000005</v>
      </c>
      <c r="E454" s="12">
        <v>8.5630942149999996</v>
      </c>
      <c r="F454" s="6">
        <f t="shared" si="32"/>
        <v>1908.1249999999663</v>
      </c>
      <c r="G454" s="6">
        <f>G453*11/12+G465*1/12</f>
        <v>3.8608333333333333</v>
      </c>
      <c r="H454" s="6">
        <f t="shared" si="29"/>
        <v>185.80533625484577</v>
      </c>
      <c r="I454" s="6">
        <f t="shared" si="30"/>
        <v>12.198401848367377</v>
      </c>
      <c r="J454" s="6">
        <f t="shared" si="31"/>
        <v>18.206107720607392</v>
      </c>
      <c r="K454" s="6">
        <f t="shared" si="33"/>
        <v>11.554846295144786</v>
      </c>
    </row>
    <row r="455" spans="1:11" ht="12.75" x14ac:dyDescent="0.2">
      <c r="A455" s="2">
        <v>1908.03</v>
      </c>
      <c r="B455" s="6">
        <v>6.87</v>
      </c>
      <c r="C455" s="12">
        <v>0.43</v>
      </c>
      <c r="D455" s="12">
        <v>0.64</v>
      </c>
      <c r="E455" s="12">
        <v>8.5630942149999996</v>
      </c>
      <c r="F455" s="6">
        <f t="shared" si="32"/>
        <v>1908.2083333332996</v>
      </c>
      <c r="G455" s="6">
        <f>G453*10/12+G465*2/12</f>
        <v>3.8516666666666666</v>
      </c>
      <c r="H455" s="6">
        <f t="shared" si="29"/>
        <v>193.40646364708948</v>
      </c>
      <c r="I455" s="6">
        <f t="shared" si="30"/>
        <v>12.105499180239953</v>
      </c>
      <c r="J455" s="6">
        <f t="shared" si="31"/>
        <v>18.017487151985048</v>
      </c>
      <c r="K455" s="6">
        <f t="shared" si="33"/>
        <v>11.98466266446429</v>
      </c>
    </row>
    <row r="456" spans="1:11" ht="12.75" x14ac:dyDescent="0.2">
      <c r="A456" s="2">
        <v>1908.04</v>
      </c>
      <c r="B456" s="6">
        <v>7.24</v>
      </c>
      <c r="C456" s="12">
        <v>0.42670000000000002</v>
      </c>
      <c r="D456" s="12">
        <v>0.63329999999999997</v>
      </c>
      <c r="E456" s="12">
        <v>8.6582595040000001</v>
      </c>
      <c r="F456" s="6">
        <f t="shared" si="32"/>
        <v>1908.2916666666329</v>
      </c>
      <c r="G456" s="6">
        <f>G453*9/12+G465*3/12</f>
        <v>3.8424999999999998</v>
      </c>
      <c r="H456" s="6">
        <f t="shared" si="29"/>
        <v>201.58255122679904</v>
      </c>
      <c r="I456" s="6">
        <f t="shared" si="30"/>
        <v>11.880562791225849</v>
      </c>
      <c r="J456" s="6">
        <f t="shared" si="31"/>
        <v>17.632904653581743</v>
      </c>
      <c r="K456" s="6">
        <f t="shared" si="33"/>
        <v>12.448889158370362</v>
      </c>
    </row>
    <row r="457" spans="1:11" ht="12.75" x14ac:dyDescent="0.2">
      <c r="A457" s="2">
        <v>1908.05</v>
      </c>
      <c r="B457" s="6">
        <v>7.63</v>
      </c>
      <c r="C457" s="12">
        <v>0.42330000000000001</v>
      </c>
      <c r="D457" s="12">
        <v>0.62670000000000003</v>
      </c>
      <c r="E457" s="12">
        <v>8.6582595040000001</v>
      </c>
      <c r="F457" s="6">
        <f t="shared" si="32"/>
        <v>1908.3749999999661</v>
      </c>
      <c r="G457" s="6">
        <f>G453*8/12+G465*4/12</f>
        <v>3.833333333333333</v>
      </c>
      <c r="H457" s="6">
        <f t="shared" si="29"/>
        <v>212.44127981498295</v>
      </c>
      <c r="I457" s="6">
        <f t="shared" si="30"/>
        <v>11.785896952251937</v>
      </c>
      <c r="J457" s="6">
        <f t="shared" si="31"/>
        <v>17.449141554397094</v>
      </c>
      <c r="K457" s="6">
        <f t="shared" si="33"/>
        <v>13.078451355438331</v>
      </c>
    </row>
    <row r="458" spans="1:11" ht="12.75" x14ac:dyDescent="0.2">
      <c r="A458" s="2">
        <v>1908.06</v>
      </c>
      <c r="B458" s="6">
        <v>7.64</v>
      </c>
      <c r="C458" s="12">
        <v>0.42</v>
      </c>
      <c r="D458" s="12">
        <v>0.62</v>
      </c>
      <c r="E458" s="12">
        <v>8.6582595040000001</v>
      </c>
      <c r="F458" s="6">
        <f t="shared" si="32"/>
        <v>1908.4583333332994</v>
      </c>
      <c r="G458" s="6">
        <f>G453*7/12+G465*5/12</f>
        <v>3.8241666666666663</v>
      </c>
      <c r="H458" s="6">
        <f t="shared" ref="H458:H521" si="34">B458*$E$1761/E458</f>
        <v>212.7197087531415</v>
      </c>
      <c r="I458" s="6">
        <f t="shared" ref="I458:I521" si="35">C458*$E$1761/E458</f>
        <v>11.694015402659613</v>
      </c>
      <c r="J458" s="6">
        <f t="shared" ref="J458:J521" si="36">D458*$E$1761/E458</f>
        <v>17.262594165830858</v>
      </c>
      <c r="K458" s="6">
        <f t="shared" si="33"/>
        <v>13.051684129229983</v>
      </c>
    </row>
    <row r="459" spans="1:11" ht="12.75" x14ac:dyDescent="0.2">
      <c r="A459" s="2">
        <v>1908.07</v>
      </c>
      <c r="B459" s="6">
        <v>7.92</v>
      </c>
      <c r="C459" s="12">
        <v>0.41670000000000001</v>
      </c>
      <c r="D459" s="12">
        <v>0.61329999999999996</v>
      </c>
      <c r="E459" s="12">
        <v>8.7534247930000006</v>
      </c>
      <c r="F459" s="6">
        <f t="shared" ref="F459:F522" si="37">F458+1/12</f>
        <v>1908.5416666666326</v>
      </c>
      <c r="G459" s="6">
        <f>G453*6/12+G465*6/12</f>
        <v>3.8149999999999995</v>
      </c>
      <c r="H459" s="6">
        <f t="shared" si="34"/>
        <v>218.11832113149904</v>
      </c>
      <c r="I459" s="6">
        <f t="shared" si="35"/>
        <v>11.475998032259552</v>
      </c>
      <c r="J459" s="6">
        <f t="shared" si="36"/>
        <v>16.890399791660144</v>
      </c>
      <c r="K459" s="6">
        <f t="shared" si="33"/>
        <v>13.345487104834394</v>
      </c>
    </row>
    <row r="460" spans="1:11" ht="12.75" x14ac:dyDescent="0.2">
      <c r="A460" s="2">
        <v>1908.08</v>
      </c>
      <c r="B460" s="6">
        <v>8.26</v>
      </c>
      <c r="C460" s="12">
        <v>0.4133</v>
      </c>
      <c r="D460" s="12">
        <v>0.60670000000000002</v>
      </c>
      <c r="E460" s="12">
        <v>8.7534247930000006</v>
      </c>
      <c r="F460" s="6">
        <f t="shared" si="37"/>
        <v>1908.6249999999659</v>
      </c>
      <c r="G460" s="6">
        <f>G453*5/12+G465*7/12</f>
        <v>3.8058333333333332</v>
      </c>
      <c r="H460" s="6">
        <f t="shared" si="34"/>
        <v>227.48198643259872</v>
      </c>
      <c r="I460" s="6">
        <f t="shared" si="35"/>
        <v>11.382361379248554</v>
      </c>
      <c r="J460" s="6">
        <f t="shared" si="36"/>
        <v>16.708634524050563</v>
      </c>
      <c r="K460" s="6">
        <f t="shared" si="33"/>
        <v>13.884232895208603</v>
      </c>
    </row>
    <row r="461" spans="1:11" ht="12.75" x14ac:dyDescent="0.2">
      <c r="A461" s="2">
        <v>1908.09</v>
      </c>
      <c r="B461" s="6">
        <v>8.17</v>
      </c>
      <c r="C461" s="12">
        <v>0.41</v>
      </c>
      <c r="D461" s="12">
        <v>0.6</v>
      </c>
      <c r="E461" s="12">
        <v>8.7534247930000006</v>
      </c>
      <c r="F461" s="6">
        <f t="shared" si="37"/>
        <v>1908.7083333332992</v>
      </c>
      <c r="G461" s="6">
        <f>G453*4/12+G465*8/12</f>
        <v>3.7966666666666664</v>
      </c>
      <c r="H461" s="6">
        <f t="shared" si="34"/>
        <v>225.00336914701353</v>
      </c>
      <c r="I461" s="6">
        <f t="shared" si="35"/>
        <v>11.291478745443763</v>
      </c>
      <c r="J461" s="6">
        <f t="shared" si="36"/>
        <v>16.524115237234774</v>
      </c>
      <c r="K461" s="6">
        <f t="shared" si="33"/>
        <v>13.701442268825103</v>
      </c>
    </row>
    <row r="462" spans="1:11" ht="12.75" x14ac:dyDescent="0.2">
      <c r="A462" s="2">
        <v>1908.1</v>
      </c>
      <c r="B462" s="6">
        <v>8.27</v>
      </c>
      <c r="C462" s="12">
        <v>0.40670000000000001</v>
      </c>
      <c r="D462" s="12">
        <v>0.59330000000000005</v>
      </c>
      <c r="E462" s="12">
        <v>8.8485090910000004</v>
      </c>
      <c r="F462" s="6">
        <f t="shared" si="37"/>
        <v>1908.7916666666324</v>
      </c>
      <c r="G462" s="6">
        <f>G453*3/12+G465*9/12</f>
        <v>3.7874999999999996</v>
      </c>
      <c r="H462" s="6">
        <f t="shared" si="34"/>
        <v>225.30995329233363</v>
      </c>
      <c r="I462" s="6">
        <f t="shared" si="35"/>
        <v>11.080236759853941</v>
      </c>
      <c r="J462" s="6">
        <f t="shared" si="36"/>
        <v>16.164013940549161</v>
      </c>
      <c r="K462" s="6">
        <f t="shared" si="33"/>
        <v>13.690810359178698</v>
      </c>
    </row>
    <row r="463" spans="1:11" ht="12.75" x14ac:dyDescent="0.2">
      <c r="A463" s="2">
        <v>1908.11</v>
      </c>
      <c r="B463" s="6">
        <v>8.83</v>
      </c>
      <c r="C463" s="12">
        <v>0.40329999999999999</v>
      </c>
      <c r="D463" s="12">
        <v>0.5867</v>
      </c>
      <c r="E463" s="12">
        <v>8.9436743799999991</v>
      </c>
      <c r="F463" s="6">
        <f t="shared" si="37"/>
        <v>1908.8749999999657</v>
      </c>
      <c r="G463" s="6">
        <f>G453*2/12+G465*10/12</f>
        <v>3.7783333333333329</v>
      </c>
      <c r="H463" s="6">
        <f t="shared" si="34"/>
        <v>238.00698007970186</v>
      </c>
      <c r="I463" s="6">
        <f t="shared" si="35"/>
        <v>10.870692532972111</v>
      </c>
      <c r="J463" s="6">
        <f t="shared" si="36"/>
        <v>15.814121768149613</v>
      </c>
      <c r="K463" s="6">
        <f t="shared" si="33"/>
        <v>14.435014091256255</v>
      </c>
    </row>
    <row r="464" spans="1:11" ht="12.75" x14ac:dyDescent="0.2">
      <c r="A464" s="2">
        <v>1908.12</v>
      </c>
      <c r="B464" s="6">
        <v>9.0299999999999994</v>
      </c>
      <c r="C464" s="12">
        <v>0.4</v>
      </c>
      <c r="D464" s="12">
        <v>0.57999999999999996</v>
      </c>
      <c r="E464" s="12">
        <v>9.0388396689999997</v>
      </c>
      <c r="F464" s="6">
        <f t="shared" si="37"/>
        <v>1908.9583333332989</v>
      </c>
      <c r="G464" s="6">
        <f>G453*1/12+G465*11/12</f>
        <v>3.769166666666667</v>
      </c>
      <c r="H464" s="6">
        <f t="shared" si="34"/>
        <v>240.83524099513482</v>
      </c>
      <c r="I464" s="6">
        <f t="shared" si="35"/>
        <v>10.668227729574079</v>
      </c>
      <c r="J464" s="6">
        <f t="shared" si="36"/>
        <v>15.468930207882414</v>
      </c>
      <c r="K464" s="6">
        <f t="shared" si="33"/>
        <v>14.582482908962435</v>
      </c>
    </row>
    <row r="465" spans="1:11" ht="12.75" x14ac:dyDescent="0.2">
      <c r="A465" s="2">
        <v>1909.01</v>
      </c>
      <c r="B465" s="6">
        <v>9.06</v>
      </c>
      <c r="C465" s="12">
        <v>0.40329999999999999</v>
      </c>
      <c r="D465" s="12">
        <v>0.59499999999999997</v>
      </c>
      <c r="E465" s="12">
        <v>8.9436743799999991</v>
      </c>
      <c r="F465" s="6">
        <f t="shared" si="37"/>
        <v>1909.0416666666322</v>
      </c>
      <c r="G465" s="6">
        <v>3.76</v>
      </c>
      <c r="H465" s="6">
        <f t="shared" si="34"/>
        <v>244.20648239208364</v>
      </c>
      <c r="I465" s="6">
        <f t="shared" si="35"/>
        <v>10.870692532972111</v>
      </c>
      <c r="J465" s="6">
        <f t="shared" si="36"/>
        <v>16.037842938552956</v>
      </c>
      <c r="K465" s="6">
        <f t="shared" si="33"/>
        <v>14.764418456441346</v>
      </c>
    </row>
    <row r="466" spans="1:11" ht="12.75" x14ac:dyDescent="0.2">
      <c r="A466" s="2">
        <v>1909.02</v>
      </c>
      <c r="B466" s="6">
        <v>8.8000000000000007</v>
      </c>
      <c r="C466" s="12">
        <v>0.40670000000000001</v>
      </c>
      <c r="D466" s="12">
        <v>0.61</v>
      </c>
      <c r="E466" s="12">
        <v>9.0388396689999997</v>
      </c>
      <c r="F466" s="6">
        <f t="shared" si="37"/>
        <v>1909.1249999999654</v>
      </c>
      <c r="G466" s="6">
        <f>G465*11/12+G477*1/12</f>
        <v>3.7725</v>
      </c>
      <c r="H466" s="6">
        <f t="shared" si="34"/>
        <v>234.70101005062975</v>
      </c>
      <c r="I466" s="6">
        <f t="shared" si="35"/>
        <v>10.846920544044444</v>
      </c>
      <c r="J466" s="6">
        <f t="shared" si="36"/>
        <v>16.269047287600468</v>
      </c>
      <c r="K466" s="6">
        <f t="shared" ref="K466:K529" si="38">H466/AVERAGE(J346:J465)</f>
        <v>14.16715751670136</v>
      </c>
    </row>
    <row r="467" spans="1:11" ht="12.75" x14ac:dyDescent="0.2">
      <c r="A467" s="2">
        <v>1909.03</v>
      </c>
      <c r="B467" s="6">
        <v>8.92</v>
      </c>
      <c r="C467" s="12">
        <v>0.41</v>
      </c>
      <c r="D467" s="12">
        <v>0.625</v>
      </c>
      <c r="E467" s="12">
        <v>9.0388396689999997</v>
      </c>
      <c r="F467" s="6">
        <f t="shared" si="37"/>
        <v>1909.2083333332987</v>
      </c>
      <c r="G467" s="6">
        <f>G465*10/12+G477*2/12</f>
        <v>3.7849999999999997</v>
      </c>
      <c r="H467" s="6">
        <f t="shared" si="34"/>
        <v>237.90147836950192</v>
      </c>
      <c r="I467" s="6">
        <f t="shared" si="35"/>
        <v>10.93493342281343</v>
      </c>
      <c r="J467" s="6">
        <f t="shared" si="36"/>
        <v>16.669105827459497</v>
      </c>
      <c r="K467" s="6">
        <f t="shared" si="38"/>
        <v>14.336058380586211</v>
      </c>
    </row>
    <row r="468" spans="1:11" ht="12.75" x14ac:dyDescent="0.2">
      <c r="A468" s="2">
        <v>1909.04</v>
      </c>
      <c r="B468" s="6">
        <v>9.32</v>
      </c>
      <c r="C468" s="12">
        <v>0.4133</v>
      </c>
      <c r="D468" s="12">
        <v>0.64</v>
      </c>
      <c r="E468" s="12">
        <v>9.229089256</v>
      </c>
      <c r="F468" s="6">
        <f t="shared" si="37"/>
        <v>1909.291666666632</v>
      </c>
      <c r="G468" s="6">
        <f>G465*9/12+G477*3/12</f>
        <v>3.7974999999999999</v>
      </c>
      <c r="H468" s="6">
        <f t="shared" si="34"/>
        <v>243.44565944460072</v>
      </c>
      <c r="I468" s="6">
        <f t="shared" si="35"/>
        <v>10.795717923653807</v>
      </c>
      <c r="J468" s="6">
        <f t="shared" si="36"/>
        <v>16.717298502633525</v>
      </c>
      <c r="K468" s="6">
        <f t="shared" si="38"/>
        <v>14.64519860308611</v>
      </c>
    </row>
    <row r="469" spans="1:11" ht="12.75" x14ac:dyDescent="0.2">
      <c r="A469" s="2">
        <v>1909.05</v>
      </c>
      <c r="B469" s="6">
        <v>9.6300000000000008</v>
      </c>
      <c r="C469" s="12">
        <v>0.41670000000000001</v>
      </c>
      <c r="D469" s="12">
        <v>0.65500000000000003</v>
      </c>
      <c r="E469" s="12">
        <v>9.3242545450000005</v>
      </c>
      <c r="F469" s="6">
        <f t="shared" si="37"/>
        <v>1909.3749999999652</v>
      </c>
      <c r="G469" s="6">
        <f>G465*8/12+G477*4/12</f>
        <v>3.8099999999999996</v>
      </c>
      <c r="H469" s="6">
        <f t="shared" si="34"/>
        <v>248.97579949111091</v>
      </c>
      <c r="I469" s="6">
        <f t="shared" si="35"/>
        <v>10.773438800409751</v>
      </c>
      <c r="J469" s="6">
        <f t="shared" si="36"/>
        <v>16.934491034961333</v>
      </c>
      <c r="K469" s="6">
        <f t="shared" si="38"/>
        <v>14.953509786582776</v>
      </c>
    </row>
    <row r="470" spans="1:11" ht="12.75" x14ac:dyDescent="0.2">
      <c r="A470" s="2">
        <v>1909.06</v>
      </c>
      <c r="B470" s="6">
        <v>9.8000000000000007</v>
      </c>
      <c r="C470" s="12">
        <v>0.42</v>
      </c>
      <c r="D470" s="12">
        <v>0.67</v>
      </c>
      <c r="E470" s="12">
        <v>9.4194198349999994</v>
      </c>
      <c r="F470" s="6">
        <f t="shared" si="37"/>
        <v>1909.4583333332985</v>
      </c>
      <c r="G470" s="6">
        <f>G465*7/12+G477*5/12</f>
        <v>3.8224999999999998</v>
      </c>
      <c r="H470" s="6">
        <f t="shared" si="34"/>
        <v>250.81117960382321</v>
      </c>
      <c r="I470" s="6">
        <f t="shared" si="35"/>
        <v>10.749050554449564</v>
      </c>
      <c r="J470" s="6">
        <f t="shared" si="36"/>
        <v>17.147294932098117</v>
      </c>
      <c r="K470" s="6">
        <f t="shared" si="38"/>
        <v>15.040444676080989</v>
      </c>
    </row>
    <row r="471" spans="1:11" ht="12.75" x14ac:dyDescent="0.2">
      <c r="A471" s="2">
        <v>1909.07</v>
      </c>
      <c r="B471" s="6">
        <v>9.94</v>
      </c>
      <c r="C471" s="12">
        <v>0.42330000000000001</v>
      </c>
      <c r="D471" s="12">
        <v>0.68500000000000005</v>
      </c>
      <c r="E471" s="12">
        <v>9.4194198349999994</v>
      </c>
      <c r="F471" s="6">
        <f t="shared" si="37"/>
        <v>1909.5416666666317</v>
      </c>
      <c r="G471" s="6">
        <f>G465*6/12+G477*6/12</f>
        <v>3.835</v>
      </c>
      <c r="H471" s="6">
        <f t="shared" si="34"/>
        <v>254.39419645530637</v>
      </c>
      <c r="I471" s="6">
        <f t="shared" si="35"/>
        <v>10.833507380234526</v>
      </c>
      <c r="J471" s="6">
        <f t="shared" si="36"/>
        <v>17.531189594757031</v>
      </c>
      <c r="K471" s="6">
        <f t="shared" si="38"/>
        <v>15.23150324049768</v>
      </c>
    </row>
    <row r="472" spans="1:11" ht="12.75" x14ac:dyDescent="0.2">
      <c r="A472" s="2">
        <v>1909.08</v>
      </c>
      <c r="B472" s="6">
        <v>10.18</v>
      </c>
      <c r="C472" s="12">
        <v>0.42670000000000002</v>
      </c>
      <c r="D472" s="12">
        <v>0.7</v>
      </c>
      <c r="E472" s="12">
        <v>9.5145851239999999</v>
      </c>
      <c r="F472" s="6">
        <f t="shared" si="37"/>
        <v>1909.624999999965</v>
      </c>
      <c r="G472" s="6">
        <f>G465*5/12+G477*7/12</f>
        <v>3.8474999999999997</v>
      </c>
      <c r="H472" s="6">
        <f t="shared" si="34"/>
        <v>257.93061368589417</v>
      </c>
      <c r="I472" s="6">
        <f t="shared" si="35"/>
        <v>10.811295958720143</v>
      </c>
      <c r="J472" s="6">
        <f t="shared" si="36"/>
        <v>17.735896815336535</v>
      </c>
      <c r="K472" s="6">
        <f t="shared" si="38"/>
        <v>15.417580706254755</v>
      </c>
    </row>
    <row r="473" spans="1:11" ht="12.75" x14ac:dyDescent="0.2">
      <c r="A473" s="2">
        <v>1909.09</v>
      </c>
      <c r="B473" s="6">
        <v>10.19</v>
      </c>
      <c r="C473" s="12">
        <v>0.43</v>
      </c>
      <c r="D473" s="12">
        <v>0.71499999999999997</v>
      </c>
      <c r="E473" s="12">
        <v>9.6096694209999995</v>
      </c>
      <c r="F473" s="6">
        <f t="shared" si="37"/>
        <v>1909.7083333332982</v>
      </c>
      <c r="G473" s="6">
        <f>G465*4/12+G477*8/12</f>
        <v>3.8600000000000003</v>
      </c>
      <c r="H473" s="6">
        <f t="shared" si="34"/>
        <v>255.62934398469352</v>
      </c>
      <c r="I473" s="6">
        <f t="shared" si="35"/>
        <v>10.787106762847715</v>
      </c>
      <c r="J473" s="6">
        <f t="shared" si="36"/>
        <v>17.936700780083989</v>
      </c>
      <c r="K473" s="6">
        <f t="shared" si="38"/>
        <v>15.254446436821175</v>
      </c>
    </row>
    <row r="474" spans="1:11" ht="12.75" x14ac:dyDescent="0.2">
      <c r="A474" s="2">
        <v>1909.1</v>
      </c>
      <c r="B474" s="6">
        <v>10.23</v>
      </c>
      <c r="C474" s="12">
        <v>0.43330000000000002</v>
      </c>
      <c r="D474" s="12">
        <v>0.73</v>
      </c>
      <c r="E474" s="12">
        <v>9.8000000000000007</v>
      </c>
      <c r="F474" s="6">
        <f t="shared" si="37"/>
        <v>1909.7916666666315</v>
      </c>
      <c r="G474" s="6">
        <f>G465*3/12+G477*9/12</f>
        <v>3.8724999999999996</v>
      </c>
      <c r="H474" s="6">
        <f t="shared" si="34"/>
        <v>251.64860510204073</v>
      </c>
      <c r="I474" s="6">
        <f t="shared" si="35"/>
        <v>10.658782071428568</v>
      </c>
      <c r="J474" s="6">
        <f t="shared" si="36"/>
        <v>17.957329591836729</v>
      </c>
      <c r="K474" s="6">
        <f t="shared" si="38"/>
        <v>14.988845296121763</v>
      </c>
    </row>
    <row r="475" spans="1:11" ht="12.75" x14ac:dyDescent="0.2">
      <c r="A475" s="2">
        <v>1909.11</v>
      </c>
      <c r="B475" s="6">
        <v>10.18</v>
      </c>
      <c r="C475" s="12">
        <v>0.43669999999999998</v>
      </c>
      <c r="D475" s="12">
        <v>0.745</v>
      </c>
      <c r="E475" s="12">
        <v>9.8951652889999995</v>
      </c>
      <c r="F475" s="6">
        <f t="shared" si="37"/>
        <v>1909.8749999999648</v>
      </c>
      <c r="G475" s="6">
        <f>G465*2/12+G477*10/12</f>
        <v>3.8849999999999998</v>
      </c>
      <c r="H475" s="6">
        <f t="shared" si="34"/>
        <v>248.01028667283734</v>
      </c>
      <c r="I475" s="6">
        <f t="shared" si="35"/>
        <v>10.639105323185468</v>
      </c>
      <c r="J475" s="6">
        <f t="shared" si="36"/>
        <v>18.150065183817667</v>
      </c>
      <c r="K475" s="6">
        <f t="shared" si="38"/>
        <v>14.745631176824586</v>
      </c>
    </row>
    <row r="476" spans="1:11" ht="12.75" x14ac:dyDescent="0.2">
      <c r="A476" s="2">
        <v>1909.12</v>
      </c>
      <c r="B476" s="6">
        <v>10.3</v>
      </c>
      <c r="C476" s="12">
        <v>0.44</v>
      </c>
      <c r="D476" s="12">
        <v>0.76</v>
      </c>
      <c r="E476" s="12">
        <v>9.9903305790000001</v>
      </c>
      <c r="F476" s="6">
        <f t="shared" si="37"/>
        <v>1909.958333333298</v>
      </c>
      <c r="G476" s="6">
        <f>G465*1/12+G477*11/12</f>
        <v>3.8975000000000004</v>
      </c>
      <c r="H476" s="6">
        <f t="shared" si="34"/>
        <v>248.54345713238081</v>
      </c>
      <c r="I476" s="6">
        <f t="shared" si="35"/>
        <v>10.617390401771607</v>
      </c>
      <c r="J476" s="6">
        <f t="shared" si="36"/>
        <v>18.339128875787321</v>
      </c>
      <c r="K476" s="6">
        <f t="shared" si="38"/>
        <v>14.750638489265034</v>
      </c>
    </row>
    <row r="477" spans="1:11" ht="12.75" x14ac:dyDescent="0.2">
      <c r="A477" s="2">
        <v>1910.01</v>
      </c>
      <c r="B477" s="6">
        <v>10.08</v>
      </c>
      <c r="C477" s="12">
        <v>0.4425</v>
      </c>
      <c r="D477" s="12">
        <v>0.75749999999999995</v>
      </c>
      <c r="E477" s="12">
        <v>9.8951652889999995</v>
      </c>
      <c r="F477" s="6">
        <f t="shared" si="37"/>
        <v>1910.0416666666313</v>
      </c>
      <c r="G477" s="6">
        <v>3.91</v>
      </c>
      <c r="H477" s="6">
        <f t="shared" si="34"/>
        <v>245.57403631259339</v>
      </c>
      <c r="I477" s="6">
        <f t="shared" si="35"/>
        <v>10.780407844079621</v>
      </c>
      <c r="J477" s="6">
        <f t="shared" si="36"/>
        <v>18.45459647884816</v>
      </c>
      <c r="K477" s="6">
        <f t="shared" si="38"/>
        <v>14.547885040564147</v>
      </c>
    </row>
    <row r="478" spans="1:11" ht="12.75" x14ac:dyDescent="0.2">
      <c r="A478" s="2">
        <v>1910.02</v>
      </c>
      <c r="B478" s="6">
        <v>9.7200000000000006</v>
      </c>
      <c r="C478" s="12">
        <v>0.44500000000000001</v>
      </c>
      <c r="D478" s="12">
        <v>0.755</v>
      </c>
      <c r="E478" s="12">
        <v>9.8951652889999995</v>
      </c>
      <c r="F478" s="6">
        <f t="shared" si="37"/>
        <v>1910.1249999999645</v>
      </c>
      <c r="G478" s="6">
        <f>G477*11/12+G489*1/12</f>
        <v>3.9158333333333335</v>
      </c>
      <c r="H478" s="6">
        <f t="shared" si="34"/>
        <v>236.80353501571508</v>
      </c>
      <c r="I478" s="6">
        <f t="shared" si="35"/>
        <v>10.84131410308572</v>
      </c>
      <c r="J478" s="6">
        <f t="shared" si="36"/>
        <v>18.393690219842064</v>
      </c>
      <c r="K478" s="6">
        <f t="shared" si="38"/>
        <v>14.002037903032702</v>
      </c>
    </row>
    <row r="479" spans="1:11" ht="12.75" x14ac:dyDescent="0.2">
      <c r="A479" s="2">
        <v>1910.03</v>
      </c>
      <c r="B479" s="6">
        <v>9.9600000000000009</v>
      </c>
      <c r="C479" s="12">
        <v>0.44750000000000001</v>
      </c>
      <c r="D479" s="12">
        <v>0.75249999999999995</v>
      </c>
      <c r="E479" s="12">
        <v>10.08541488</v>
      </c>
      <c r="F479" s="6">
        <f t="shared" si="37"/>
        <v>1910.2083333332978</v>
      </c>
      <c r="G479" s="6">
        <f>G477*10/12+G489*2/12</f>
        <v>3.9216666666666669</v>
      </c>
      <c r="H479" s="6">
        <f t="shared" si="34"/>
        <v>238.0732164783289</v>
      </c>
      <c r="I479" s="6">
        <f t="shared" si="35"/>
        <v>10.696562688157849</v>
      </c>
      <c r="J479" s="6">
        <f t="shared" si="36"/>
        <v>17.986957369472137</v>
      </c>
      <c r="K479" s="6">
        <f t="shared" si="38"/>
        <v>14.050006965077824</v>
      </c>
    </row>
    <row r="480" spans="1:11" ht="12.75" x14ac:dyDescent="0.2">
      <c r="A480" s="2">
        <v>1910.04</v>
      </c>
      <c r="B480" s="6">
        <v>9.7200000000000006</v>
      </c>
      <c r="C480" s="12">
        <v>0.45</v>
      </c>
      <c r="D480" s="12">
        <v>0.75</v>
      </c>
      <c r="E480" s="12">
        <v>10.180580170000001</v>
      </c>
      <c r="F480" s="6">
        <f t="shared" si="37"/>
        <v>1910.291666666631</v>
      </c>
      <c r="G480" s="6">
        <f>G477*9/12+G489*3/12</f>
        <v>3.9274999999999998</v>
      </c>
      <c r="H480" s="6">
        <f t="shared" si="34"/>
        <v>230.16469404218637</v>
      </c>
      <c r="I480" s="6">
        <f t="shared" si="35"/>
        <v>10.655772872323441</v>
      </c>
      <c r="J480" s="6">
        <f t="shared" si="36"/>
        <v>17.759621453872402</v>
      </c>
      <c r="K480" s="6">
        <f t="shared" si="38"/>
        <v>13.559883620820083</v>
      </c>
    </row>
    <row r="481" spans="1:11" ht="12.75" x14ac:dyDescent="0.2">
      <c r="A481" s="2">
        <v>1910.05</v>
      </c>
      <c r="B481" s="6">
        <v>9.56</v>
      </c>
      <c r="C481" s="12">
        <v>0.45250000000000001</v>
      </c>
      <c r="D481" s="12">
        <v>0.74750000000000005</v>
      </c>
      <c r="E481" s="12">
        <v>9.9903305790000001</v>
      </c>
      <c r="F481" s="6">
        <f t="shared" si="37"/>
        <v>1910.3749999999643</v>
      </c>
      <c r="G481" s="6">
        <f>G477*8/12+G489*4/12</f>
        <v>3.9333333333333336</v>
      </c>
      <c r="H481" s="6">
        <f t="shared" si="34"/>
        <v>230.68693691121945</v>
      </c>
      <c r="I481" s="6">
        <f t="shared" si="35"/>
        <v>10.919020810912846</v>
      </c>
      <c r="J481" s="6">
        <f t="shared" si="36"/>
        <v>18.037498466646081</v>
      </c>
      <c r="K481" s="6">
        <f t="shared" si="38"/>
        <v>13.568792287251451</v>
      </c>
    </row>
    <row r="482" spans="1:11" ht="12.75" x14ac:dyDescent="0.2">
      <c r="A482" s="2">
        <v>1910.06</v>
      </c>
      <c r="B482" s="6">
        <v>9.1</v>
      </c>
      <c r="C482" s="12">
        <v>0.45500000000000002</v>
      </c>
      <c r="D482" s="12">
        <v>0.745</v>
      </c>
      <c r="E482" s="12">
        <v>9.8951652889999995</v>
      </c>
      <c r="F482" s="6">
        <f t="shared" si="37"/>
        <v>1910.4583333332976</v>
      </c>
      <c r="G482" s="6">
        <f>G477*7/12+G489*5/12</f>
        <v>3.9391666666666665</v>
      </c>
      <c r="H482" s="6">
        <f t="shared" si="34"/>
        <v>221.69878278220236</v>
      </c>
      <c r="I482" s="6">
        <f t="shared" si="35"/>
        <v>11.084939139110119</v>
      </c>
      <c r="J482" s="6">
        <f t="shared" si="36"/>
        <v>18.150065183817667</v>
      </c>
      <c r="K482" s="6">
        <f t="shared" si="38"/>
        <v>13.019657302315938</v>
      </c>
    </row>
    <row r="483" spans="1:11" ht="12.75" x14ac:dyDescent="0.2">
      <c r="A483" s="2">
        <v>1910.07</v>
      </c>
      <c r="B483" s="6">
        <v>8.64</v>
      </c>
      <c r="C483" s="12">
        <v>0.45750000000000002</v>
      </c>
      <c r="D483" s="12">
        <v>0.74250000000000005</v>
      </c>
      <c r="E483" s="12">
        <v>9.8951652889999995</v>
      </c>
      <c r="F483" s="6">
        <f t="shared" si="37"/>
        <v>1910.5416666666308</v>
      </c>
      <c r="G483" s="6">
        <f>G477*6/12+G489*6/12</f>
        <v>3.9450000000000003</v>
      </c>
      <c r="H483" s="6">
        <f t="shared" si="34"/>
        <v>210.49203112508002</v>
      </c>
      <c r="I483" s="6">
        <f t="shared" si="35"/>
        <v>11.145845398116219</v>
      </c>
      <c r="J483" s="6">
        <f t="shared" si="36"/>
        <v>18.089158924811567</v>
      </c>
      <c r="K483" s="6">
        <f t="shared" si="38"/>
        <v>12.342581259985222</v>
      </c>
    </row>
    <row r="484" spans="1:11" ht="12.75" x14ac:dyDescent="0.2">
      <c r="A484" s="2">
        <v>1910.08</v>
      </c>
      <c r="B484" s="6">
        <v>8.85</v>
      </c>
      <c r="C484" s="12">
        <v>0.46</v>
      </c>
      <c r="D484" s="12">
        <v>0.74</v>
      </c>
      <c r="E484" s="12">
        <v>9.8000000000000007</v>
      </c>
      <c r="F484" s="6">
        <f t="shared" si="37"/>
        <v>1910.6249999999641</v>
      </c>
      <c r="G484" s="6">
        <f>G477*5/12+G489*7/12</f>
        <v>3.9508333333333336</v>
      </c>
      <c r="H484" s="6">
        <f t="shared" si="34"/>
        <v>217.70187244897951</v>
      </c>
      <c r="I484" s="6">
        <f t="shared" si="35"/>
        <v>11.315577551020406</v>
      </c>
      <c r="J484" s="6">
        <f t="shared" si="36"/>
        <v>18.203320408163261</v>
      </c>
      <c r="K484" s="6">
        <f t="shared" si="38"/>
        <v>12.745055150886255</v>
      </c>
    </row>
    <row r="485" spans="1:11" ht="12.75" x14ac:dyDescent="0.2">
      <c r="A485" s="2">
        <v>1910.09</v>
      </c>
      <c r="B485" s="6">
        <v>8.91</v>
      </c>
      <c r="C485" s="12">
        <v>0.46250000000000002</v>
      </c>
      <c r="D485" s="12">
        <v>0.73750000000000004</v>
      </c>
      <c r="E485" s="12">
        <v>9.7048347110000002</v>
      </c>
      <c r="F485" s="6">
        <f t="shared" si="37"/>
        <v>1910.7083333332973</v>
      </c>
      <c r="G485" s="6">
        <f>G477*4/12+G489*8/12</f>
        <v>3.956666666666667</v>
      </c>
      <c r="H485" s="6">
        <f t="shared" si="34"/>
        <v>221.32706779286016</v>
      </c>
      <c r="I485" s="6">
        <f t="shared" si="35"/>
        <v>11.48863847970795</v>
      </c>
      <c r="J485" s="6">
        <f t="shared" si="36"/>
        <v>18.319720818993758</v>
      </c>
      <c r="K485" s="6">
        <f t="shared" si="38"/>
        <v>12.937161101070853</v>
      </c>
    </row>
    <row r="486" spans="1:11" ht="12.75" x14ac:dyDescent="0.2">
      <c r="A486" s="2">
        <v>1910.1</v>
      </c>
      <c r="B486" s="6">
        <v>9.32</v>
      </c>
      <c r="C486" s="12">
        <v>0.46500000000000002</v>
      </c>
      <c r="D486" s="12">
        <v>0.73499999999999999</v>
      </c>
      <c r="E486" s="12">
        <v>9.4194198349999994</v>
      </c>
      <c r="F486" s="6">
        <f t="shared" si="37"/>
        <v>1910.7916666666306</v>
      </c>
      <c r="G486" s="6">
        <f>G477*3/12+G489*9/12</f>
        <v>3.9624999999999999</v>
      </c>
      <c r="H486" s="6">
        <f t="shared" si="34"/>
        <v>238.52655039873798</v>
      </c>
      <c r="I486" s="6">
        <f t="shared" si="35"/>
        <v>11.900734542426305</v>
      </c>
      <c r="J486" s="6">
        <f t="shared" si="36"/>
        <v>18.810838470286736</v>
      </c>
      <c r="K486" s="6">
        <f t="shared" si="38"/>
        <v>13.918866656445818</v>
      </c>
    </row>
    <row r="487" spans="1:11" ht="12.75" x14ac:dyDescent="0.2">
      <c r="A487" s="2">
        <v>1910.11</v>
      </c>
      <c r="B487" s="6">
        <v>9.31</v>
      </c>
      <c r="C487" s="12">
        <v>0.46750000000000003</v>
      </c>
      <c r="D487" s="12">
        <v>0.73250000000000004</v>
      </c>
      <c r="E487" s="12">
        <v>9.229089256</v>
      </c>
      <c r="F487" s="6">
        <f t="shared" si="37"/>
        <v>1910.8749999999638</v>
      </c>
      <c r="G487" s="6">
        <f>G477*2/12+G489*10/12</f>
        <v>3.9683333333333333</v>
      </c>
      <c r="H487" s="6">
        <f t="shared" si="34"/>
        <v>243.18445165549707</v>
      </c>
      <c r="I487" s="6">
        <f t="shared" si="35"/>
        <v>12.211464140595584</v>
      </c>
      <c r="J487" s="6">
        <f t="shared" si="36"/>
        <v>19.133470551842279</v>
      </c>
      <c r="K487" s="6">
        <f t="shared" si="38"/>
        <v>14.164523175780355</v>
      </c>
    </row>
    <row r="488" spans="1:11" ht="12.75" x14ac:dyDescent="0.2">
      <c r="A488" s="2">
        <v>1910.12</v>
      </c>
      <c r="B488" s="6">
        <v>9.0500000000000007</v>
      </c>
      <c r="C488" s="12">
        <v>0.47</v>
      </c>
      <c r="D488" s="12">
        <v>0.73</v>
      </c>
      <c r="E488" s="12">
        <v>9.229089256</v>
      </c>
      <c r="F488" s="6">
        <f t="shared" si="37"/>
        <v>1910.9583333332971</v>
      </c>
      <c r="G488" s="6">
        <f>G477*1/12+G489*11/12</f>
        <v>3.9741666666666666</v>
      </c>
      <c r="H488" s="6">
        <f t="shared" si="34"/>
        <v>236.39304913880224</v>
      </c>
      <c r="I488" s="6">
        <f t="shared" si="35"/>
        <v>12.276766087871495</v>
      </c>
      <c r="J488" s="6">
        <f t="shared" si="36"/>
        <v>19.068168604566363</v>
      </c>
      <c r="K488" s="6">
        <f t="shared" si="38"/>
        <v>13.741478417781554</v>
      </c>
    </row>
    <row r="489" spans="1:11" ht="12.75" x14ac:dyDescent="0.2">
      <c r="A489" s="2">
        <v>1911.01</v>
      </c>
      <c r="B489" s="6">
        <v>9.27</v>
      </c>
      <c r="C489" s="12">
        <v>0.47</v>
      </c>
      <c r="D489" s="12">
        <v>0.71830000000000005</v>
      </c>
      <c r="E489" s="12">
        <v>9.229089256</v>
      </c>
      <c r="F489" s="6">
        <f t="shared" si="37"/>
        <v>1911.0416666666304</v>
      </c>
      <c r="G489" s="6">
        <v>3.98</v>
      </c>
      <c r="H489" s="6">
        <f t="shared" si="34"/>
        <v>242.13962049908247</v>
      </c>
      <c r="I489" s="6">
        <f t="shared" si="35"/>
        <v>12.276766087871495</v>
      </c>
      <c r="J489" s="6">
        <f t="shared" si="36"/>
        <v>18.762555491315098</v>
      </c>
      <c r="K489" s="6">
        <f t="shared" si="38"/>
        <v>14.049215181401209</v>
      </c>
    </row>
    <row r="490" spans="1:11" ht="12.75" x14ac:dyDescent="0.2">
      <c r="A490" s="2">
        <v>1911.02</v>
      </c>
      <c r="B490" s="6">
        <v>9.43</v>
      </c>
      <c r="C490" s="12">
        <v>0.47</v>
      </c>
      <c r="D490" s="12">
        <v>0.70669999999999999</v>
      </c>
      <c r="E490" s="12">
        <v>8.9436743799999991</v>
      </c>
      <c r="F490" s="6">
        <f t="shared" si="37"/>
        <v>1911.1249999999636</v>
      </c>
      <c r="G490" s="6">
        <f>G489*11/12+G501*1/12</f>
        <v>3.9824999999999999</v>
      </c>
      <c r="H490" s="6">
        <f t="shared" si="34"/>
        <v>254.17959480765438</v>
      </c>
      <c r="I490" s="6">
        <f t="shared" si="35"/>
        <v>12.668548203562839</v>
      </c>
      <c r="J490" s="6">
        <f t="shared" si="36"/>
        <v>19.048644713740124</v>
      </c>
      <c r="K490" s="6">
        <f t="shared" si="38"/>
        <v>14.721488469928303</v>
      </c>
    </row>
    <row r="491" spans="1:11" ht="12.75" x14ac:dyDescent="0.2">
      <c r="A491" s="2">
        <v>1911.03</v>
      </c>
      <c r="B491" s="6">
        <v>9.32</v>
      </c>
      <c r="C491" s="12">
        <v>0.47</v>
      </c>
      <c r="D491" s="12">
        <v>0.69499999999999995</v>
      </c>
      <c r="E491" s="12">
        <v>9.0388396689999997</v>
      </c>
      <c r="F491" s="6">
        <f t="shared" si="37"/>
        <v>1911.2083333332969</v>
      </c>
      <c r="G491" s="6">
        <f>G489*10/12+G501*2/12</f>
        <v>3.9849999999999999</v>
      </c>
      <c r="H491" s="6">
        <f t="shared" si="34"/>
        <v>248.56970609907603</v>
      </c>
      <c r="I491" s="6">
        <f t="shared" si="35"/>
        <v>12.535167582249542</v>
      </c>
      <c r="J491" s="6">
        <f t="shared" si="36"/>
        <v>18.536045680134958</v>
      </c>
      <c r="K491" s="6">
        <f t="shared" si="38"/>
        <v>14.370623221979535</v>
      </c>
    </row>
    <row r="492" spans="1:11" ht="12.75" x14ac:dyDescent="0.2">
      <c r="A492" s="2">
        <v>1911.04</v>
      </c>
      <c r="B492" s="6">
        <v>9.2799999999999994</v>
      </c>
      <c r="C492" s="12">
        <v>0.47</v>
      </c>
      <c r="D492" s="12">
        <v>0.68330000000000002</v>
      </c>
      <c r="E492" s="12">
        <v>8.7534247930000006</v>
      </c>
      <c r="F492" s="6">
        <f t="shared" si="37"/>
        <v>1911.2916666666301</v>
      </c>
      <c r="G492" s="6">
        <f>G489*9/12+G501*3/12</f>
        <v>3.9874999999999998</v>
      </c>
      <c r="H492" s="6">
        <f t="shared" si="34"/>
        <v>255.57298233589785</v>
      </c>
      <c r="I492" s="6">
        <f t="shared" si="35"/>
        <v>12.943890269167241</v>
      </c>
      <c r="J492" s="6">
        <f t="shared" si="36"/>
        <v>18.818213236004201</v>
      </c>
      <c r="K492" s="6">
        <f t="shared" si="38"/>
        <v>14.752935420329358</v>
      </c>
    </row>
    <row r="493" spans="1:11" ht="12.75" x14ac:dyDescent="0.2">
      <c r="A493" s="2">
        <v>1911.05</v>
      </c>
      <c r="B493" s="6">
        <v>9.48</v>
      </c>
      <c r="C493" s="12">
        <v>0.47</v>
      </c>
      <c r="D493" s="12">
        <v>0.67169999999999996</v>
      </c>
      <c r="E493" s="12">
        <v>8.7534247930000006</v>
      </c>
      <c r="F493" s="6">
        <f t="shared" si="37"/>
        <v>1911.3749999999634</v>
      </c>
      <c r="G493" s="6">
        <f>G489*8/12+G501*4/12</f>
        <v>3.99</v>
      </c>
      <c r="H493" s="6">
        <f t="shared" si="34"/>
        <v>261.08102074830941</v>
      </c>
      <c r="I493" s="6">
        <f t="shared" si="35"/>
        <v>12.943890269167241</v>
      </c>
      <c r="J493" s="6">
        <f t="shared" si="36"/>
        <v>18.498747008084329</v>
      </c>
      <c r="K493" s="6">
        <f t="shared" si="38"/>
        <v>15.047660591685039</v>
      </c>
    </row>
    <row r="494" spans="1:11" ht="12.75" x14ac:dyDescent="0.2">
      <c r="A494" s="2">
        <v>1911.06</v>
      </c>
      <c r="B494" s="6">
        <v>9.67</v>
      </c>
      <c r="C494" s="12">
        <v>0.47</v>
      </c>
      <c r="D494" s="12">
        <v>0.66</v>
      </c>
      <c r="E494" s="12">
        <v>8.7534247930000006</v>
      </c>
      <c r="F494" s="6">
        <f t="shared" si="37"/>
        <v>1911.4583333332967</v>
      </c>
      <c r="G494" s="6">
        <f>G489*7/12+G501*5/12</f>
        <v>3.9924999999999997</v>
      </c>
      <c r="H494" s="6">
        <f t="shared" si="34"/>
        <v>266.31365724010044</v>
      </c>
      <c r="I494" s="6">
        <f t="shared" si="35"/>
        <v>12.943890269167241</v>
      </c>
      <c r="J494" s="6">
        <f t="shared" si="36"/>
        <v>18.17652676095825</v>
      </c>
      <c r="K494" s="6">
        <f t="shared" si="38"/>
        <v>15.328355684719284</v>
      </c>
    </row>
    <row r="495" spans="1:11" ht="12.75" x14ac:dyDescent="0.2">
      <c r="A495" s="2">
        <v>1911.07</v>
      </c>
      <c r="B495" s="6">
        <v>9.6300000000000008</v>
      </c>
      <c r="C495" s="12">
        <v>0.47</v>
      </c>
      <c r="D495" s="12">
        <v>0.64829999999999999</v>
      </c>
      <c r="E495" s="12">
        <v>8.8485090910000004</v>
      </c>
      <c r="F495" s="6">
        <f t="shared" si="37"/>
        <v>1911.5416666666299</v>
      </c>
      <c r="G495" s="6">
        <f>G489*6/12+G501*6/12</f>
        <v>3.9950000000000001</v>
      </c>
      <c r="H495" s="6">
        <f t="shared" si="34"/>
        <v>262.36213424488187</v>
      </c>
      <c r="I495" s="6">
        <f t="shared" si="35"/>
        <v>12.804797829189456</v>
      </c>
      <c r="J495" s="6">
        <f t="shared" si="36"/>
        <v>17.662447729071328</v>
      </c>
      <c r="K495" s="6">
        <f t="shared" si="38"/>
        <v>15.083110578700269</v>
      </c>
    </row>
    <row r="496" spans="1:11" ht="12.75" x14ac:dyDescent="0.2">
      <c r="A496" s="2">
        <v>1911.08</v>
      </c>
      <c r="B496" s="6">
        <v>9.17</v>
      </c>
      <c r="C496" s="12">
        <v>0.47</v>
      </c>
      <c r="D496" s="12">
        <v>0.63670000000000004</v>
      </c>
      <c r="E496" s="12">
        <v>9.1340049590000003</v>
      </c>
      <c r="F496" s="6">
        <f t="shared" si="37"/>
        <v>1911.6249999999632</v>
      </c>
      <c r="G496" s="6">
        <f>G489*5/12+G501*7/12</f>
        <v>3.9975000000000001</v>
      </c>
      <c r="H496" s="6">
        <f t="shared" si="34"/>
        <v>242.02100611099516</v>
      </c>
      <c r="I496" s="6">
        <f t="shared" si="35"/>
        <v>12.404566289222219</v>
      </c>
      <c r="J496" s="6">
        <f t="shared" si="36"/>
        <v>16.804228417761248</v>
      </c>
      <c r="K496" s="6">
        <f t="shared" si="38"/>
        <v>13.89979066565445</v>
      </c>
    </row>
    <row r="497" spans="1:11" ht="12.75" x14ac:dyDescent="0.2">
      <c r="A497" s="2">
        <v>1911.09</v>
      </c>
      <c r="B497" s="6">
        <v>8.67</v>
      </c>
      <c r="C497" s="12">
        <v>0.47</v>
      </c>
      <c r="D497" s="12">
        <v>0.625</v>
      </c>
      <c r="E497" s="12">
        <v>9.229089256</v>
      </c>
      <c r="F497" s="6">
        <f t="shared" si="37"/>
        <v>1911.7083333332964</v>
      </c>
      <c r="G497" s="6">
        <f>G489*4/12+G501*8/12</f>
        <v>4</v>
      </c>
      <c r="H497" s="6">
        <f t="shared" si="34"/>
        <v>226.46715315286352</v>
      </c>
      <c r="I497" s="6">
        <f t="shared" si="35"/>
        <v>12.276766087871495</v>
      </c>
      <c r="J497" s="6">
        <f t="shared" si="36"/>
        <v>16.325486818978053</v>
      </c>
      <c r="K497" s="6">
        <f t="shared" si="38"/>
        <v>12.997953983252438</v>
      </c>
    </row>
    <row r="498" spans="1:11" ht="12.75" x14ac:dyDescent="0.2">
      <c r="A498" s="2">
        <v>1911.1</v>
      </c>
      <c r="B498" s="6">
        <v>8.7200000000000006</v>
      </c>
      <c r="C498" s="12">
        <v>0.47</v>
      </c>
      <c r="D498" s="12">
        <v>0.61329999999999996</v>
      </c>
      <c r="E498" s="12">
        <v>9.229089256</v>
      </c>
      <c r="F498" s="6">
        <f t="shared" si="37"/>
        <v>1911.7916666666297</v>
      </c>
      <c r="G498" s="6">
        <f>G489*3/12+G501*9/12</f>
        <v>4.0024999999999995</v>
      </c>
      <c r="H498" s="6">
        <f t="shared" si="34"/>
        <v>227.77319209838183</v>
      </c>
      <c r="I498" s="6">
        <f t="shared" si="35"/>
        <v>12.276766087871495</v>
      </c>
      <c r="J498" s="6">
        <f t="shared" si="36"/>
        <v>16.019873705726781</v>
      </c>
      <c r="K498" s="6">
        <f t="shared" si="38"/>
        <v>13.066472850619196</v>
      </c>
    </row>
    <row r="499" spans="1:11" ht="12.75" x14ac:dyDescent="0.2">
      <c r="A499" s="2">
        <v>1911.11</v>
      </c>
      <c r="B499" s="6">
        <v>9.07</v>
      </c>
      <c r="C499" s="12">
        <v>0.47</v>
      </c>
      <c r="D499" s="12">
        <v>0.60170000000000001</v>
      </c>
      <c r="E499" s="12">
        <v>9.1340049590000003</v>
      </c>
      <c r="F499" s="6">
        <f t="shared" si="37"/>
        <v>1911.8749999999629</v>
      </c>
      <c r="G499" s="6">
        <f>G489*2/12+G501*10/12</f>
        <v>4.0049999999999999</v>
      </c>
      <c r="H499" s="6">
        <f t="shared" si="34"/>
        <v>239.38173668775642</v>
      </c>
      <c r="I499" s="6">
        <f t="shared" si="35"/>
        <v>12.404566289222219</v>
      </c>
      <c r="J499" s="6">
        <f t="shared" si="36"/>
        <v>15.880484119627679</v>
      </c>
      <c r="K499" s="6">
        <f t="shared" si="38"/>
        <v>13.727997586413096</v>
      </c>
    </row>
    <row r="500" spans="1:11" ht="12.75" x14ac:dyDescent="0.2">
      <c r="A500" s="2">
        <v>1911.12</v>
      </c>
      <c r="B500" s="6">
        <v>9.11</v>
      </c>
      <c r="C500" s="12">
        <v>0.47</v>
      </c>
      <c r="D500" s="12">
        <v>0.59</v>
      </c>
      <c r="E500" s="12">
        <v>9.0388396689999997</v>
      </c>
      <c r="F500" s="6">
        <f t="shared" si="37"/>
        <v>1911.9583333332962</v>
      </c>
      <c r="G500" s="6">
        <f>G489*1/12+G501*11/12</f>
        <v>4.0075000000000003</v>
      </c>
      <c r="H500" s="6">
        <f t="shared" si="34"/>
        <v>242.96888654104961</v>
      </c>
      <c r="I500" s="6">
        <f t="shared" si="35"/>
        <v>12.535167582249542</v>
      </c>
      <c r="J500" s="6">
        <f t="shared" si="36"/>
        <v>15.735635901121764</v>
      </c>
      <c r="K500" s="6">
        <f t="shared" si="38"/>
        <v>13.92925841957824</v>
      </c>
    </row>
    <row r="501" spans="1:11" ht="12.75" x14ac:dyDescent="0.2">
      <c r="A501" s="2">
        <v>1912.01</v>
      </c>
      <c r="B501" s="6">
        <v>9.1199999999999992</v>
      </c>
      <c r="C501" s="12">
        <v>0.4708</v>
      </c>
      <c r="D501" s="12">
        <v>0.59919999999999995</v>
      </c>
      <c r="E501" s="12">
        <v>9.1340049590000003</v>
      </c>
      <c r="F501" s="6">
        <f t="shared" si="37"/>
        <v>1912.0416666666295</v>
      </c>
      <c r="G501" s="6">
        <v>4.01</v>
      </c>
      <c r="H501" s="6">
        <f t="shared" si="34"/>
        <v>240.70137139937577</v>
      </c>
      <c r="I501" s="6">
        <f t="shared" si="35"/>
        <v>12.425680444608128</v>
      </c>
      <c r="J501" s="6">
        <f t="shared" si="36"/>
        <v>15.814502384046706</v>
      </c>
      <c r="K501" s="6">
        <f t="shared" si="38"/>
        <v>13.794952631845824</v>
      </c>
    </row>
    <row r="502" spans="1:11" ht="12.75" x14ac:dyDescent="0.2">
      <c r="A502" s="2">
        <v>1912.02</v>
      </c>
      <c r="B502" s="6">
        <v>9.0399999999999991</v>
      </c>
      <c r="C502" s="12">
        <v>0.47170000000000001</v>
      </c>
      <c r="D502" s="12">
        <v>0.60829999999999995</v>
      </c>
      <c r="E502" s="12">
        <v>9.229089256</v>
      </c>
      <c r="F502" s="6">
        <f t="shared" si="37"/>
        <v>1912.1249999999627</v>
      </c>
      <c r="G502" s="6">
        <f>G501*11/12+G513*1/12</f>
        <v>4.0466666666666669</v>
      </c>
      <c r="H502" s="6">
        <f t="shared" si="34"/>
        <v>236.13184134969853</v>
      </c>
      <c r="I502" s="6">
        <f t="shared" si="35"/>
        <v>12.321171412019115</v>
      </c>
      <c r="J502" s="6">
        <f t="shared" si="36"/>
        <v>15.889269811174957</v>
      </c>
      <c r="K502" s="6">
        <f t="shared" si="38"/>
        <v>13.531634369686595</v>
      </c>
    </row>
    <row r="503" spans="1:11" ht="12.75" x14ac:dyDescent="0.2">
      <c r="A503" s="2">
        <v>1912.03</v>
      </c>
      <c r="B503" s="6">
        <v>9.3000000000000007</v>
      </c>
      <c r="C503" s="12">
        <v>0.47249999999999998</v>
      </c>
      <c r="D503" s="12">
        <v>0.61750000000000005</v>
      </c>
      <c r="E503" s="12">
        <v>9.4194198349999994</v>
      </c>
      <c r="F503" s="6">
        <f t="shared" si="37"/>
        <v>1912.208333333296</v>
      </c>
      <c r="G503" s="6">
        <f>G501*10/12+G513*2/12</f>
        <v>4.083333333333333</v>
      </c>
      <c r="H503" s="6">
        <f t="shared" si="34"/>
        <v>238.01469084852613</v>
      </c>
      <c r="I503" s="6">
        <f t="shared" si="35"/>
        <v>12.09268187375576</v>
      </c>
      <c r="J503" s="6">
        <f t="shared" si="36"/>
        <v>15.803663612791922</v>
      </c>
      <c r="K503" s="6">
        <f t="shared" si="38"/>
        <v>13.639769173944172</v>
      </c>
    </row>
    <row r="504" spans="1:11" ht="12.75" x14ac:dyDescent="0.2">
      <c r="A504" s="2">
        <v>1912.04</v>
      </c>
      <c r="B504" s="6">
        <v>9.59</v>
      </c>
      <c r="C504" s="12">
        <v>0.4733</v>
      </c>
      <c r="D504" s="12">
        <v>0.62670000000000003</v>
      </c>
      <c r="E504" s="12">
        <v>9.7048347110000002</v>
      </c>
      <c r="F504" s="6">
        <f t="shared" si="37"/>
        <v>1912.2916666666292</v>
      </c>
      <c r="G504" s="6">
        <f>G501*9/12+G513*3/12</f>
        <v>4.12</v>
      </c>
      <c r="H504" s="6">
        <f t="shared" si="34"/>
        <v>238.21847139545778</v>
      </c>
      <c r="I504" s="6">
        <f t="shared" si="35"/>
        <v>11.756913713396264</v>
      </c>
      <c r="J504" s="6">
        <f t="shared" si="36"/>
        <v>15.567415643746967</v>
      </c>
      <c r="K504" s="6">
        <f t="shared" si="38"/>
        <v>13.654392690553239</v>
      </c>
    </row>
    <row r="505" spans="1:11" ht="12.75" x14ac:dyDescent="0.2">
      <c r="A505" s="2">
        <v>1912.05</v>
      </c>
      <c r="B505" s="6">
        <v>9.58</v>
      </c>
      <c r="C505" s="12">
        <v>0.47420000000000001</v>
      </c>
      <c r="D505" s="12">
        <v>0.63580000000000003</v>
      </c>
      <c r="E505" s="12">
        <v>9.7048347110000002</v>
      </c>
      <c r="F505" s="6">
        <f t="shared" si="37"/>
        <v>1912.3749999999625</v>
      </c>
      <c r="G505" s="6">
        <f>G501*8/12+G513*4/12</f>
        <v>4.1566666666666663</v>
      </c>
      <c r="H505" s="6">
        <f t="shared" si="34"/>
        <v>237.97006840130197</v>
      </c>
      <c r="I505" s="6">
        <f t="shared" si="35"/>
        <v>11.779269982870289</v>
      </c>
      <c r="J505" s="6">
        <f t="shared" si="36"/>
        <v>15.79346236842879</v>
      </c>
      <c r="K505" s="6">
        <f t="shared" si="38"/>
        <v>13.645500685612372</v>
      </c>
    </row>
    <row r="506" spans="1:11" ht="12.75" x14ac:dyDescent="0.2">
      <c r="A506" s="2">
        <v>1912.06</v>
      </c>
      <c r="B506" s="6">
        <v>9.58</v>
      </c>
      <c r="C506" s="12">
        <v>0.47499999999999998</v>
      </c>
      <c r="D506" s="12">
        <v>0.64500000000000002</v>
      </c>
      <c r="E506" s="12">
        <v>9.6096694209999995</v>
      </c>
      <c r="F506" s="6">
        <f t="shared" si="37"/>
        <v>1912.4583333332957</v>
      </c>
      <c r="G506" s="6">
        <f>G501*7/12+G513*5/12</f>
        <v>4.1933333333333334</v>
      </c>
      <c r="H506" s="6">
        <f t="shared" si="34"/>
        <v>240.32670415832817</v>
      </c>
      <c r="I506" s="6">
        <f t="shared" si="35"/>
        <v>11.915990028727126</v>
      </c>
      <c r="J506" s="6">
        <f t="shared" si="36"/>
        <v>16.18066014427157</v>
      </c>
      <c r="K506" s="6">
        <f t="shared" si="38"/>
        <v>13.785417404502532</v>
      </c>
    </row>
    <row r="507" spans="1:11" ht="12.75" x14ac:dyDescent="0.2">
      <c r="A507" s="2">
        <v>1912.07</v>
      </c>
      <c r="B507" s="6">
        <v>9.59</v>
      </c>
      <c r="C507" s="12">
        <v>0.4758</v>
      </c>
      <c r="D507" s="12">
        <v>0.6542</v>
      </c>
      <c r="E507" s="12">
        <v>9.6096694209999995</v>
      </c>
      <c r="F507" s="6">
        <f t="shared" si="37"/>
        <v>1912.541666666629</v>
      </c>
      <c r="G507" s="6">
        <f>G501*6/12+G513*6/12</f>
        <v>4.2300000000000004</v>
      </c>
      <c r="H507" s="6">
        <f t="shared" si="34"/>
        <v>240.57756710630133</v>
      </c>
      <c r="I507" s="6">
        <f t="shared" si="35"/>
        <v>11.936059064564983</v>
      </c>
      <c r="J507" s="6">
        <f t="shared" si="36"/>
        <v>16.411454056406917</v>
      </c>
      <c r="K507" s="6">
        <f t="shared" si="38"/>
        <v>13.802876645015781</v>
      </c>
    </row>
    <row r="508" spans="1:11" ht="12.75" x14ac:dyDescent="0.2">
      <c r="A508" s="2">
        <v>1912.08</v>
      </c>
      <c r="B508" s="6">
        <v>9.81</v>
      </c>
      <c r="C508" s="12">
        <v>0.47670000000000001</v>
      </c>
      <c r="D508" s="12">
        <v>0.6633</v>
      </c>
      <c r="E508" s="12">
        <v>9.7048347110000002</v>
      </c>
      <c r="F508" s="6">
        <f t="shared" si="37"/>
        <v>1912.6249999999623</v>
      </c>
      <c r="G508" s="6">
        <f>G501*5/12+G513*7/12</f>
        <v>4.2666666666666666</v>
      </c>
      <c r="H508" s="6">
        <f t="shared" si="34"/>
        <v>243.68333726688644</v>
      </c>
      <c r="I508" s="6">
        <f t="shared" si="35"/>
        <v>11.841370731409253</v>
      </c>
      <c r="J508" s="6">
        <f t="shared" si="36"/>
        <v>16.47657060235737</v>
      </c>
      <c r="K508" s="6">
        <f t="shared" si="38"/>
        <v>13.984761763426276</v>
      </c>
    </row>
    <row r="509" spans="1:11" ht="12.75" x14ac:dyDescent="0.2">
      <c r="A509" s="2">
        <v>1912.09</v>
      </c>
      <c r="B509" s="6">
        <v>9.86</v>
      </c>
      <c r="C509" s="12">
        <v>0.47749999999999998</v>
      </c>
      <c r="D509" s="12">
        <v>0.67249999999999999</v>
      </c>
      <c r="E509" s="12">
        <v>9.8000000000000007</v>
      </c>
      <c r="F509" s="6">
        <f t="shared" si="37"/>
        <v>1912.7083333332955</v>
      </c>
      <c r="G509" s="6">
        <f>G501*4/12+G513*8/12</f>
        <v>4.3033333333333337</v>
      </c>
      <c r="H509" s="6">
        <f t="shared" si="34"/>
        <v>242.54694489795912</v>
      </c>
      <c r="I509" s="6">
        <f t="shared" si="35"/>
        <v>11.746061479591832</v>
      </c>
      <c r="J509" s="6">
        <f t="shared" si="36"/>
        <v>16.542882397959175</v>
      </c>
      <c r="K509" s="6">
        <f t="shared" si="38"/>
        <v>13.926285001315877</v>
      </c>
    </row>
    <row r="510" spans="1:11" ht="12.75" x14ac:dyDescent="0.2">
      <c r="A510" s="2">
        <v>1912.1</v>
      </c>
      <c r="B510" s="6">
        <v>9.84</v>
      </c>
      <c r="C510" s="12">
        <v>0.4783</v>
      </c>
      <c r="D510" s="12">
        <v>0.68169999999999997</v>
      </c>
      <c r="E510" s="12">
        <v>9.8000000000000007</v>
      </c>
      <c r="F510" s="6">
        <f t="shared" si="37"/>
        <v>1912.7916666666288</v>
      </c>
      <c r="G510" s="6">
        <f>G501*3/12+G513*9/12</f>
        <v>4.34</v>
      </c>
      <c r="H510" s="6">
        <f t="shared" si="34"/>
        <v>242.05496326530601</v>
      </c>
      <c r="I510" s="6">
        <f t="shared" si="35"/>
        <v>11.765740744897956</v>
      </c>
      <c r="J510" s="6">
        <f t="shared" si="36"/>
        <v>16.769193948979588</v>
      </c>
      <c r="K510" s="6">
        <f t="shared" si="38"/>
        <v>13.905092701178466</v>
      </c>
    </row>
    <row r="511" spans="1:11" ht="12.75" x14ac:dyDescent="0.2">
      <c r="A511" s="2">
        <v>1912.11</v>
      </c>
      <c r="B511" s="6">
        <v>9.73</v>
      </c>
      <c r="C511" s="12">
        <v>0.47920000000000001</v>
      </c>
      <c r="D511" s="12">
        <v>0.69079999999999997</v>
      </c>
      <c r="E511" s="12">
        <v>9.8000000000000007</v>
      </c>
      <c r="F511" s="6">
        <f t="shared" si="37"/>
        <v>1912.874999999962</v>
      </c>
      <c r="G511" s="6">
        <f>G501*2/12+G513*10/12</f>
        <v>4.3766666666666669</v>
      </c>
      <c r="H511" s="6">
        <f t="shared" si="34"/>
        <v>239.34906428571421</v>
      </c>
      <c r="I511" s="6">
        <f t="shared" si="35"/>
        <v>11.787879918367343</v>
      </c>
      <c r="J511" s="6">
        <f t="shared" si="36"/>
        <v>16.993045591836729</v>
      </c>
      <c r="K511" s="6">
        <f t="shared" si="38"/>
        <v>13.749541018606534</v>
      </c>
    </row>
    <row r="512" spans="1:11" ht="12.75" x14ac:dyDescent="0.2">
      <c r="A512" s="2">
        <v>1912.12</v>
      </c>
      <c r="B512" s="6">
        <v>9.3800000000000008</v>
      </c>
      <c r="C512" s="12">
        <v>0.48</v>
      </c>
      <c r="D512" s="12">
        <v>0.7</v>
      </c>
      <c r="E512" s="12">
        <v>9.7048347110000002</v>
      </c>
      <c r="F512" s="6">
        <f t="shared" si="37"/>
        <v>1912.9583333332953</v>
      </c>
      <c r="G512" s="6">
        <f>G501*1/12+G513*11/12</f>
        <v>4.4133333333333331</v>
      </c>
      <c r="H512" s="6">
        <f t="shared" si="34"/>
        <v>233.00200851818502</v>
      </c>
      <c r="I512" s="6">
        <f t="shared" si="35"/>
        <v>11.923343719480682</v>
      </c>
      <c r="J512" s="6">
        <f t="shared" si="36"/>
        <v>17.388209590909327</v>
      </c>
      <c r="K512" s="6">
        <f t="shared" si="38"/>
        <v>13.388999452579631</v>
      </c>
    </row>
    <row r="513" spans="1:11" ht="12.75" x14ac:dyDescent="0.2">
      <c r="A513" s="2">
        <v>1913.01</v>
      </c>
      <c r="B513" s="6">
        <v>9.3000000000000007</v>
      </c>
      <c r="C513" s="12">
        <v>0.48</v>
      </c>
      <c r="D513" s="12">
        <v>0.69420000000000004</v>
      </c>
      <c r="E513" s="12">
        <v>9.8000000000000007</v>
      </c>
      <c r="F513" s="6">
        <f t="shared" si="37"/>
        <v>1913.0416666666285</v>
      </c>
      <c r="G513" s="6">
        <v>4.45</v>
      </c>
      <c r="H513" s="6">
        <f t="shared" si="34"/>
        <v>228.77145918367341</v>
      </c>
      <c r="I513" s="6">
        <f t="shared" si="35"/>
        <v>11.807559183673465</v>
      </c>
      <c r="J513" s="6">
        <f t="shared" si="36"/>
        <v>17.076682469387752</v>
      </c>
      <c r="K513" s="6">
        <f t="shared" si="38"/>
        <v>13.148088791761563</v>
      </c>
    </row>
    <row r="514" spans="1:11" ht="12.75" x14ac:dyDescent="0.2">
      <c r="A514" s="2">
        <v>1913.02</v>
      </c>
      <c r="B514" s="6">
        <v>8.9700000000000006</v>
      </c>
      <c r="C514" s="12">
        <v>0.48</v>
      </c>
      <c r="D514" s="12">
        <v>0.68830000000000002</v>
      </c>
      <c r="E514" s="12">
        <v>9.8000000000000007</v>
      </c>
      <c r="F514" s="6">
        <f t="shared" si="37"/>
        <v>1913.1249999999618</v>
      </c>
      <c r="G514" s="6">
        <f>G513*11/12+G525*1/12</f>
        <v>4.4258333333333333</v>
      </c>
      <c r="H514" s="6">
        <f t="shared" si="34"/>
        <v>220.65376224489793</v>
      </c>
      <c r="I514" s="6">
        <f t="shared" si="35"/>
        <v>11.807559183673465</v>
      </c>
      <c r="J514" s="6">
        <f t="shared" si="36"/>
        <v>16.931547887755098</v>
      </c>
      <c r="K514" s="6">
        <f t="shared" si="38"/>
        <v>12.682960516236758</v>
      </c>
    </row>
    <row r="515" spans="1:11" ht="12.75" x14ac:dyDescent="0.2">
      <c r="A515" s="2">
        <v>1913.03</v>
      </c>
      <c r="B515" s="6">
        <v>8.8000000000000007</v>
      </c>
      <c r="C515" s="12">
        <v>0.48</v>
      </c>
      <c r="D515" s="12">
        <v>0.6825</v>
      </c>
      <c r="E515" s="12">
        <v>9.8000000000000007</v>
      </c>
      <c r="F515" s="6">
        <f t="shared" si="37"/>
        <v>1913.2083333332951</v>
      </c>
      <c r="G515" s="6">
        <f>G513*10/12+G525*2/12</f>
        <v>4.4016666666666673</v>
      </c>
      <c r="H515" s="6">
        <f t="shared" si="34"/>
        <v>216.47191836734689</v>
      </c>
      <c r="I515" s="6">
        <f t="shared" si="35"/>
        <v>11.807559183673465</v>
      </c>
      <c r="J515" s="6">
        <f t="shared" si="36"/>
        <v>16.788873214285712</v>
      </c>
      <c r="K515" s="6">
        <f t="shared" si="38"/>
        <v>12.443453515183659</v>
      </c>
    </row>
    <row r="516" spans="1:11" ht="12.75" x14ac:dyDescent="0.2">
      <c r="A516" s="2">
        <v>1913.04</v>
      </c>
      <c r="B516" s="6">
        <v>8.7899999999999991</v>
      </c>
      <c r="C516" s="12">
        <v>0.48</v>
      </c>
      <c r="D516" s="12">
        <v>0.67669999999999997</v>
      </c>
      <c r="E516" s="12">
        <v>9.8000000000000007</v>
      </c>
      <c r="F516" s="6">
        <f t="shared" si="37"/>
        <v>1913.2916666666283</v>
      </c>
      <c r="G516" s="6">
        <f>G513*9/12+G525*3/12</f>
        <v>4.3775000000000004</v>
      </c>
      <c r="H516" s="6">
        <f t="shared" si="34"/>
        <v>216.22592755102031</v>
      </c>
      <c r="I516" s="6">
        <f t="shared" si="35"/>
        <v>11.807559183673465</v>
      </c>
      <c r="J516" s="6">
        <f t="shared" si="36"/>
        <v>16.646198540816322</v>
      </c>
      <c r="K516" s="6">
        <f t="shared" si="38"/>
        <v>12.433067081795164</v>
      </c>
    </row>
    <row r="517" spans="1:11" ht="12.75" x14ac:dyDescent="0.2">
      <c r="A517" s="2">
        <v>1913.05</v>
      </c>
      <c r="B517" s="6">
        <v>8.5500000000000007</v>
      </c>
      <c r="C517" s="12">
        <v>0.48</v>
      </c>
      <c r="D517" s="12">
        <v>0.67079999999999995</v>
      </c>
      <c r="E517" s="12">
        <v>9.6999999999999993</v>
      </c>
      <c r="F517" s="6">
        <f t="shared" si="37"/>
        <v>1913.3749999999616</v>
      </c>
      <c r="G517" s="6">
        <f>G513*8/12+G525*4/12</f>
        <v>4.3533333333333335</v>
      </c>
      <c r="H517" s="6">
        <f t="shared" si="34"/>
        <v>212.49041752577318</v>
      </c>
      <c r="I517" s="6">
        <f t="shared" si="35"/>
        <v>11.929286597938141</v>
      </c>
      <c r="J517" s="6">
        <f t="shared" si="36"/>
        <v>16.671178020618552</v>
      </c>
      <c r="K517" s="6">
        <f t="shared" si="38"/>
        <v>12.221401061154122</v>
      </c>
    </row>
    <row r="518" spans="1:11" ht="12.75" x14ac:dyDescent="0.2">
      <c r="A518" s="2">
        <v>1913.06</v>
      </c>
      <c r="B518" s="6">
        <v>8.1199999999999992</v>
      </c>
      <c r="C518" s="12">
        <v>0.48</v>
      </c>
      <c r="D518" s="12">
        <v>0.66500000000000004</v>
      </c>
      <c r="E518" s="12">
        <v>9.8000000000000007</v>
      </c>
      <c r="F518" s="6">
        <f t="shared" si="37"/>
        <v>1913.4583333332948</v>
      </c>
      <c r="G518" s="6">
        <f>G513*7/12+G525*5/12</f>
        <v>4.3291666666666675</v>
      </c>
      <c r="H518" s="6">
        <f t="shared" si="34"/>
        <v>199.74454285714276</v>
      </c>
      <c r="I518" s="6">
        <f t="shared" si="35"/>
        <v>11.807559183673465</v>
      </c>
      <c r="J518" s="6">
        <f t="shared" si="36"/>
        <v>16.358389285714281</v>
      </c>
      <c r="K518" s="6">
        <f t="shared" si="38"/>
        <v>11.491962852761223</v>
      </c>
    </row>
    <row r="519" spans="1:11" ht="12.75" x14ac:dyDescent="0.2">
      <c r="A519" s="2">
        <v>1913.07</v>
      </c>
      <c r="B519" s="6">
        <v>8.23</v>
      </c>
      <c r="C519" s="12">
        <v>0.48</v>
      </c>
      <c r="D519" s="12">
        <v>0.65920000000000001</v>
      </c>
      <c r="E519" s="12">
        <v>9.9</v>
      </c>
      <c r="F519" s="6">
        <f t="shared" si="37"/>
        <v>1913.5416666666281</v>
      </c>
      <c r="G519" s="6">
        <f>G513*6/12+G525*6/12</f>
        <v>4.3049999999999997</v>
      </c>
      <c r="H519" s="6">
        <f t="shared" si="34"/>
        <v>200.40548787878782</v>
      </c>
      <c r="I519" s="6">
        <f t="shared" si="35"/>
        <v>11.688290909090906</v>
      </c>
      <c r="J519" s="6">
        <f t="shared" si="36"/>
        <v>16.051919515151511</v>
      </c>
      <c r="K519" s="6">
        <f t="shared" si="38"/>
        <v>11.534022795459856</v>
      </c>
    </row>
    <row r="520" spans="1:11" ht="12.75" x14ac:dyDescent="0.2">
      <c r="A520" s="2">
        <v>1913.08</v>
      </c>
      <c r="B520" s="6">
        <v>8.4499999999999993</v>
      </c>
      <c r="C520" s="12">
        <v>0.48</v>
      </c>
      <c r="D520" s="12">
        <v>0.65329999999999999</v>
      </c>
      <c r="E520" s="12">
        <v>9.9</v>
      </c>
      <c r="F520" s="6">
        <f t="shared" si="37"/>
        <v>1913.6249999999613</v>
      </c>
      <c r="G520" s="6">
        <f>G513*5/12+G525*7/12</f>
        <v>4.2808333333333337</v>
      </c>
      <c r="H520" s="6">
        <f t="shared" si="34"/>
        <v>205.76262121212113</v>
      </c>
      <c r="I520" s="6">
        <f t="shared" si="35"/>
        <v>11.688290909090906</v>
      </c>
      <c r="J520" s="6">
        <f t="shared" si="36"/>
        <v>15.908250939393934</v>
      </c>
      <c r="K520" s="6">
        <f t="shared" si="38"/>
        <v>11.84684054356463</v>
      </c>
    </row>
    <row r="521" spans="1:11" ht="12.75" x14ac:dyDescent="0.2">
      <c r="A521" s="2">
        <v>1913.09</v>
      </c>
      <c r="B521" s="6">
        <v>8.5299999999999994</v>
      </c>
      <c r="C521" s="12">
        <v>0.48</v>
      </c>
      <c r="D521" s="12">
        <v>0.64749999999999996</v>
      </c>
      <c r="E521" s="12">
        <v>10</v>
      </c>
      <c r="F521" s="6">
        <f t="shared" si="37"/>
        <v>1913.7083333332946</v>
      </c>
      <c r="G521" s="6">
        <f>G513*4/12+G525*8/12</f>
        <v>4.2566666666666668</v>
      </c>
      <c r="H521" s="6">
        <f t="shared" si="34"/>
        <v>205.63356299999992</v>
      </c>
      <c r="I521" s="6">
        <f t="shared" si="35"/>
        <v>11.571407999999996</v>
      </c>
      <c r="J521" s="6">
        <f t="shared" si="36"/>
        <v>15.609347249999995</v>
      </c>
      <c r="K521" s="6">
        <f t="shared" si="38"/>
        <v>11.843316826625971</v>
      </c>
    </row>
    <row r="522" spans="1:11" ht="12.75" x14ac:dyDescent="0.2">
      <c r="A522" s="2">
        <v>1913.1</v>
      </c>
      <c r="B522" s="6">
        <v>8.26</v>
      </c>
      <c r="C522" s="12">
        <v>0.48</v>
      </c>
      <c r="D522" s="12">
        <v>0.64170000000000005</v>
      </c>
      <c r="E522" s="12">
        <v>10</v>
      </c>
      <c r="F522" s="6">
        <f t="shared" si="37"/>
        <v>1913.7916666666279</v>
      </c>
      <c r="G522" s="6">
        <f>G513*3/12+G525*9/12</f>
        <v>4.2324999999999999</v>
      </c>
      <c r="H522" s="6">
        <f t="shared" ref="H522:H585" si="39">B522*$E$1761/E522</f>
        <v>199.12464599999993</v>
      </c>
      <c r="I522" s="6">
        <f t="shared" ref="I522:I585" si="40">C522*$E$1761/E522</f>
        <v>11.571407999999996</v>
      </c>
      <c r="J522" s="6">
        <f t="shared" ref="J522:J585" si="41">D522*$E$1761/E522</f>
        <v>15.469526069999997</v>
      </c>
      <c r="K522" s="6">
        <f t="shared" si="38"/>
        <v>11.471490240312288</v>
      </c>
    </row>
    <row r="523" spans="1:11" ht="12.75" x14ac:dyDescent="0.2">
      <c r="A523" s="2">
        <v>1913.11</v>
      </c>
      <c r="B523" s="6">
        <v>8.0500000000000007</v>
      </c>
      <c r="C523" s="12">
        <v>0.48</v>
      </c>
      <c r="D523" s="12">
        <v>0.63580000000000003</v>
      </c>
      <c r="E523" s="12">
        <v>10.1</v>
      </c>
      <c r="F523" s="6">
        <f t="shared" ref="F523:F586" si="42">F522+1/12</f>
        <v>1913.8749999999611</v>
      </c>
      <c r="G523" s="6">
        <f>G513*2/12+G525*10/12</f>
        <v>4.2083333333333339</v>
      </c>
      <c r="H523" s="6">
        <f t="shared" si="39"/>
        <v>192.14074752475244</v>
      </c>
      <c r="I523" s="6">
        <f t="shared" si="40"/>
        <v>11.456839603960393</v>
      </c>
      <c r="J523" s="6">
        <f t="shared" si="41"/>
        <v>15.175538792079207</v>
      </c>
      <c r="K523" s="6">
        <f t="shared" si="38"/>
        <v>11.072537845038006</v>
      </c>
    </row>
    <row r="524" spans="1:11" ht="12.75" x14ac:dyDescent="0.2">
      <c r="A524" s="2">
        <v>1913.12</v>
      </c>
      <c r="B524" s="6">
        <v>8.0399999999999991</v>
      </c>
      <c r="C524" s="12">
        <v>0.48</v>
      </c>
      <c r="D524" s="12">
        <v>0.63</v>
      </c>
      <c r="E524" s="12">
        <v>10</v>
      </c>
      <c r="F524" s="6">
        <f t="shared" si="42"/>
        <v>1913.9583333332944</v>
      </c>
      <c r="G524" s="6">
        <f>G513*1/12+G525*11/12</f>
        <v>4.184166666666667</v>
      </c>
      <c r="H524" s="6">
        <f t="shared" si="39"/>
        <v>193.82108399999993</v>
      </c>
      <c r="I524" s="6">
        <f t="shared" si="40"/>
        <v>11.571407999999996</v>
      </c>
      <c r="J524" s="6">
        <f t="shared" si="41"/>
        <v>15.187472999999997</v>
      </c>
      <c r="K524" s="6">
        <f t="shared" si="38"/>
        <v>11.174040870036793</v>
      </c>
    </row>
    <row r="525" spans="1:11" ht="12.75" x14ac:dyDescent="0.2">
      <c r="A525" s="2">
        <v>1914.01</v>
      </c>
      <c r="B525" s="6">
        <v>8.3699999999999992</v>
      </c>
      <c r="C525" s="12">
        <v>0.47499999999999998</v>
      </c>
      <c r="D525" s="12">
        <v>0.62080000000000002</v>
      </c>
      <c r="E525" s="12">
        <v>10</v>
      </c>
      <c r="F525" s="6">
        <f t="shared" si="42"/>
        <v>1914.0416666666276</v>
      </c>
      <c r="G525" s="6">
        <v>4.16</v>
      </c>
      <c r="H525" s="6">
        <f t="shared" si="39"/>
        <v>201.77642699999993</v>
      </c>
      <c r="I525" s="6">
        <f t="shared" si="40"/>
        <v>11.450872499999997</v>
      </c>
      <c r="J525" s="6">
        <f t="shared" si="41"/>
        <v>14.965687679999997</v>
      </c>
      <c r="K525" s="6">
        <f t="shared" si="38"/>
        <v>11.636092105046137</v>
      </c>
    </row>
    <row r="526" spans="1:11" ht="12.75" x14ac:dyDescent="0.2">
      <c r="A526" s="2">
        <v>1914.02</v>
      </c>
      <c r="B526" s="6">
        <v>8.48</v>
      </c>
      <c r="C526" s="12">
        <v>0.47</v>
      </c>
      <c r="D526" s="12">
        <v>0.61170000000000002</v>
      </c>
      <c r="E526" s="12">
        <v>9.9</v>
      </c>
      <c r="F526" s="6">
        <f t="shared" si="42"/>
        <v>1914.1249999999609</v>
      </c>
      <c r="G526" s="6">
        <f>G525*11/12+G537*1/12</f>
        <v>4.166666666666667</v>
      </c>
      <c r="H526" s="6">
        <f t="shared" si="39"/>
        <v>206.49313939393934</v>
      </c>
      <c r="I526" s="6">
        <f t="shared" si="40"/>
        <v>11.444784848484845</v>
      </c>
      <c r="J526" s="6">
        <f t="shared" si="41"/>
        <v>14.895265727272724</v>
      </c>
      <c r="K526" s="6">
        <f t="shared" si="38"/>
        <v>11.910233879798243</v>
      </c>
    </row>
    <row r="527" spans="1:11" ht="12.75" x14ac:dyDescent="0.2">
      <c r="A527" s="2">
        <v>1914.03</v>
      </c>
      <c r="B527" s="6">
        <v>8.32</v>
      </c>
      <c r="C527" s="12">
        <v>0.46500000000000002</v>
      </c>
      <c r="D527" s="12">
        <v>0.60250000000000004</v>
      </c>
      <c r="E527" s="12">
        <v>9.9</v>
      </c>
      <c r="F527" s="6">
        <f t="shared" si="42"/>
        <v>1914.2083333332941</v>
      </c>
      <c r="G527" s="6">
        <f>G525*10/12+G537*2/12</f>
        <v>4.1733333333333338</v>
      </c>
      <c r="H527" s="6">
        <f t="shared" si="39"/>
        <v>202.59704242424237</v>
      </c>
      <c r="I527" s="6">
        <f t="shared" si="40"/>
        <v>11.323031818181816</v>
      </c>
      <c r="J527" s="6">
        <f t="shared" si="41"/>
        <v>14.67124015151515</v>
      </c>
      <c r="K527" s="6">
        <f t="shared" si="38"/>
        <v>11.685526018836832</v>
      </c>
    </row>
    <row r="528" spans="1:11" ht="12.75" x14ac:dyDescent="0.2">
      <c r="A528" s="2">
        <v>1914.04</v>
      </c>
      <c r="B528" s="6">
        <v>8.1199999999999992</v>
      </c>
      <c r="C528" s="12">
        <v>0.46</v>
      </c>
      <c r="D528" s="12">
        <v>0.59330000000000005</v>
      </c>
      <c r="E528" s="12">
        <v>9.8000000000000007</v>
      </c>
      <c r="F528" s="6">
        <f t="shared" si="42"/>
        <v>1914.2916666666274</v>
      </c>
      <c r="G528" s="6">
        <f>G525*9/12+G537*3/12</f>
        <v>4.18</v>
      </c>
      <c r="H528" s="6">
        <f t="shared" si="39"/>
        <v>199.74454285714276</v>
      </c>
      <c r="I528" s="6">
        <f t="shared" si="40"/>
        <v>11.315577551020406</v>
      </c>
      <c r="J528" s="6">
        <f t="shared" si="41"/>
        <v>14.594635132653059</v>
      </c>
      <c r="K528" s="6">
        <f t="shared" si="38"/>
        <v>11.522662536200235</v>
      </c>
    </row>
    <row r="529" spans="1:11" ht="12.75" x14ac:dyDescent="0.2">
      <c r="A529" s="2">
        <v>1914.05</v>
      </c>
      <c r="B529" s="6">
        <v>8.17</v>
      </c>
      <c r="C529" s="12">
        <v>0.45500000000000002</v>
      </c>
      <c r="D529" s="12">
        <v>0.58420000000000005</v>
      </c>
      <c r="E529" s="12">
        <v>9.9</v>
      </c>
      <c r="F529" s="6">
        <f t="shared" si="42"/>
        <v>1914.3749999999607</v>
      </c>
      <c r="G529" s="6">
        <f>G525*8/12+G537*4/12</f>
        <v>4.1866666666666665</v>
      </c>
      <c r="H529" s="6">
        <f t="shared" si="39"/>
        <v>198.94445151515146</v>
      </c>
      <c r="I529" s="6">
        <f t="shared" si="40"/>
        <v>11.079525757575755</v>
      </c>
      <c r="J529" s="6">
        <f t="shared" si="41"/>
        <v>14.225624060606059</v>
      </c>
      <c r="K529" s="6">
        <f t="shared" si="38"/>
        <v>11.479008694164486</v>
      </c>
    </row>
    <row r="530" spans="1:11" ht="12.75" x14ac:dyDescent="0.2">
      <c r="A530" s="2">
        <v>1914.06</v>
      </c>
      <c r="B530" s="6">
        <v>8.1300000000000008</v>
      </c>
      <c r="C530" s="12">
        <v>0.45</v>
      </c>
      <c r="D530" s="12">
        <v>0.57499999999999996</v>
      </c>
      <c r="E530" s="12">
        <v>9.9</v>
      </c>
      <c r="F530" s="6">
        <f t="shared" si="42"/>
        <v>1914.4583333332939</v>
      </c>
      <c r="G530" s="6">
        <f>G525*7/12+G537*5/12</f>
        <v>4.1933333333333334</v>
      </c>
      <c r="H530" s="6">
        <f t="shared" si="39"/>
        <v>197.97042727272725</v>
      </c>
      <c r="I530" s="6">
        <f t="shared" si="40"/>
        <v>10.957772727272724</v>
      </c>
      <c r="J530" s="6">
        <f t="shared" si="41"/>
        <v>14.001598484848479</v>
      </c>
      <c r="K530" s="6">
        <f t="shared" ref="K530:K593" si="43">H530/AVERAGE(J410:J529)</f>
        <v>11.428715168831891</v>
      </c>
    </row>
    <row r="531" spans="1:11" ht="12.75" x14ac:dyDescent="0.2">
      <c r="A531" s="2">
        <v>1914.07</v>
      </c>
      <c r="B531" s="6">
        <v>7.68</v>
      </c>
      <c r="C531" s="12">
        <v>0.44500000000000001</v>
      </c>
      <c r="D531" s="12">
        <v>0.56579999999999997</v>
      </c>
      <c r="E531" s="12">
        <v>10</v>
      </c>
      <c r="F531" s="6">
        <f t="shared" si="42"/>
        <v>1914.5416666666272</v>
      </c>
      <c r="G531" s="6">
        <f>G525*6/12+G537*6/12</f>
        <v>4.2</v>
      </c>
      <c r="H531" s="6">
        <f t="shared" si="39"/>
        <v>185.14252799999994</v>
      </c>
      <c r="I531" s="6">
        <f t="shared" si="40"/>
        <v>10.727659499999998</v>
      </c>
      <c r="J531" s="6">
        <f t="shared" si="41"/>
        <v>13.639797179999997</v>
      </c>
      <c r="K531" s="6">
        <f t="shared" si="43"/>
        <v>10.694345183040143</v>
      </c>
    </row>
    <row r="532" spans="1:11" ht="12.75" x14ac:dyDescent="0.2">
      <c r="A532" s="2">
        <v>1914.08</v>
      </c>
      <c r="B532" s="6">
        <v>7.68</v>
      </c>
      <c r="C532" s="12">
        <v>0.44</v>
      </c>
      <c r="D532" s="12">
        <v>0.55669999999999997</v>
      </c>
      <c r="E532" s="12">
        <v>10.199999999999999</v>
      </c>
      <c r="F532" s="6">
        <f t="shared" si="42"/>
        <v>1914.6249999999604</v>
      </c>
      <c r="G532" s="6">
        <f>G525*5/12+G537*7/12</f>
        <v>4.206666666666667</v>
      </c>
      <c r="H532" s="6">
        <f t="shared" si="39"/>
        <v>181.51228235294113</v>
      </c>
      <c r="I532" s="6">
        <f t="shared" si="40"/>
        <v>10.399141176470586</v>
      </c>
      <c r="J532" s="6">
        <f t="shared" si="41"/>
        <v>13.157277029411762</v>
      </c>
      <c r="K532" s="6">
        <f t="shared" si="43"/>
        <v>10.492046265076439</v>
      </c>
    </row>
    <row r="533" spans="1:11" ht="12.75" x14ac:dyDescent="0.2">
      <c r="A533" s="2">
        <v>1914.09</v>
      </c>
      <c r="B533" s="6">
        <v>7.68</v>
      </c>
      <c r="C533" s="12">
        <v>0.435</v>
      </c>
      <c r="D533" s="12">
        <v>0.54749999999999999</v>
      </c>
      <c r="E533" s="12">
        <v>10.199999999999999</v>
      </c>
      <c r="F533" s="6">
        <f t="shared" si="42"/>
        <v>1914.7083333332937</v>
      </c>
      <c r="G533" s="6">
        <f>G525*4/12+G537*8/12</f>
        <v>4.2133333333333329</v>
      </c>
      <c r="H533" s="6">
        <f t="shared" si="39"/>
        <v>181.51228235294113</v>
      </c>
      <c r="I533" s="6">
        <f t="shared" si="40"/>
        <v>10.280969117647057</v>
      </c>
      <c r="J533" s="6">
        <f t="shared" si="41"/>
        <v>12.939840441176468</v>
      </c>
      <c r="K533" s="6">
        <f t="shared" si="43"/>
        <v>10.500497301802131</v>
      </c>
    </row>
    <row r="534" spans="1:11" ht="12.75" x14ac:dyDescent="0.2">
      <c r="A534" s="2">
        <v>1914.1</v>
      </c>
      <c r="B534" s="6">
        <v>7.68</v>
      </c>
      <c r="C534" s="12">
        <v>0.43</v>
      </c>
      <c r="D534" s="12">
        <v>0.5383</v>
      </c>
      <c r="E534" s="12">
        <v>10.1</v>
      </c>
      <c r="F534" s="6">
        <f t="shared" si="42"/>
        <v>1914.791666666627</v>
      </c>
      <c r="G534" s="6">
        <f>G525*3/12+G537*9/12</f>
        <v>4.2200000000000006</v>
      </c>
      <c r="H534" s="6">
        <f t="shared" si="39"/>
        <v>183.30943366336629</v>
      </c>
      <c r="I534" s="6">
        <f t="shared" si="40"/>
        <v>10.263418811881186</v>
      </c>
      <c r="J534" s="6">
        <f t="shared" si="41"/>
        <v>12.848368247524752</v>
      </c>
      <c r="K534" s="6">
        <f t="shared" si="43"/>
        <v>10.612759466126228</v>
      </c>
    </row>
    <row r="535" spans="1:11" ht="12.75" x14ac:dyDescent="0.2">
      <c r="A535" s="2">
        <v>1914.11</v>
      </c>
      <c r="B535" s="6">
        <v>7.68</v>
      </c>
      <c r="C535" s="12">
        <v>0.42499999999999999</v>
      </c>
      <c r="D535" s="12">
        <v>0.5292</v>
      </c>
      <c r="E535" s="12">
        <v>10.199999999999999</v>
      </c>
      <c r="F535" s="6">
        <f t="shared" si="42"/>
        <v>1914.8749999999602</v>
      </c>
      <c r="G535" s="6">
        <f>G525*2/12+G537*10/12</f>
        <v>4.2266666666666666</v>
      </c>
      <c r="H535" s="6">
        <f t="shared" si="39"/>
        <v>181.51228235294113</v>
      </c>
      <c r="I535" s="6">
        <f t="shared" si="40"/>
        <v>10.044624999999998</v>
      </c>
      <c r="J535" s="6">
        <f t="shared" si="41"/>
        <v>12.507330705882351</v>
      </c>
      <c r="K535" s="6">
        <f t="shared" si="43"/>
        <v>10.516917642992125</v>
      </c>
    </row>
    <row r="536" spans="1:11" ht="12.75" x14ac:dyDescent="0.2">
      <c r="A536" s="2">
        <v>1914.12</v>
      </c>
      <c r="B536" s="6">
        <v>7.35</v>
      </c>
      <c r="C536" s="12">
        <v>0.42</v>
      </c>
      <c r="D536" s="12">
        <v>0.52</v>
      </c>
      <c r="E536" s="12">
        <v>10.1</v>
      </c>
      <c r="F536" s="6">
        <f t="shared" si="42"/>
        <v>1914.9583333332935</v>
      </c>
      <c r="G536" s="6">
        <f>G525*1/12+G537*11/12</f>
        <v>4.2333333333333334</v>
      </c>
      <c r="H536" s="6">
        <f t="shared" si="39"/>
        <v>175.43285643564352</v>
      </c>
      <c r="I536" s="6">
        <f t="shared" si="40"/>
        <v>10.024734653465345</v>
      </c>
      <c r="J536" s="6">
        <f t="shared" si="41"/>
        <v>12.411576237623761</v>
      </c>
      <c r="K536" s="6">
        <f t="shared" si="43"/>
        <v>10.172217991997867</v>
      </c>
    </row>
    <row r="537" spans="1:11" ht="12.75" x14ac:dyDescent="0.2">
      <c r="A537" s="2">
        <v>1915.01</v>
      </c>
      <c r="B537" s="6">
        <v>7.48</v>
      </c>
      <c r="C537" s="12">
        <v>0.42080000000000001</v>
      </c>
      <c r="D537" s="12">
        <v>0.55000000000000004</v>
      </c>
      <c r="E537" s="12">
        <v>10.1</v>
      </c>
      <c r="F537" s="6">
        <f t="shared" si="42"/>
        <v>1915.0416666666267</v>
      </c>
      <c r="G537" s="6">
        <v>4.24</v>
      </c>
      <c r="H537" s="6">
        <f t="shared" si="39"/>
        <v>178.53575049504946</v>
      </c>
      <c r="I537" s="6">
        <f t="shared" si="40"/>
        <v>10.043829386138611</v>
      </c>
      <c r="J537" s="6">
        <f t="shared" si="41"/>
        <v>13.127628712871287</v>
      </c>
      <c r="K537" s="6">
        <f t="shared" si="43"/>
        <v>10.359834197757271</v>
      </c>
    </row>
    <row r="538" spans="1:11" ht="12.75" x14ac:dyDescent="0.2">
      <c r="A538" s="2">
        <v>1915.02</v>
      </c>
      <c r="B538" s="6">
        <v>7.38</v>
      </c>
      <c r="C538" s="12">
        <v>0.42170000000000002</v>
      </c>
      <c r="D538" s="12">
        <v>0.57999999999999996</v>
      </c>
      <c r="E538" s="12">
        <v>10</v>
      </c>
      <c r="F538" s="6">
        <f t="shared" si="42"/>
        <v>1915.12499999996</v>
      </c>
      <c r="G538" s="6">
        <f>G537*11/12+G549*1/12</f>
        <v>4.2241666666666671</v>
      </c>
      <c r="H538" s="6">
        <f t="shared" si="39"/>
        <v>177.91039799999996</v>
      </c>
      <c r="I538" s="6">
        <f t="shared" si="40"/>
        <v>10.165964069999998</v>
      </c>
      <c r="J538" s="6">
        <f t="shared" si="41"/>
        <v>13.982117999999996</v>
      </c>
      <c r="K538" s="6">
        <f t="shared" si="43"/>
        <v>10.329786209660693</v>
      </c>
    </row>
    <row r="539" spans="1:11" ht="12.75" x14ac:dyDescent="0.2">
      <c r="A539" s="2">
        <v>1915.03</v>
      </c>
      <c r="B539" s="6">
        <v>7.57</v>
      </c>
      <c r="C539" s="12">
        <v>0.42249999999999999</v>
      </c>
      <c r="D539" s="12">
        <v>0.61</v>
      </c>
      <c r="E539" s="12">
        <v>9.9</v>
      </c>
      <c r="F539" s="6">
        <f t="shared" si="42"/>
        <v>1915.2083333332932</v>
      </c>
      <c r="G539" s="6">
        <f>G537*10/12+G549*2/12</f>
        <v>4.2083333333333339</v>
      </c>
      <c r="H539" s="6">
        <f t="shared" si="39"/>
        <v>184.33408787878784</v>
      </c>
      <c r="I539" s="6">
        <f t="shared" si="40"/>
        <v>10.288131060606057</v>
      </c>
      <c r="J539" s="6">
        <f t="shared" si="41"/>
        <v>14.853869696969692</v>
      </c>
      <c r="K539" s="6">
        <f t="shared" si="43"/>
        <v>10.707013188682815</v>
      </c>
    </row>
    <row r="540" spans="1:11" ht="12.75" x14ac:dyDescent="0.2">
      <c r="A540" s="2">
        <v>1915.04</v>
      </c>
      <c r="B540" s="6">
        <v>8.14</v>
      </c>
      <c r="C540" s="12">
        <v>0.42330000000000001</v>
      </c>
      <c r="D540" s="12">
        <v>0.64</v>
      </c>
      <c r="E540" s="12">
        <v>10</v>
      </c>
      <c r="F540" s="6">
        <f t="shared" si="42"/>
        <v>1915.2916666666265</v>
      </c>
      <c r="G540" s="6">
        <f>G537*9/12+G549*3/12</f>
        <v>4.1924999999999999</v>
      </c>
      <c r="H540" s="6">
        <f t="shared" si="39"/>
        <v>196.23179399999998</v>
      </c>
      <c r="I540" s="6">
        <f t="shared" si="40"/>
        <v>10.204535429999996</v>
      </c>
      <c r="J540" s="6">
        <f t="shared" si="41"/>
        <v>15.428543999999997</v>
      </c>
      <c r="K540" s="6">
        <f t="shared" si="43"/>
        <v>11.401123789000193</v>
      </c>
    </row>
    <row r="541" spans="1:11" ht="12.75" x14ac:dyDescent="0.2">
      <c r="A541" s="2">
        <v>1915.05</v>
      </c>
      <c r="B541" s="6">
        <v>7.95</v>
      </c>
      <c r="C541" s="12">
        <v>0.42420000000000002</v>
      </c>
      <c r="D541" s="12">
        <v>0.67</v>
      </c>
      <c r="E541" s="12">
        <v>10.1</v>
      </c>
      <c r="F541" s="6">
        <f t="shared" si="42"/>
        <v>1915.3749999999598</v>
      </c>
      <c r="G541" s="6">
        <f>G537*8/12+G549*4/12</f>
        <v>4.1766666666666667</v>
      </c>
      <c r="H541" s="6">
        <f t="shared" si="39"/>
        <v>189.75390594059402</v>
      </c>
      <c r="I541" s="6">
        <f t="shared" si="40"/>
        <v>10.124981999999999</v>
      </c>
      <c r="J541" s="6">
        <f t="shared" si="41"/>
        <v>15.991838613861384</v>
      </c>
      <c r="K541" s="6">
        <f t="shared" si="43"/>
        <v>11.02692987647132</v>
      </c>
    </row>
    <row r="542" spans="1:11" ht="12.75" x14ac:dyDescent="0.2">
      <c r="A542" s="2">
        <v>1915.06</v>
      </c>
      <c r="B542" s="6">
        <v>8.0399999999999991</v>
      </c>
      <c r="C542" s="12">
        <v>0.42499999999999999</v>
      </c>
      <c r="D542" s="12">
        <v>0.7</v>
      </c>
      <c r="E542" s="12">
        <v>10.1</v>
      </c>
      <c r="F542" s="6">
        <f t="shared" si="42"/>
        <v>1915.458333333293</v>
      </c>
      <c r="G542" s="6">
        <f>G537*7/12+G549*5/12</f>
        <v>4.1608333333333327</v>
      </c>
      <c r="H542" s="6">
        <f t="shared" si="39"/>
        <v>191.90206336633656</v>
      </c>
      <c r="I542" s="6">
        <f t="shared" si="40"/>
        <v>10.144076732673264</v>
      </c>
      <c r="J542" s="6">
        <f t="shared" si="41"/>
        <v>16.707891089108909</v>
      </c>
      <c r="K542" s="6">
        <f t="shared" si="43"/>
        <v>11.154262189096345</v>
      </c>
    </row>
    <row r="543" spans="1:11" ht="12.75" x14ac:dyDescent="0.2">
      <c r="A543" s="2">
        <v>1915.07</v>
      </c>
      <c r="B543" s="6">
        <v>8.01</v>
      </c>
      <c r="C543" s="12">
        <v>0.42580000000000001</v>
      </c>
      <c r="D543" s="12">
        <v>0.73</v>
      </c>
      <c r="E543" s="12">
        <v>10.1</v>
      </c>
      <c r="F543" s="6">
        <f t="shared" si="42"/>
        <v>1915.5416666666263</v>
      </c>
      <c r="G543" s="6">
        <f>G537*6/12+G549*6/12</f>
        <v>4.1449999999999996</v>
      </c>
      <c r="H543" s="6">
        <f t="shared" si="39"/>
        <v>191.18601089108907</v>
      </c>
      <c r="I543" s="6">
        <f t="shared" si="40"/>
        <v>10.163171465346533</v>
      </c>
      <c r="J543" s="6">
        <f t="shared" si="41"/>
        <v>17.423943564356431</v>
      </c>
      <c r="K543" s="6">
        <f t="shared" si="43"/>
        <v>11.113629393949603</v>
      </c>
    </row>
    <row r="544" spans="1:11" ht="12.75" x14ac:dyDescent="0.2">
      <c r="A544" s="2">
        <v>1915.08</v>
      </c>
      <c r="B544" s="6">
        <v>8.35</v>
      </c>
      <c r="C544" s="12">
        <v>0.42670000000000002</v>
      </c>
      <c r="D544" s="12">
        <v>0.76</v>
      </c>
      <c r="E544" s="12">
        <v>10.1</v>
      </c>
      <c r="F544" s="6">
        <f t="shared" si="42"/>
        <v>1915.6249999999595</v>
      </c>
      <c r="G544" s="6">
        <f>G537*5/12+G549*7/12</f>
        <v>4.1291666666666664</v>
      </c>
      <c r="H544" s="6">
        <f t="shared" si="39"/>
        <v>199.30127227722767</v>
      </c>
      <c r="I544" s="6">
        <f t="shared" si="40"/>
        <v>10.184653039603958</v>
      </c>
      <c r="J544" s="6">
        <f t="shared" si="41"/>
        <v>18.139996039603957</v>
      </c>
      <c r="K544" s="6">
        <f t="shared" si="43"/>
        <v>11.584831641604602</v>
      </c>
    </row>
    <row r="545" spans="1:11" ht="12.75" x14ac:dyDescent="0.2">
      <c r="A545" s="2">
        <v>1915.09</v>
      </c>
      <c r="B545" s="6">
        <v>8.66</v>
      </c>
      <c r="C545" s="12">
        <v>0.42749999999999999</v>
      </c>
      <c r="D545" s="12">
        <v>0.79</v>
      </c>
      <c r="E545" s="12">
        <v>10.1</v>
      </c>
      <c r="F545" s="6">
        <f t="shared" si="42"/>
        <v>1915.7083333332928</v>
      </c>
      <c r="G545" s="6">
        <f>G537*4/12+G549*8/12</f>
        <v>4.1133333333333333</v>
      </c>
      <c r="H545" s="6">
        <f t="shared" si="39"/>
        <v>206.70048118811877</v>
      </c>
      <c r="I545" s="6">
        <f t="shared" si="40"/>
        <v>10.203747772277225</v>
      </c>
      <c r="J545" s="6">
        <f t="shared" si="41"/>
        <v>18.856048514851484</v>
      </c>
      <c r="K545" s="6">
        <f t="shared" si="43"/>
        <v>12.011570757825893</v>
      </c>
    </row>
    <row r="546" spans="1:11" ht="12.75" x14ac:dyDescent="0.2">
      <c r="A546" s="2">
        <v>1915.1</v>
      </c>
      <c r="B546" s="6">
        <v>9.14</v>
      </c>
      <c r="C546" s="12">
        <v>0.42830000000000001</v>
      </c>
      <c r="D546" s="12">
        <v>0.82</v>
      </c>
      <c r="E546" s="12">
        <v>10.199999999999999</v>
      </c>
      <c r="F546" s="6">
        <f t="shared" si="42"/>
        <v>1915.791666666626</v>
      </c>
      <c r="G546" s="6">
        <f>G537*3/12+G549*9/12</f>
        <v>4.0975000000000001</v>
      </c>
      <c r="H546" s="6">
        <f t="shared" si="39"/>
        <v>216.01852352941177</v>
      </c>
      <c r="I546" s="6">
        <f t="shared" si="40"/>
        <v>10.122618558823529</v>
      </c>
      <c r="J546" s="6">
        <f t="shared" si="41"/>
        <v>19.380217647058821</v>
      </c>
      <c r="K546" s="6">
        <f t="shared" si="43"/>
        <v>12.54907613322016</v>
      </c>
    </row>
    <row r="547" spans="1:11" ht="12.75" x14ac:dyDescent="0.2">
      <c r="A547" s="2">
        <v>1915.11</v>
      </c>
      <c r="B547" s="6">
        <v>9.4600000000000009</v>
      </c>
      <c r="C547" s="12">
        <v>0.42920000000000003</v>
      </c>
      <c r="D547" s="12">
        <v>0.85</v>
      </c>
      <c r="E547" s="12">
        <v>10.3</v>
      </c>
      <c r="F547" s="6">
        <f t="shared" si="42"/>
        <v>1915.8749999999593</v>
      </c>
      <c r="G547" s="6">
        <f>G537*2/12+G549*10/12</f>
        <v>4.081666666666667</v>
      </c>
      <c r="H547" s="6">
        <f t="shared" si="39"/>
        <v>221.41084077669899</v>
      </c>
      <c r="I547" s="6">
        <f t="shared" si="40"/>
        <v>10.045405165048541</v>
      </c>
      <c r="J547" s="6">
        <f t="shared" si="41"/>
        <v>19.894208737864069</v>
      </c>
      <c r="K547" s="6">
        <f t="shared" si="43"/>
        <v>12.857714453559314</v>
      </c>
    </row>
    <row r="548" spans="1:11" ht="12.75" x14ac:dyDescent="0.2">
      <c r="A548" s="2">
        <v>1915.12</v>
      </c>
      <c r="B548" s="6">
        <v>9.48</v>
      </c>
      <c r="C548" s="12">
        <v>0.43</v>
      </c>
      <c r="D548" s="12">
        <v>0.88</v>
      </c>
      <c r="E548" s="12">
        <v>10.3</v>
      </c>
      <c r="F548" s="6">
        <f t="shared" si="42"/>
        <v>1915.9583333332926</v>
      </c>
      <c r="G548" s="6">
        <f>G537*1/12+G549*11/12</f>
        <v>4.065833333333333</v>
      </c>
      <c r="H548" s="6">
        <f t="shared" si="39"/>
        <v>221.87893980582518</v>
      </c>
      <c r="I548" s="6">
        <f t="shared" si="40"/>
        <v>10.06412912621359</v>
      </c>
      <c r="J548" s="6">
        <f t="shared" si="41"/>
        <v>20.596357281553392</v>
      </c>
      <c r="K548" s="6">
        <f t="shared" si="43"/>
        <v>12.878444602185994</v>
      </c>
    </row>
    <row r="549" spans="1:11" ht="12.75" x14ac:dyDescent="0.2">
      <c r="A549" s="2">
        <v>1916.01</v>
      </c>
      <c r="B549" s="6">
        <v>9.33</v>
      </c>
      <c r="C549" s="12">
        <v>0.44080000000000003</v>
      </c>
      <c r="D549" s="12">
        <v>0.93420000000000003</v>
      </c>
      <c r="E549" s="12">
        <v>10.4</v>
      </c>
      <c r="F549" s="6">
        <f t="shared" si="42"/>
        <v>1916.0416666666258</v>
      </c>
      <c r="G549" s="6">
        <v>4.05</v>
      </c>
      <c r="H549" s="6">
        <f t="shared" si="39"/>
        <v>216.26850288461534</v>
      </c>
      <c r="I549" s="6">
        <f t="shared" si="40"/>
        <v>10.217701615384613</v>
      </c>
      <c r="J549" s="6">
        <f t="shared" si="41"/>
        <v>21.654666173076919</v>
      </c>
      <c r="K549" s="6">
        <f t="shared" si="43"/>
        <v>12.543563692516177</v>
      </c>
    </row>
    <row r="550" spans="1:11" ht="12.75" x14ac:dyDescent="0.2">
      <c r="A550" s="2">
        <v>1916.02</v>
      </c>
      <c r="B550" s="6">
        <v>9.1999999999999993</v>
      </c>
      <c r="C550" s="12">
        <v>0.45169999999999999</v>
      </c>
      <c r="D550" s="12">
        <v>0.98829999999999996</v>
      </c>
      <c r="E550" s="12">
        <v>10.4</v>
      </c>
      <c r="F550" s="6">
        <f t="shared" si="42"/>
        <v>1916.1249999999591</v>
      </c>
      <c r="G550" s="6">
        <f>G549*11/12+G561*1/12</f>
        <v>4.0649999999999995</v>
      </c>
      <c r="H550" s="6">
        <f t="shared" si="39"/>
        <v>213.25511538461529</v>
      </c>
      <c r="I550" s="6">
        <f t="shared" si="40"/>
        <v>10.470362567307689</v>
      </c>
      <c r="J550" s="6">
        <f t="shared" si="41"/>
        <v>22.908698971153839</v>
      </c>
      <c r="K550" s="6">
        <f t="shared" si="43"/>
        <v>12.354652326458798</v>
      </c>
    </row>
    <row r="551" spans="1:11" ht="12.75" x14ac:dyDescent="0.2">
      <c r="A551" s="2">
        <v>1916.03</v>
      </c>
      <c r="B551" s="6">
        <v>9.17</v>
      </c>
      <c r="C551" s="12">
        <v>0.46250000000000002</v>
      </c>
      <c r="D551" s="12">
        <v>1.042</v>
      </c>
      <c r="E551" s="12">
        <v>10.5</v>
      </c>
      <c r="F551" s="6">
        <f t="shared" si="42"/>
        <v>1916.2083333332923</v>
      </c>
      <c r="G551" s="6">
        <f>G549*10/12+G561*2/12</f>
        <v>4.08</v>
      </c>
      <c r="H551" s="6">
        <f t="shared" si="39"/>
        <v>210.53533999999993</v>
      </c>
      <c r="I551" s="6">
        <f t="shared" si="40"/>
        <v>10.618603571428569</v>
      </c>
      <c r="J551" s="6">
        <f t="shared" si="41"/>
        <v>23.923426857142854</v>
      </c>
      <c r="K551" s="6">
        <f t="shared" si="43"/>
        <v>12.177052795748482</v>
      </c>
    </row>
    <row r="552" spans="1:11" ht="12.75" x14ac:dyDescent="0.2">
      <c r="A552" s="2">
        <v>1916.04</v>
      </c>
      <c r="B552" s="6">
        <v>9.07</v>
      </c>
      <c r="C552" s="12">
        <v>0.4733</v>
      </c>
      <c r="D552" s="12">
        <v>1.097</v>
      </c>
      <c r="E552" s="12">
        <v>10.6</v>
      </c>
      <c r="F552" s="6">
        <f t="shared" si="42"/>
        <v>1916.2916666666256</v>
      </c>
      <c r="G552" s="6">
        <f>G549*9/12+G561*3/12</f>
        <v>4.0949999999999998</v>
      </c>
      <c r="H552" s="6">
        <f t="shared" si="39"/>
        <v>206.27490283018864</v>
      </c>
      <c r="I552" s="6">
        <f t="shared" si="40"/>
        <v>10.764047575471697</v>
      </c>
      <c r="J552" s="6">
        <f t="shared" si="41"/>
        <v>24.948574245283012</v>
      </c>
      <c r="K552" s="6">
        <f t="shared" si="43"/>
        <v>11.906481776593184</v>
      </c>
    </row>
    <row r="553" spans="1:11" ht="12.75" x14ac:dyDescent="0.2">
      <c r="A553" s="2">
        <v>1916.05</v>
      </c>
      <c r="B553" s="6">
        <v>9.27</v>
      </c>
      <c r="C553" s="12">
        <v>0.48420000000000002</v>
      </c>
      <c r="D553" s="12">
        <v>1.151</v>
      </c>
      <c r="E553" s="12">
        <v>10.7</v>
      </c>
      <c r="F553" s="6">
        <f t="shared" si="42"/>
        <v>1916.3749999999588</v>
      </c>
      <c r="G553" s="6">
        <f>G549*8/12+G561*4/12</f>
        <v>4.1099999999999994</v>
      </c>
      <c r="H553" s="6">
        <f t="shared" si="39"/>
        <v>208.85309999999996</v>
      </c>
      <c r="I553" s="6">
        <f t="shared" si="40"/>
        <v>10.909025999999999</v>
      </c>
      <c r="J553" s="6">
        <f t="shared" si="41"/>
        <v>25.932029999999994</v>
      </c>
      <c r="K553" s="6">
        <f t="shared" si="43"/>
        <v>12.026256671905161</v>
      </c>
    </row>
    <row r="554" spans="1:11" ht="12.75" x14ac:dyDescent="0.2">
      <c r="A554" s="2">
        <v>1916.06</v>
      </c>
      <c r="B554" s="6">
        <v>9.36</v>
      </c>
      <c r="C554" s="12">
        <v>0.495</v>
      </c>
      <c r="D554" s="12">
        <v>1.2050000000000001</v>
      </c>
      <c r="E554" s="12">
        <v>10.8</v>
      </c>
      <c r="F554" s="6">
        <f t="shared" si="42"/>
        <v>1916.4583333332921</v>
      </c>
      <c r="G554" s="6">
        <f>G549*7/12+G561*5/12</f>
        <v>4.125</v>
      </c>
      <c r="H554" s="6">
        <f t="shared" si="39"/>
        <v>208.92819999999995</v>
      </c>
      <c r="I554" s="6">
        <f t="shared" si="40"/>
        <v>11.049087499999997</v>
      </c>
      <c r="J554" s="6">
        <f t="shared" si="41"/>
        <v>26.897273611111107</v>
      </c>
      <c r="K554" s="6">
        <f t="shared" si="43"/>
        <v>11.99596122294658</v>
      </c>
    </row>
    <row r="555" spans="1:11" ht="12.75" x14ac:dyDescent="0.2">
      <c r="A555" s="2">
        <v>1916.07</v>
      </c>
      <c r="B555" s="6">
        <v>9.23</v>
      </c>
      <c r="C555" s="12">
        <v>0.50580000000000003</v>
      </c>
      <c r="D555" s="12">
        <v>1.2589999999999999</v>
      </c>
      <c r="E555" s="12">
        <v>10.8</v>
      </c>
      <c r="F555" s="6">
        <f t="shared" si="42"/>
        <v>1916.5416666666254</v>
      </c>
      <c r="G555" s="6">
        <f>G549*6/12+G561*6/12</f>
        <v>4.1400000000000006</v>
      </c>
      <c r="H555" s="6">
        <f t="shared" si="39"/>
        <v>206.02641944444437</v>
      </c>
      <c r="I555" s="6">
        <f t="shared" si="40"/>
        <v>11.290158499999997</v>
      </c>
      <c r="J555" s="6">
        <f t="shared" si="41"/>
        <v>28.102628611111101</v>
      </c>
      <c r="K555" s="6">
        <f t="shared" si="43"/>
        <v>11.791165275254549</v>
      </c>
    </row>
    <row r="556" spans="1:11" ht="12.75" x14ac:dyDescent="0.2">
      <c r="A556" s="2">
        <v>1916.08</v>
      </c>
      <c r="B556" s="6">
        <v>9.3000000000000007</v>
      </c>
      <c r="C556" s="12">
        <v>0.51670000000000005</v>
      </c>
      <c r="D556" s="12">
        <v>1.3129999999999999</v>
      </c>
      <c r="E556" s="12">
        <v>10.9</v>
      </c>
      <c r="F556" s="6">
        <f t="shared" si="42"/>
        <v>1916.6249999999586</v>
      </c>
      <c r="G556" s="6">
        <f>G549*5/12+G561*7/12</f>
        <v>4.1550000000000002</v>
      </c>
      <c r="H556" s="6">
        <f t="shared" si="39"/>
        <v>205.68443119266053</v>
      </c>
      <c r="I556" s="6">
        <f t="shared" si="40"/>
        <v>11.427650064220183</v>
      </c>
      <c r="J556" s="6">
        <f t="shared" si="41"/>
        <v>29.039103027522927</v>
      </c>
      <c r="K556" s="6">
        <f t="shared" si="43"/>
        <v>11.732082638874164</v>
      </c>
    </row>
    <row r="557" spans="1:11" ht="12.75" x14ac:dyDescent="0.2">
      <c r="A557" s="2">
        <v>1916.09</v>
      </c>
      <c r="B557" s="6">
        <v>9.68</v>
      </c>
      <c r="C557" s="12">
        <v>0.52749999999999997</v>
      </c>
      <c r="D557" s="12">
        <v>1.3680000000000001</v>
      </c>
      <c r="E557" s="12">
        <v>11.1</v>
      </c>
      <c r="F557" s="6">
        <f t="shared" si="42"/>
        <v>1916.7083333332919</v>
      </c>
      <c r="G557" s="6">
        <f>G549*4/12+G561*8/12</f>
        <v>4.17</v>
      </c>
      <c r="H557" s="6">
        <f t="shared" si="39"/>
        <v>210.23128648648643</v>
      </c>
      <c r="I557" s="6">
        <f t="shared" si="40"/>
        <v>11.456302027027023</v>
      </c>
      <c r="J557" s="6">
        <f t="shared" si="41"/>
        <v>29.710371891891885</v>
      </c>
      <c r="K557" s="6">
        <f t="shared" si="43"/>
        <v>11.94455241750447</v>
      </c>
    </row>
    <row r="558" spans="1:11" ht="12.75" x14ac:dyDescent="0.2">
      <c r="A558" s="2">
        <v>1916.1</v>
      </c>
      <c r="B558" s="6">
        <v>9.98</v>
      </c>
      <c r="C558" s="12">
        <v>0.5383</v>
      </c>
      <c r="D558" s="12">
        <v>1.4219999999999999</v>
      </c>
      <c r="E558" s="12">
        <v>11.3</v>
      </c>
      <c r="F558" s="6">
        <f t="shared" si="42"/>
        <v>1916.7916666666251</v>
      </c>
      <c r="G558" s="6">
        <f>G549*3/12+G561*9/12</f>
        <v>4.1850000000000005</v>
      </c>
      <c r="H558" s="6">
        <f t="shared" si="39"/>
        <v>212.91049380530967</v>
      </c>
      <c r="I558" s="6">
        <f t="shared" si="40"/>
        <v>11.483939761061944</v>
      </c>
      <c r="J558" s="6">
        <f t="shared" si="41"/>
        <v>30.336545309734504</v>
      </c>
      <c r="K558" s="6">
        <f t="shared" si="43"/>
        <v>12.045741763370795</v>
      </c>
    </row>
    <row r="559" spans="1:11" ht="12.75" x14ac:dyDescent="0.2">
      <c r="A559" s="2">
        <v>1916.11</v>
      </c>
      <c r="B559" s="6">
        <v>10.210000000000001</v>
      </c>
      <c r="C559" s="12">
        <v>0.54920000000000002</v>
      </c>
      <c r="D559" s="12">
        <v>1.476</v>
      </c>
      <c r="E559" s="12">
        <v>11.5</v>
      </c>
      <c r="F559" s="6">
        <f t="shared" si="42"/>
        <v>1916.8749999999584</v>
      </c>
      <c r="G559" s="6">
        <f>G549*2/12+G561*10/12</f>
        <v>4.2</v>
      </c>
      <c r="H559" s="6">
        <f t="shared" si="39"/>
        <v>214.02912260869562</v>
      </c>
      <c r="I559" s="6">
        <f t="shared" si="40"/>
        <v>11.512712452173911</v>
      </c>
      <c r="J559" s="6">
        <f t="shared" si="41"/>
        <v>30.94093878260869</v>
      </c>
      <c r="K559" s="6">
        <f t="shared" si="43"/>
        <v>12.053230403230497</v>
      </c>
    </row>
    <row r="560" spans="1:11" ht="12.75" x14ac:dyDescent="0.2">
      <c r="A560" s="2">
        <v>1916.12</v>
      </c>
      <c r="B560" s="6">
        <v>9.8000000000000007</v>
      </c>
      <c r="C560" s="12">
        <v>0.56000000000000005</v>
      </c>
      <c r="D560" s="12">
        <v>1.53</v>
      </c>
      <c r="E560" s="12">
        <v>11.6</v>
      </c>
      <c r="F560" s="6">
        <f t="shared" si="42"/>
        <v>1916.9583333332916</v>
      </c>
      <c r="G560" s="6">
        <f>G549*1/12+G561*11/12</f>
        <v>4.2149999999999999</v>
      </c>
      <c r="H560" s="6">
        <f t="shared" si="39"/>
        <v>203.66343103448273</v>
      </c>
      <c r="I560" s="6">
        <f t="shared" si="40"/>
        <v>11.637910344827585</v>
      </c>
      <c r="J560" s="6">
        <f t="shared" si="41"/>
        <v>31.796433620689648</v>
      </c>
      <c r="K560" s="6">
        <f t="shared" si="43"/>
        <v>11.413559188849488</v>
      </c>
    </row>
    <row r="561" spans="1:11" ht="12.75" x14ac:dyDescent="0.2">
      <c r="A561" s="2">
        <v>1917.01</v>
      </c>
      <c r="B561" s="6">
        <v>9.57</v>
      </c>
      <c r="C561" s="12">
        <v>0.57079999999999997</v>
      </c>
      <c r="D561" s="12">
        <v>1.5089999999999999</v>
      </c>
      <c r="E561" s="12">
        <v>11.7</v>
      </c>
      <c r="F561" s="6">
        <f t="shared" si="42"/>
        <v>1917.0416666666249</v>
      </c>
      <c r="G561" s="6">
        <v>4.2300000000000004</v>
      </c>
      <c r="H561" s="6">
        <f t="shared" si="39"/>
        <v>197.18371538461534</v>
      </c>
      <c r="I561" s="6">
        <f t="shared" si="40"/>
        <v>11.7609681025641</v>
      </c>
      <c r="J561" s="6">
        <f t="shared" si="41"/>
        <v>31.091977692307683</v>
      </c>
      <c r="K561" s="6">
        <f t="shared" si="43"/>
        <v>10.992361427383424</v>
      </c>
    </row>
    <row r="562" spans="1:11" ht="12.75" x14ac:dyDescent="0.2">
      <c r="A562" s="2">
        <v>1917.02</v>
      </c>
      <c r="B562" s="6">
        <v>9.0299999999999994</v>
      </c>
      <c r="C562" s="12">
        <v>0.58169999999999999</v>
      </c>
      <c r="D562" s="12">
        <v>1.488</v>
      </c>
      <c r="E562" s="12">
        <v>12</v>
      </c>
      <c r="F562" s="6">
        <f t="shared" si="42"/>
        <v>1917.1249999999582</v>
      </c>
      <c r="G562" s="6">
        <f>G561*11/12+G573*1/12</f>
        <v>4.2583333333333329</v>
      </c>
      <c r="H562" s="6">
        <f t="shared" si="39"/>
        <v>181.40592749999996</v>
      </c>
      <c r="I562" s="6">
        <f t="shared" si="40"/>
        <v>11.685916724999997</v>
      </c>
      <c r="J562" s="6">
        <f t="shared" si="41"/>
        <v>29.892803999999995</v>
      </c>
      <c r="K562" s="6">
        <f t="shared" si="43"/>
        <v>10.063187738735724</v>
      </c>
    </row>
    <row r="563" spans="1:11" ht="12.75" x14ac:dyDescent="0.2">
      <c r="A563" s="2">
        <v>1917.03</v>
      </c>
      <c r="B563" s="6">
        <v>9.31</v>
      </c>
      <c r="C563" s="12">
        <v>0.59250000000000003</v>
      </c>
      <c r="D563" s="12">
        <v>1.468</v>
      </c>
      <c r="E563" s="12">
        <v>12</v>
      </c>
      <c r="F563" s="6">
        <f t="shared" si="42"/>
        <v>1917.2083333332914</v>
      </c>
      <c r="G563" s="6">
        <f>G561*10/12+G573*2/12</f>
        <v>4.2866666666666671</v>
      </c>
      <c r="H563" s="6">
        <f t="shared" si="39"/>
        <v>187.03091749999996</v>
      </c>
      <c r="I563" s="6">
        <f t="shared" si="40"/>
        <v>11.902880624999996</v>
      </c>
      <c r="J563" s="6">
        <f t="shared" si="41"/>
        <v>29.491018999999994</v>
      </c>
      <c r="K563" s="6">
        <f t="shared" si="43"/>
        <v>10.327157080107874</v>
      </c>
    </row>
    <row r="564" spans="1:11" ht="12.75" x14ac:dyDescent="0.2">
      <c r="A564" s="2">
        <v>1917.04</v>
      </c>
      <c r="B564" s="6">
        <v>9.17</v>
      </c>
      <c r="C564" s="12">
        <v>0.60329999999999995</v>
      </c>
      <c r="D564" s="12">
        <v>1.4470000000000001</v>
      </c>
      <c r="E564" s="12">
        <v>12.6</v>
      </c>
      <c r="F564" s="6">
        <f t="shared" si="42"/>
        <v>1917.2916666666247</v>
      </c>
      <c r="G564" s="6">
        <f>G561*9/12+G573*3/12</f>
        <v>4.3150000000000013</v>
      </c>
      <c r="H564" s="6">
        <f t="shared" si="39"/>
        <v>175.4461166666666</v>
      </c>
      <c r="I564" s="6">
        <f t="shared" si="40"/>
        <v>11.542709071428567</v>
      </c>
      <c r="J564" s="6">
        <f t="shared" si="41"/>
        <v>27.684899761904756</v>
      </c>
      <c r="K564" s="6">
        <f t="shared" si="43"/>
        <v>9.6445311972812284</v>
      </c>
    </row>
    <row r="565" spans="1:11" ht="12.75" x14ac:dyDescent="0.2">
      <c r="A565" s="2">
        <v>1917.05</v>
      </c>
      <c r="B565" s="6">
        <v>8.86</v>
      </c>
      <c r="C565" s="12">
        <v>0.61419999999999997</v>
      </c>
      <c r="D565" s="12">
        <v>1.4259999999999999</v>
      </c>
      <c r="E565" s="12">
        <v>12.8</v>
      </c>
      <c r="F565" s="6">
        <f t="shared" si="42"/>
        <v>1917.3749999999579</v>
      </c>
      <c r="G565" s="6">
        <f>G561*8/12+G573*4/12</f>
        <v>4.3433333333333337</v>
      </c>
      <c r="H565" s="6">
        <f t="shared" si="39"/>
        <v>166.86633281249996</v>
      </c>
      <c r="I565" s="6">
        <f t="shared" si="40"/>
        <v>11.567641265624996</v>
      </c>
      <c r="J565" s="6">
        <f t="shared" si="41"/>
        <v>26.856816093749991</v>
      </c>
      <c r="K565" s="6">
        <f t="shared" si="43"/>
        <v>9.1389888133735724</v>
      </c>
    </row>
    <row r="566" spans="1:11" ht="12.75" x14ac:dyDescent="0.2">
      <c r="A566" s="2">
        <v>1917.06</v>
      </c>
      <c r="B566" s="6">
        <v>9.0399999999999991</v>
      </c>
      <c r="C566" s="12">
        <v>0.625</v>
      </c>
      <c r="D566" s="12">
        <v>1.405</v>
      </c>
      <c r="E566" s="12">
        <v>13</v>
      </c>
      <c r="F566" s="6">
        <f t="shared" si="42"/>
        <v>1917.4583333332912</v>
      </c>
      <c r="G566" s="6">
        <f>G561*7/12+G573*5/12</f>
        <v>4.371666666666667</v>
      </c>
      <c r="H566" s="6">
        <f t="shared" si="39"/>
        <v>167.63706461538456</v>
      </c>
      <c r="I566" s="6">
        <f t="shared" si="40"/>
        <v>11.589951923076921</v>
      </c>
      <c r="J566" s="6">
        <f t="shared" si="41"/>
        <v>26.054211923076917</v>
      </c>
      <c r="K566" s="6">
        <f t="shared" si="43"/>
        <v>9.1482202595395776</v>
      </c>
    </row>
    <row r="567" spans="1:11" ht="12.75" x14ac:dyDescent="0.2">
      <c r="A567" s="2">
        <v>1917.07</v>
      </c>
      <c r="B567" s="6">
        <v>8.7899999999999991</v>
      </c>
      <c r="C567" s="12">
        <v>0.63580000000000003</v>
      </c>
      <c r="D567" s="12">
        <v>1.3839999999999999</v>
      </c>
      <c r="E567" s="12">
        <v>12.8</v>
      </c>
      <c r="F567" s="6">
        <f t="shared" si="42"/>
        <v>1917.5416666666245</v>
      </c>
      <c r="G567" s="6">
        <f>G561*6/12+G573*6/12</f>
        <v>4.4000000000000004</v>
      </c>
      <c r="H567" s="6">
        <f t="shared" si="39"/>
        <v>165.54797578124993</v>
      </c>
      <c r="I567" s="6">
        <f t="shared" si="40"/>
        <v>11.974448578124997</v>
      </c>
      <c r="J567" s="6">
        <f t="shared" si="41"/>
        <v>26.065801874999991</v>
      </c>
      <c r="K567" s="6">
        <f t="shared" si="43"/>
        <v>9.0034723772288014</v>
      </c>
    </row>
    <row r="568" spans="1:11" ht="12.75" x14ac:dyDescent="0.2">
      <c r="A568" s="2">
        <v>1917.08</v>
      </c>
      <c r="B568" s="6">
        <v>8.5299999999999994</v>
      </c>
      <c r="C568" s="12">
        <v>0.64670000000000005</v>
      </c>
      <c r="D568" s="12">
        <v>1.363</v>
      </c>
      <c r="E568" s="12">
        <v>13</v>
      </c>
      <c r="F568" s="6">
        <f t="shared" si="42"/>
        <v>1917.6249999999577</v>
      </c>
      <c r="G568" s="6">
        <f>G561*5/12+G573*7/12</f>
        <v>4.4283333333333337</v>
      </c>
      <c r="H568" s="6">
        <f t="shared" si="39"/>
        <v>158.17966384615377</v>
      </c>
      <c r="I568" s="6">
        <f t="shared" si="40"/>
        <v>11.992355053846152</v>
      </c>
      <c r="J568" s="6">
        <f t="shared" si="41"/>
        <v>25.275367153846148</v>
      </c>
      <c r="K568" s="6">
        <f t="shared" si="43"/>
        <v>8.5726804667537753</v>
      </c>
    </row>
    <row r="569" spans="1:11" ht="12.75" x14ac:dyDescent="0.2">
      <c r="A569" s="2">
        <v>1917.09</v>
      </c>
      <c r="B569" s="6">
        <v>8.1199999999999992</v>
      </c>
      <c r="C569" s="12">
        <v>0.65749999999999997</v>
      </c>
      <c r="D569" s="12">
        <v>1.343</v>
      </c>
      <c r="E569" s="12">
        <v>13.3</v>
      </c>
      <c r="F569" s="6">
        <f t="shared" si="42"/>
        <v>1917.708333333291</v>
      </c>
      <c r="G569" s="6">
        <f>G561*4/12+G573*8/12</f>
        <v>4.456666666666667</v>
      </c>
      <c r="H569" s="6">
        <f t="shared" si="39"/>
        <v>147.18018947368415</v>
      </c>
      <c r="I569" s="6">
        <f t="shared" si="40"/>
        <v>11.917607706766914</v>
      </c>
      <c r="J569" s="6">
        <f t="shared" si="41"/>
        <v>24.342733308270667</v>
      </c>
      <c r="K569" s="6">
        <f t="shared" si="43"/>
        <v>7.9508232642170604</v>
      </c>
    </row>
    <row r="570" spans="1:11" ht="12.75" x14ac:dyDescent="0.2">
      <c r="A570" s="2">
        <v>1917.1</v>
      </c>
      <c r="B570" s="6">
        <v>7.68</v>
      </c>
      <c r="C570" s="12">
        <v>0.66830000000000001</v>
      </c>
      <c r="D570" s="12">
        <v>1.3220000000000001</v>
      </c>
      <c r="E570" s="12">
        <v>13.5</v>
      </c>
      <c r="F570" s="6">
        <f t="shared" si="42"/>
        <v>1917.7916666666242</v>
      </c>
      <c r="G570" s="6">
        <f>G561*3/12+G573*9/12</f>
        <v>4.4850000000000003</v>
      </c>
      <c r="H570" s="6">
        <f t="shared" si="39"/>
        <v>137.14261333333329</v>
      </c>
      <c r="I570" s="6">
        <f t="shared" si="40"/>
        <v>11.933907355555553</v>
      </c>
      <c r="J570" s="6">
        <f t="shared" si="41"/>
        <v>23.607100888888883</v>
      </c>
      <c r="K570" s="6">
        <f t="shared" si="43"/>
        <v>7.3871337111081434</v>
      </c>
    </row>
    <row r="571" spans="1:11" ht="12.75" x14ac:dyDescent="0.2">
      <c r="A571" s="2">
        <v>1917.11</v>
      </c>
      <c r="B571" s="6">
        <v>7.04</v>
      </c>
      <c r="C571" s="12">
        <v>0.67920000000000003</v>
      </c>
      <c r="D571" s="12">
        <v>1.3009999999999999</v>
      </c>
      <c r="E571" s="12">
        <v>13.5</v>
      </c>
      <c r="F571" s="6">
        <f t="shared" si="42"/>
        <v>1917.8749999999575</v>
      </c>
      <c r="G571" s="6">
        <f>G561*2/12+G573*10/12</f>
        <v>4.5133333333333336</v>
      </c>
      <c r="H571" s="6">
        <f t="shared" si="39"/>
        <v>125.7140622222222</v>
      </c>
      <c r="I571" s="6">
        <f t="shared" si="40"/>
        <v>12.128549866666663</v>
      </c>
      <c r="J571" s="6">
        <f t="shared" si="41"/>
        <v>23.232101555555548</v>
      </c>
      <c r="K571" s="6">
        <f t="shared" si="43"/>
        <v>6.7530136047743063</v>
      </c>
    </row>
    <row r="572" spans="1:11" ht="12.75" x14ac:dyDescent="0.2">
      <c r="A572" s="2">
        <v>1917.12</v>
      </c>
      <c r="B572" s="6">
        <v>6.8</v>
      </c>
      <c r="C572" s="12">
        <v>0.69</v>
      </c>
      <c r="D572" s="12">
        <v>1.28</v>
      </c>
      <c r="E572" s="12">
        <v>13.7</v>
      </c>
      <c r="F572" s="6">
        <f t="shared" si="42"/>
        <v>1917.9583333332907</v>
      </c>
      <c r="G572" s="6">
        <f>G561*1/12+G573*11/12</f>
        <v>4.541666666666667</v>
      </c>
      <c r="H572" s="6">
        <f t="shared" si="39"/>
        <v>119.65567883211676</v>
      </c>
      <c r="I572" s="6">
        <f t="shared" si="40"/>
        <v>12.141532116788317</v>
      </c>
      <c r="J572" s="6">
        <f t="shared" si="41"/>
        <v>22.523421897810216</v>
      </c>
      <c r="K572" s="6">
        <f t="shared" si="43"/>
        <v>6.4125938981198205</v>
      </c>
    </row>
    <row r="573" spans="1:11" ht="12.75" x14ac:dyDescent="0.2">
      <c r="A573" s="2">
        <v>1918.01</v>
      </c>
      <c r="B573" s="6">
        <v>7.21</v>
      </c>
      <c r="C573" s="12">
        <v>0.68</v>
      </c>
      <c r="D573" s="12">
        <v>1.256</v>
      </c>
      <c r="E573" s="12">
        <v>14</v>
      </c>
      <c r="F573" s="6">
        <f t="shared" si="42"/>
        <v>1918.041666666624</v>
      </c>
      <c r="G573" s="6">
        <v>4.57</v>
      </c>
      <c r="H573" s="6">
        <f t="shared" si="39"/>
        <v>124.15156499999998</v>
      </c>
      <c r="I573" s="6">
        <f t="shared" si="40"/>
        <v>11.709162857142855</v>
      </c>
      <c r="J573" s="6">
        <f t="shared" si="41"/>
        <v>21.627512571428564</v>
      </c>
      <c r="K573" s="6">
        <f t="shared" si="43"/>
        <v>6.6406460286553521</v>
      </c>
    </row>
    <row r="574" spans="1:11" ht="12.75" x14ac:dyDescent="0.2">
      <c r="A574" s="2">
        <v>1918.02</v>
      </c>
      <c r="B574" s="6">
        <v>7.43</v>
      </c>
      <c r="C574" s="12">
        <v>0.67</v>
      </c>
      <c r="D574" s="12">
        <v>1.232</v>
      </c>
      <c r="E574" s="12">
        <v>14.1</v>
      </c>
      <c r="F574" s="6">
        <f t="shared" si="42"/>
        <v>1918.1249999999573</v>
      </c>
      <c r="G574" s="6">
        <f>G573*11/12+G585*1/12</f>
        <v>4.5641666666666669</v>
      </c>
      <c r="H574" s="6">
        <f t="shared" si="39"/>
        <v>127.03244893617018</v>
      </c>
      <c r="I574" s="6">
        <f t="shared" si="40"/>
        <v>11.455146808510637</v>
      </c>
      <c r="J574" s="6">
        <f t="shared" si="41"/>
        <v>21.063792340425525</v>
      </c>
      <c r="K574" s="6">
        <f t="shared" si="43"/>
        <v>6.7843435516302808</v>
      </c>
    </row>
    <row r="575" spans="1:11" ht="12.75" x14ac:dyDescent="0.2">
      <c r="A575" s="2">
        <v>1918.03</v>
      </c>
      <c r="B575" s="6">
        <v>7.28</v>
      </c>
      <c r="C575" s="12">
        <v>0.66</v>
      </c>
      <c r="D575" s="12">
        <v>1.208</v>
      </c>
      <c r="E575" s="12">
        <v>14</v>
      </c>
      <c r="F575" s="6">
        <f t="shared" si="42"/>
        <v>1918.2083333332905</v>
      </c>
      <c r="G575" s="6">
        <f>G573*10/12+G585*2/12</f>
        <v>4.5583333333333336</v>
      </c>
      <c r="H575" s="6">
        <f t="shared" si="39"/>
        <v>125.35691999999997</v>
      </c>
      <c r="I575" s="6">
        <f t="shared" si="40"/>
        <v>11.364775714285711</v>
      </c>
      <c r="J575" s="6">
        <f t="shared" si="41"/>
        <v>20.800983428571421</v>
      </c>
      <c r="K575" s="6">
        <f t="shared" si="43"/>
        <v>6.6863557604558936</v>
      </c>
    </row>
    <row r="576" spans="1:11" ht="12.75" x14ac:dyDescent="0.2">
      <c r="A576" s="2">
        <v>1918.04</v>
      </c>
      <c r="B576" s="6">
        <v>7.21</v>
      </c>
      <c r="C576" s="12">
        <v>0.65</v>
      </c>
      <c r="D576" s="12">
        <v>1.1830000000000001</v>
      </c>
      <c r="E576" s="12">
        <v>14.2</v>
      </c>
      <c r="F576" s="6">
        <f t="shared" si="42"/>
        <v>1918.2916666666238</v>
      </c>
      <c r="G576" s="6">
        <f>G573*9/12+G585*3/12</f>
        <v>4.5525000000000002</v>
      </c>
      <c r="H576" s="6">
        <f t="shared" si="39"/>
        <v>122.40295140845069</v>
      </c>
      <c r="I576" s="6">
        <f t="shared" si="40"/>
        <v>11.034940140845068</v>
      </c>
      <c r="J576" s="6">
        <f t="shared" si="41"/>
        <v>20.083591056338022</v>
      </c>
      <c r="K576" s="6">
        <f t="shared" si="43"/>
        <v>6.5207277305471605</v>
      </c>
    </row>
    <row r="577" spans="1:11" ht="12.75" x14ac:dyDescent="0.2">
      <c r="A577" s="2">
        <v>1918.05</v>
      </c>
      <c r="B577" s="6">
        <v>7.44</v>
      </c>
      <c r="C577" s="12">
        <v>0.64</v>
      </c>
      <c r="D577" s="12">
        <v>1.159</v>
      </c>
      <c r="E577" s="12">
        <v>14.5</v>
      </c>
      <c r="F577" s="6">
        <f t="shared" si="42"/>
        <v>1918.374999999957</v>
      </c>
      <c r="G577" s="6">
        <f>G573*8/12+G585*4/12</f>
        <v>4.5466666666666669</v>
      </c>
      <c r="H577" s="6">
        <f t="shared" si="39"/>
        <v>123.69436137931032</v>
      </c>
      <c r="I577" s="6">
        <f t="shared" si="40"/>
        <v>10.64037517241379</v>
      </c>
      <c r="J577" s="6">
        <f t="shared" si="41"/>
        <v>19.2690544137931</v>
      </c>
      <c r="K577" s="6">
        <f t="shared" si="43"/>
        <v>6.5823632316210832</v>
      </c>
    </row>
    <row r="578" spans="1:11" ht="12.75" x14ac:dyDescent="0.2">
      <c r="A578" s="2">
        <v>1918.06</v>
      </c>
      <c r="B578" s="6">
        <v>7.45</v>
      </c>
      <c r="C578" s="12">
        <v>0.63</v>
      </c>
      <c r="D578" s="12">
        <v>1.135</v>
      </c>
      <c r="E578" s="12">
        <v>14.7</v>
      </c>
      <c r="F578" s="6">
        <f t="shared" si="42"/>
        <v>1918.4583333332903</v>
      </c>
      <c r="G578" s="6">
        <f>G573*7/12+G585*5/12</f>
        <v>4.5408333333333335</v>
      </c>
      <c r="H578" s="6">
        <f t="shared" si="39"/>
        <v>122.17543877551019</v>
      </c>
      <c r="I578" s="6">
        <f t="shared" si="40"/>
        <v>10.331614285714284</v>
      </c>
      <c r="J578" s="6">
        <f t="shared" si="41"/>
        <v>18.613305102040815</v>
      </c>
      <c r="K578" s="6">
        <f t="shared" si="43"/>
        <v>6.4962913186410569</v>
      </c>
    </row>
    <row r="579" spans="1:11" ht="12.75" x14ac:dyDescent="0.2">
      <c r="A579" s="2">
        <v>1918.07</v>
      </c>
      <c r="B579" s="6">
        <v>7.51</v>
      </c>
      <c r="C579" s="12">
        <v>0.62</v>
      </c>
      <c r="D579" s="12">
        <v>1.111</v>
      </c>
      <c r="E579" s="12">
        <v>15.1</v>
      </c>
      <c r="F579" s="6">
        <f t="shared" si="42"/>
        <v>1918.5416666666235</v>
      </c>
      <c r="G579" s="6">
        <f>G573*6/12+G585*6/12</f>
        <v>4.5350000000000001</v>
      </c>
      <c r="H579" s="6">
        <f t="shared" si="39"/>
        <v>119.89690132450328</v>
      </c>
      <c r="I579" s="6">
        <f t="shared" si="40"/>
        <v>9.8982794701986734</v>
      </c>
      <c r="J579" s="6">
        <f t="shared" si="41"/>
        <v>17.737078211920526</v>
      </c>
      <c r="K579" s="6">
        <f t="shared" si="43"/>
        <v>6.3713240938489903</v>
      </c>
    </row>
    <row r="580" spans="1:11" ht="12.75" x14ac:dyDescent="0.2">
      <c r="A580" s="2">
        <v>1918.08</v>
      </c>
      <c r="B580" s="6">
        <v>7.58</v>
      </c>
      <c r="C580" s="12">
        <v>0.61</v>
      </c>
      <c r="D580" s="12">
        <v>1.087</v>
      </c>
      <c r="E580" s="12">
        <v>15.4</v>
      </c>
      <c r="F580" s="6">
        <f t="shared" si="42"/>
        <v>1918.6249999999568</v>
      </c>
      <c r="G580" s="6">
        <f>G573*5/12+G585*7/12</f>
        <v>4.5291666666666668</v>
      </c>
      <c r="H580" s="6">
        <f t="shared" si="39"/>
        <v>118.65702467532464</v>
      </c>
      <c r="I580" s="6">
        <f t="shared" si="40"/>
        <v>9.5489162337662297</v>
      </c>
      <c r="J580" s="6">
        <f t="shared" si="41"/>
        <v>17.015855649350645</v>
      </c>
      <c r="K580" s="6">
        <f t="shared" si="43"/>
        <v>6.3030737609145939</v>
      </c>
    </row>
    <row r="581" spans="1:11" ht="12.75" x14ac:dyDescent="0.2">
      <c r="A581" s="2">
        <v>1918.09</v>
      </c>
      <c r="B581" s="6">
        <v>7.54</v>
      </c>
      <c r="C581" s="12">
        <v>0.6</v>
      </c>
      <c r="D581" s="12">
        <v>1.0629999999999999</v>
      </c>
      <c r="E581" s="12">
        <v>15.7</v>
      </c>
      <c r="F581" s="6">
        <f t="shared" si="42"/>
        <v>1918.7083333332901</v>
      </c>
      <c r="G581" s="6">
        <f>G573*4/12+G585*8/12</f>
        <v>4.5233333333333334</v>
      </c>
      <c r="H581" s="6">
        <f t="shared" si="39"/>
        <v>115.77549936305731</v>
      </c>
      <c r="I581" s="6">
        <f t="shared" si="40"/>
        <v>9.2129044585987234</v>
      </c>
      <c r="J581" s="6">
        <f t="shared" si="41"/>
        <v>16.322195732484072</v>
      </c>
      <c r="K581" s="6">
        <f t="shared" si="43"/>
        <v>6.1491705624316815</v>
      </c>
    </row>
    <row r="582" spans="1:11" ht="12.75" x14ac:dyDescent="0.2">
      <c r="A582" s="2">
        <v>1918.1</v>
      </c>
      <c r="B582" s="6">
        <v>7.86</v>
      </c>
      <c r="C582" s="12">
        <v>0.59</v>
      </c>
      <c r="D582" s="12">
        <v>1.038</v>
      </c>
      <c r="E582" s="12">
        <v>16</v>
      </c>
      <c r="F582" s="6">
        <f t="shared" si="42"/>
        <v>1918.7916666666233</v>
      </c>
      <c r="G582" s="6">
        <f>G573*3/12+G585*9/12</f>
        <v>4.5175000000000001</v>
      </c>
      <c r="H582" s="6">
        <f t="shared" si="39"/>
        <v>118.42612874999998</v>
      </c>
      <c r="I582" s="6">
        <f t="shared" si="40"/>
        <v>8.8894931249999978</v>
      </c>
      <c r="J582" s="6">
        <f t="shared" si="41"/>
        <v>15.639481124999996</v>
      </c>
      <c r="K582" s="6">
        <f t="shared" si="43"/>
        <v>6.2905153211913234</v>
      </c>
    </row>
    <row r="583" spans="1:11" ht="12.75" x14ac:dyDescent="0.2">
      <c r="A583" s="2">
        <v>1918.11</v>
      </c>
      <c r="B583" s="6">
        <v>8.06</v>
      </c>
      <c r="C583" s="12">
        <v>0.57999999999999996</v>
      </c>
      <c r="D583" s="12">
        <v>1.014</v>
      </c>
      <c r="E583" s="12">
        <v>16.3</v>
      </c>
      <c r="F583" s="6">
        <f t="shared" si="42"/>
        <v>1918.8749999999566</v>
      </c>
      <c r="G583" s="6">
        <f>G573*2/12+G585*10/12</f>
        <v>4.5116666666666667</v>
      </c>
      <c r="H583" s="6">
        <f t="shared" si="39"/>
        <v>119.20443312883434</v>
      </c>
      <c r="I583" s="6">
        <f t="shared" si="40"/>
        <v>8.577986503067482</v>
      </c>
      <c r="J583" s="6">
        <f t="shared" si="41"/>
        <v>14.996686748466255</v>
      </c>
      <c r="K583" s="6">
        <f t="shared" si="43"/>
        <v>6.3333274953541556</v>
      </c>
    </row>
    <row r="584" spans="1:11" ht="12.75" x14ac:dyDescent="0.2">
      <c r="A584" s="2">
        <v>1918.12</v>
      </c>
      <c r="B584" s="6">
        <v>7.9</v>
      </c>
      <c r="C584" s="12">
        <v>0.56999999999999995</v>
      </c>
      <c r="D584" s="12">
        <v>0.99</v>
      </c>
      <c r="E584" s="12">
        <v>16.5</v>
      </c>
      <c r="F584" s="6">
        <f t="shared" si="42"/>
        <v>1918.9583333332898</v>
      </c>
      <c r="G584" s="6">
        <f>G573*1/12+G585*11/12</f>
        <v>4.5058333333333334</v>
      </c>
      <c r="H584" s="6">
        <f t="shared" si="39"/>
        <v>115.4218727272727</v>
      </c>
      <c r="I584" s="6">
        <f t="shared" si="40"/>
        <v>8.3279072727272698</v>
      </c>
      <c r="J584" s="6">
        <f t="shared" si="41"/>
        <v>14.464259999999996</v>
      </c>
      <c r="K584" s="6">
        <f t="shared" si="43"/>
        <v>6.134580411283431</v>
      </c>
    </row>
    <row r="585" spans="1:11" ht="12.75" x14ac:dyDescent="0.2">
      <c r="A585" s="2">
        <v>1919.01</v>
      </c>
      <c r="B585" s="6">
        <v>7.85</v>
      </c>
      <c r="C585" s="12">
        <v>0.56669999999999998</v>
      </c>
      <c r="D585" s="12">
        <v>0.98499999999999999</v>
      </c>
      <c r="E585" s="12">
        <v>16.5</v>
      </c>
      <c r="F585" s="6">
        <f t="shared" si="42"/>
        <v>1919.0416666666231</v>
      </c>
      <c r="G585" s="6">
        <v>4.5</v>
      </c>
      <c r="H585" s="6">
        <f t="shared" si="39"/>
        <v>114.69135454545452</v>
      </c>
      <c r="I585" s="6">
        <f t="shared" si="40"/>
        <v>8.2796930727272695</v>
      </c>
      <c r="J585" s="6">
        <f t="shared" si="41"/>
        <v>14.391208181818179</v>
      </c>
      <c r="K585" s="6">
        <f t="shared" si="43"/>
        <v>6.098467639950103</v>
      </c>
    </row>
    <row r="586" spans="1:11" ht="12.75" x14ac:dyDescent="0.2">
      <c r="A586" s="2">
        <v>1919.02</v>
      </c>
      <c r="B586" s="6">
        <v>7.88</v>
      </c>
      <c r="C586" s="12">
        <v>0.56330000000000002</v>
      </c>
      <c r="D586" s="12">
        <v>0.98</v>
      </c>
      <c r="E586" s="12">
        <v>16.2</v>
      </c>
      <c r="F586" s="6">
        <f t="shared" si="42"/>
        <v>1919.1249999999563</v>
      </c>
      <c r="G586" s="6">
        <f>G585*11/12+G597*1/12</f>
        <v>4.5391666666666666</v>
      </c>
      <c r="H586" s="6">
        <f t="shared" ref="H586:H649" si="44">B586*$E$1761/E586</f>
        <v>117.26169629629628</v>
      </c>
      <c r="I586" s="6">
        <f t="shared" ref="I586:I649" si="45">C586*$E$1761/E586</f>
        <v>8.3824255740740732</v>
      </c>
      <c r="J586" s="6">
        <f t="shared" ref="J586:J649" si="46">D586*$E$1761/E586</f>
        <v>14.583307407407405</v>
      </c>
      <c r="K586" s="6">
        <f t="shared" si="43"/>
        <v>6.2396927713649779</v>
      </c>
    </row>
    <row r="587" spans="1:11" ht="12.75" x14ac:dyDescent="0.2">
      <c r="A587" s="2">
        <v>1919.03</v>
      </c>
      <c r="B587" s="6">
        <v>8.1199999999999992</v>
      </c>
      <c r="C587" s="12">
        <v>0.56000000000000005</v>
      </c>
      <c r="D587" s="12">
        <v>0.97499999999999998</v>
      </c>
      <c r="E587" s="12">
        <v>16.399999999999999</v>
      </c>
      <c r="F587" s="6">
        <f t="shared" ref="F587:F650" si="47">F586+1/12</f>
        <v>1919.2083333332896</v>
      </c>
      <c r="G587" s="6">
        <f>G585*10/12+G597*2/12</f>
        <v>4.5783333333333331</v>
      </c>
      <c r="H587" s="6">
        <f t="shared" si="44"/>
        <v>119.35954390243899</v>
      </c>
      <c r="I587" s="6">
        <f t="shared" si="45"/>
        <v>8.2316926829268287</v>
      </c>
      <c r="J587" s="6">
        <f t="shared" si="46"/>
        <v>14.331964939024386</v>
      </c>
      <c r="K587" s="6">
        <f t="shared" si="43"/>
        <v>6.3560740048691429</v>
      </c>
    </row>
    <row r="588" spans="1:11" ht="12.75" x14ac:dyDescent="0.2">
      <c r="A588" s="2">
        <v>1919.04</v>
      </c>
      <c r="B588" s="6">
        <v>8.39</v>
      </c>
      <c r="C588" s="12">
        <v>0.55669999999999997</v>
      </c>
      <c r="D588" s="12">
        <v>0.97</v>
      </c>
      <c r="E588" s="12">
        <v>16.7</v>
      </c>
      <c r="F588" s="6">
        <f t="shared" si="47"/>
        <v>1919.2916666666229</v>
      </c>
      <c r="G588" s="6">
        <f>G585*9/12+G597*3/12</f>
        <v>4.6174999999999997</v>
      </c>
      <c r="H588" s="6">
        <f t="shared" si="44"/>
        <v>121.11291556886226</v>
      </c>
      <c r="I588" s="6">
        <f t="shared" si="45"/>
        <v>8.0361811796407174</v>
      </c>
      <c r="J588" s="6">
        <f t="shared" si="46"/>
        <v>14.002327544910177</v>
      </c>
      <c r="K588" s="6">
        <f t="shared" si="43"/>
        <v>6.4561395558192718</v>
      </c>
    </row>
    <row r="589" spans="1:11" ht="12.75" x14ac:dyDescent="0.2">
      <c r="A589" s="2">
        <v>1919.05</v>
      </c>
      <c r="B589" s="6">
        <v>8.9700000000000006</v>
      </c>
      <c r="C589" s="12">
        <v>0.55330000000000001</v>
      </c>
      <c r="D589" s="12">
        <v>0.96499999999999997</v>
      </c>
      <c r="E589" s="12">
        <v>16.899999999999999</v>
      </c>
      <c r="F589" s="6">
        <f t="shared" si="47"/>
        <v>1919.3749999999561</v>
      </c>
      <c r="G589" s="6">
        <f>G585*8/12+G597*4/12</f>
        <v>4.6566666666666663</v>
      </c>
      <c r="H589" s="6">
        <f t="shared" si="44"/>
        <v>127.95306923076923</v>
      </c>
      <c r="I589" s="6">
        <f t="shared" si="45"/>
        <v>7.8925789526627206</v>
      </c>
      <c r="J589" s="6">
        <f t="shared" si="46"/>
        <v>13.765296745562127</v>
      </c>
      <c r="K589" s="6">
        <f t="shared" si="43"/>
        <v>6.8290022614820307</v>
      </c>
    </row>
    <row r="590" spans="1:11" ht="12.75" x14ac:dyDescent="0.2">
      <c r="A590" s="2">
        <v>1919.06</v>
      </c>
      <c r="B590" s="6">
        <v>9.2100000000000009</v>
      </c>
      <c r="C590" s="12">
        <v>0.55000000000000004</v>
      </c>
      <c r="D590" s="12">
        <v>0.96</v>
      </c>
      <c r="E590" s="12">
        <v>16.899999999999999</v>
      </c>
      <c r="F590" s="6">
        <f t="shared" si="47"/>
        <v>1919.4583333332894</v>
      </c>
      <c r="G590" s="6">
        <f>G585*7/12+G597*5/12</f>
        <v>4.6958333333333329</v>
      </c>
      <c r="H590" s="6">
        <f t="shared" si="44"/>
        <v>131.37656272189349</v>
      </c>
      <c r="I590" s="6">
        <f t="shared" si="45"/>
        <v>7.8455059171597634</v>
      </c>
      <c r="J590" s="6">
        <f t="shared" si="46"/>
        <v>13.693973964497038</v>
      </c>
      <c r="K590" s="6">
        <f t="shared" si="43"/>
        <v>7.0216152147841315</v>
      </c>
    </row>
    <row r="591" spans="1:11" ht="12.75" x14ac:dyDescent="0.2">
      <c r="A591" s="2">
        <v>1919.07</v>
      </c>
      <c r="B591" s="6">
        <v>9.51</v>
      </c>
      <c r="C591" s="12">
        <v>0.54669999999999996</v>
      </c>
      <c r="D591" s="12">
        <v>0.95499999999999996</v>
      </c>
      <c r="E591" s="12">
        <v>17.399999999999999</v>
      </c>
      <c r="F591" s="6">
        <f t="shared" si="47"/>
        <v>1919.5416666666226</v>
      </c>
      <c r="G591" s="6">
        <f>G585*6/12+G597*6/12</f>
        <v>4.7349999999999994</v>
      </c>
      <c r="H591" s="6">
        <f t="shared" si="44"/>
        <v>131.75777068965513</v>
      </c>
      <c r="I591" s="6">
        <f t="shared" si="45"/>
        <v>7.5743399827586195</v>
      </c>
      <c r="J591" s="6">
        <f t="shared" si="46"/>
        <v>13.23119568965517</v>
      </c>
      <c r="K591" s="6">
        <f t="shared" si="43"/>
        <v>7.0528371654463085</v>
      </c>
    </row>
    <row r="592" spans="1:11" ht="12.75" x14ac:dyDescent="0.2">
      <c r="A592" s="2">
        <v>1919.08</v>
      </c>
      <c r="B592" s="6">
        <v>8.8699999999999992</v>
      </c>
      <c r="C592" s="12">
        <v>0.54330000000000001</v>
      </c>
      <c r="D592" s="12">
        <v>0.95</v>
      </c>
      <c r="E592" s="12">
        <v>17.7</v>
      </c>
      <c r="F592" s="6">
        <f t="shared" si="47"/>
        <v>1919.6249999999559</v>
      </c>
      <c r="G592" s="6">
        <f>G585*5/12+G597*7/12</f>
        <v>4.774166666666666</v>
      </c>
      <c r="H592" s="6">
        <f t="shared" si="44"/>
        <v>120.80789661016945</v>
      </c>
      <c r="I592" s="6">
        <f t="shared" si="45"/>
        <v>7.3996539152542367</v>
      </c>
      <c r="J592" s="6">
        <f t="shared" si="46"/>
        <v>12.938838983050845</v>
      </c>
      <c r="K592" s="6">
        <f t="shared" si="43"/>
        <v>6.4791311017052751</v>
      </c>
    </row>
    <row r="593" spans="1:11" ht="12.75" x14ac:dyDescent="0.2">
      <c r="A593" s="2">
        <v>1919.09</v>
      </c>
      <c r="B593" s="6">
        <v>9.01</v>
      </c>
      <c r="C593" s="12">
        <v>0.54</v>
      </c>
      <c r="D593" s="12">
        <v>0.94499999999999995</v>
      </c>
      <c r="E593" s="12">
        <v>17.8</v>
      </c>
      <c r="F593" s="6">
        <f t="shared" si="47"/>
        <v>1919.7083333332891</v>
      </c>
      <c r="G593" s="6">
        <f>G585*4/12+G597*8/12</f>
        <v>4.8133333333333326</v>
      </c>
      <c r="H593" s="6">
        <f t="shared" si="44"/>
        <v>122.02526460674153</v>
      </c>
      <c r="I593" s="6">
        <f t="shared" si="45"/>
        <v>7.3133898876404473</v>
      </c>
      <c r="J593" s="6">
        <f t="shared" si="46"/>
        <v>12.798432303370783</v>
      </c>
      <c r="K593" s="6">
        <f t="shared" si="43"/>
        <v>6.5584816720612586</v>
      </c>
    </row>
    <row r="594" spans="1:11" ht="12.75" x14ac:dyDescent="0.2">
      <c r="A594" s="2">
        <v>1919.1</v>
      </c>
      <c r="B594" s="6">
        <v>9.4700000000000006</v>
      </c>
      <c r="C594" s="12">
        <v>0.53669999999999995</v>
      </c>
      <c r="D594" s="12">
        <v>0.94</v>
      </c>
      <c r="E594" s="12">
        <v>18.100000000000001</v>
      </c>
      <c r="F594" s="6">
        <f t="shared" si="47"/>
        <v>1919.7916666666224</v>
      </c>
      <c r="G594" s="6">
        <f>G585*3/12+G597*9/12</f>
        <v>4.8524999999999991</v>
      </c>
      <c r="H594" s="6">
        <f t="shared" si="44"/>
        <v>126.1294127071823</v>
      </c>
      <c r="I594" s="6">
        <f t="shared" si="45"/>
        <v>7.1482213093922615</v>
      </c>
      <c r="J594" s="6">
        <f t="shared" si="46"/>
        <v>12.51970939226519</v>
      </c>
      <c r="K594" s="6">
        <f t="shared" ref="K594:K657" si="48">H594/AVERAGE(J474:J593)</f>
        <v>6.7947041999493001</v>
      </c>
    </row>
    <row r="595" spans="1:11" ht="12.75" x14ac:dyDescent="0.2">
      <c r="A595" s="2">
        <v>1919.11</v>
      </c>
      <c r="B595" s="6">
        <v>9.19</v>
      </c>
      <c r="C595" s="12">
        <v>0.5333</v>
      </c>
      <c r="D595" s="12">
        <v>0.93500000000000005</v>
      </c>
      <c r="E595" s="12">
        <v>18.5</v>
      </c>
      <c r="F595" s="6">
        <f t="shared" si="47"/>
        <v>1919.8749999999557</v>
      </c>
      <c r="G595" s="6">
        <f>G585*2/12+G597*10/12</f>
        <v>4.8916666666666666</v>
      </c>
      <c r="H595" s="6">
        <f t="shared" si="44"/>
        <v>119.75364810810808</v>
      </c>
      <c r="I595" s="6">
        <f t="shared" si="45"/>
        <v>6.9493602324324302</v>
      </c>
      <c r="J595" s="6">
        <f t="shared" si="46"/>
        <v>12.183858648648647</v>
      </c>
      <c r="K595" s="6">
        <f t="shared" si="48"/>
        <v>6.4670225741331304</v>
      </c>
    </row>
    <row r="596" spans="1:11" ht="12.75" x14ac:dyDescent="0.2">
      <c r="A596" s="2">
        <v>1919.12</v>
      </c>
      <c r="B596" s="6">
        <v>8.92</v>
      </c>
      <c r="C596" s="12">
        <v>0.53</v>
      </c>
      <c r="D596" s="12">
        <v>0.93</v>
      </c>
      <c r="E596" s="12">
        <v>18.899999999999999</v>
      </c>
      <c r="F596" s="6">
        <f t="shared" si="47"/>
        <v>1919.9583333332889</v>
      </c>
      <c r="G596" s="6">
        <f>G585*1/12+G597*11/12</f>
        <v>4.9308333333333332</v>
      </c>
      <c r="H596" s="6">
        <f t="shared" si="44"/>
        <v>113.7753079365079</v>
      </c>
      <c r="I596" s="6">
        <f t="shared" si="45"/>
        <v>6.7601920634920623</v>
      </c>
      <c r="J596" s="6">
        <f t="shared" si="46"/>
        <v>11.862223809523808</v>
      </c>
      <c r="K596" s="6">
        <f t="shared" si="48"/>
        <v>6.1607170337991741</v>
      </c>
    </row>
    <row r="597" spans="1:11" ht="12.75" x14ac:dyDescent="0.2">
      <c r="A597" s="2">
        <v>1920.01</v>
      </c>
      <c r="B597" s="6">
        <v>8.83</v>
      </c>
      <c r="C597" s="12">
        <v>0.52829999999999999</v>
      </c>
      <c r="D597" s="12">
        <v>0.91920000000000002</v>
      </c>
      <c r="E597" s="12">
        <v>19.3</v>
      </c>
      <c r="F597" s="6">
        <f t="shared" si="47"/>
        <v>1920.0416666666222</v>
      </c>
      <c r="G597" s="6">
        <v>4.97</v>
      </c>
      <c r="H597" s="6">
        <f t="shared" si="44"/>
        <v>110.29310518134713</v>
      </c>
      <c r="I597" s="6">
        <f t="shared" si="45"/>
        <v>6.5988502227979255</v>
      </c>
      <c r="J597" s="6">
        <f t="shared" si="46"/>
        <v>11.481474777202068</v>
      </c>
      <c r="K597" s="6">
        <f t="shared" si="48"/>
        <v>5.9896677711394375</v>
      </c>
    </row>
    <row r="598" spans="1:11" ht="12.75" x14ac:dyDescent="0.2">
      <c r="A598" s="2">
        <v>1920.02</v>
      </c>
      <c r="B598" s="6">
        <v>8.1</v>
      </c>
      <c r="C598" s="12">
        <v>0.52669999999999995</v>
      </c>
      <c r="D598" s="12">
        <v>0.9083</v>
      </c>
      <c r="E598" s="12">
        <v>19.5</v>
      </c>
      <c r="F598" s="6">
        <f t="shared" si="47"/>
        <v>1920.1249999999554</v>
      </c>
      <c r="G598" s="6">
        <f>G597*11/12+G609*1/12</f>
        <v>4.9799999999999995</v>
      </c>
      <c r="H598" s="6">
        <f t="shared" si="44"/>
        <v>100.13718461538458</v>
      </c>
      <c r="I598" s="6">
        <f t="shared" si="45"/>
        <v>6.5113895230769208</v>
      </c>
      <c r="J598" s="6">
        <f t="shared" si="46"/>
        <v>11.228963553846151</v>
      </c>
      <c r="K598" s="6">
        <f t="shared" si="48"/>
        <v>5.4553476499077718</v>
      </c>
    </row>
    <row r="599" spans="1:11" ht="12.75" x14ac:dyDescent="0.2">
      <c r="A599" s="2">
        <v>1920.03</v>
      </c>
      <c r="B599" s="6">
        <v>8.67</v>
      </c>
      <c r="C599" s="12">
        <v>0.52500000000000002</v>
      </c>
      <c r="D599" s="12">
        <v>0.89749999999999996</v>
      </c>
      <c r="E599" s="12">
        <v>19.7</v>
      </c>
      <c r="F599" s="6">
        <f t="shared" si="47"/>
        <v>1920.2083333332887</v>
      </c>
      <c r="G599" s="6">
        <f>G597*10/12+G609*2/12</f>
        <v>4.99</v>
      </c>
      <c r="H599" s="6">
        <f t="shared" si="44"/>
        <v>106.09571421319794</v>
      </c>
      <c r="I599" s="6">
        <f t="shared" si="45"/>
        <v>6.424480964467004</v>
      </c>
      <c r="J599" s="6">
        <f t="shared" si="46"/>
        <v>10.982803172588829</v>
      </c>
      <c r="K599" s="6">
        <f t="shared" si="48"/>
        <v>5.7988227275571571</v>
      </c>
    </row>
    <row r="600" spans="1:11" ht="12.75" x14ac:dyDescent="0.2">
      <c r="A600" s="2">
        <v>1920.04</v>
      </c>
      <c r="B600" s="6">
        <v>8.6</v>
      </c>
      <c r="C600" s="12">
        <v>0.52329999999999999</v>
      </c>
      <c r="D600" s="12">
        <v>0.88670000000000004</v>
      </c>
      <c r="E600" s="12">
        <v>20.3</v>
      </c>
      <c r="F600" s="6">
        <f t="shared" si="47"/>
        <v>1920.2916666666219</v>
      </c>
      <c r="G600" s="6">
        <f>G597*9/12+G609*3/12</f>
        <v>5</v>
      </c>
      <c r="H600" s="6">
        <f t="shared" si="44"/>
        <v>102.12860098522164</v>
      </c>
      <c r="I600" s="6">
        <f t="shared" si="45"/>
        <v>6.2144066157635445</v>
      </c>
      <c r="J600" s="6">
        <f t="shared" si="46"/>
        <v>10.529933778325121</v>
      </c>
      <c r="K600" s="6">
        <f t="shared" si="48"/>
        <v>5.5998587255061842</v>
      </c>
    </row>
    <row r="601" spans="1:11" ht="12.75" x14ac:dyDescent="0.2">
      <c r="A601" s="2">
        <v>1920.05</v>
      </c>
      <c r="B601" s="6">
        <v>8.06</v>
      </c>
      <c r="C601" s="12">
        <v>0.52170000000000005</v>
      </c>
      <c r="D601" s="12">
        <v>0.87580000000000002</v>
      </c>
      <c r="E601" s="12">
        <v>20.6</v>
      </c>
      <c r="F601" s="6">
        <f t="shared" si="47"/>
        <v>1920.3749999999552</v>
      </c>
      <c r="G601" s="6">
        <f>G597*8/12+G609*4/12</f>
        <v>5.01</v>
      </c>
      <c r="H601" s="6">
        <f t="shared" si="44"/>
        <v>94.321954368932012</v>
      </c>
      <c r="I601" s="6">
        <f t="shared" si="45"/>
        <v>6.1051815873786399</v>
      </c>
      <c r="J601" s="6">
        <f t="shared" si="46"/>
        <v>10.249028242718444</v>
      </c>
      <c r="K601" s="6">
        <f t="shared" si="48"/>
        <v>5.1889504620474938</v>
      </c>
    </row>
    <row r="602" spans="1:11" ht="12.75" x14ac:dyDescent="0.2">
      <c r="A602" s="2">
        <v>1920.06</v>
      </c>
      <c r="B602" s="6">
        <v>7.92</v>
      </c>
      <c r="C602" s="12">
        <v>0.52</v>
      </c>
      <c r="D602" s="12">
        <v>0.86499999999999999</v>
      </c>
      <c r="E602" s="12">
        <v>20.9</v>
      </c>
      <c r="F602" s="6">
        <f t="shared" si="47"/>
        <v>1920.4583333332885</v>
      </c>
      <c r="G602" s="6">
        <f>G597*7/12+G609*5/12</f>
        <v>5.0199999999999996</v>
      </c>
      <c r="H602" s="6">
        <f t="shared" si="44"/>
        <v>91.353221052631568</v>
      </c>
      <c r="I602" s="6">
        <f t="shared" si="45"/>
        <v>5.9979387559808606</v>
      </c>
      <c r="J602" s="6">
        <f t="shared" si="46"/>
        <v>9.977340430622009</v>
      </c>
      <c r="K602" s="6">
        <f t="shared" si="48"/>
        <v>5.0436396804516201</v>
      </c>
    </row>
    <row r="603" spans="1:11" ht="12.75" x14ac:dyDescent="0.2">
      <c r="A603" s="2">
        <v>1920.07</v>
      </c>
      <c r="B603" s="6">
        <v>7.91</v>
      </c>
      <c r="C603" s="12">
        <v>0.51829999999999998</v>
      </c>
      <c r="D603" s="12">
        <v>0.85419999999999996</v>
      </c>
      <c r="E603" s="12">
        <v>20.8</v>
      </c>
      <c r="F603" s="6">
        <f t="shared" si="47"/>
        <v>1920.5416666666217</v>
      </c>
      <c r="G603" s="6">
        <f>G597*6/12+G609*6/12</f>
        <v>5.0299999999999994</v>
      </c>
      <c r="H603" s="6">
        <f t="shared" si="44"/>
        <v>91.676519711538432</v>
      </c>
      <c r="I603" s="6">
        <f t="shared" si="45"/>
        <v>6.007072081730767</v>
      </c>
      <c r="J603" s="6">
        <f t="shared" si="46"/>
        <v>9.9001369326923054</v>
      </c>
      <c r="K603" s="6">
        <f t="shared" si="48"/>
        <v>5.0805929195407957</v>
      </c>
    </row>
    <row r="604" spans="1:11" ht="12.75" x14ac:dyDescent="0.2">
      <c r="A604" s="2">
        <v>1920.08</v>
      </c>
      <c r="B604" s="6">
        <v>7.6</v>
      </c>
      <c r="C604" s="12">
        <v>0.51670000000000005</v>
      </c>
      <c r="D604" s="12">
        <v>0.84330000000000005</v>
      </c>
      <c r="E604" s="12">
        <v>20.3</v>
      </c>
      <c r="F604" s="6">
        <f t="shared" si="47"/>
        <v>1920.624999999955</v>
      </c>
      <c r="G604" s="6">
        <f>G597*5/12+G609*7/12</f>
        <v>5.0399999999999991</v>
      </c>
      <c r="H604" s="6">
        <f t="shared" si="44"/>
        <v>90.25318226600983</v>
      </c>
      <c r="I604" s="6">
        <f t="shared" si="45"/>
        <v>6.1360288522167483</v>
      </c>
      <c r="J604" s="6">
        <f t="shared" si="46"/>
        <v>10.014540605911328</v>
      </c>
      <c r="K604" s="6">
        <f t="shared" si="48"/>
        <v>5.0207010779228582</v>
      </c>
    </row>
    <row r="605" spans="1:11" ht="12.75" x14ac:dyDescent="0.2">
      <c r="A605" s="2">
        <v>1920.09</v>
      </c>
      <c r="B605" s="6">
        <v>7.87</v>
      </c>
      <c r="C605" s="12">
        <v>0.51500000000000001</v>
      </c>
      <c r="D605" s="12">
        <v>0.83250000000000002</v>
      </c>
      <c r="E605" s="12">
        <v>20</v>
      </c>
      <c r="F605" s="6">
        <f t="shared" si="47"/>
        <v>1920.7083333332882</v>
      </c>
      <c r="G605" s="6">
        <f>G597*4/12+G609*8/12</f>
        <v>5.05</v>
      </c>
      <c r="H605" s="6">
        <f t="shared" si="44"/>
        <v>94.861438499999977</v>
      </c>
      <c r="I605" s="6">
        <f t="shared" si="45"/>
        <v>6.2075782499999992</v>
      </c>
      <c r="J605" s="6">
        <f t="shared" si="46"/>
        <v>10.034580374999997</v>
      </c>
      <c r="K605" s="6">
        <f t="shared" si="48"/>
        <v>5.2971627701080575</v>
      </c>
    </row>
    <row r="606" spans="1:11" ht="12.75" x14ac:dyDescent="0.2">
      <c r="A606" s="2">
        <v>1920.1</v>
      </c>
      <c r="B606" s="6">
        <v>7.88</v>
      </c>
      <c r="C606" s="12">
        <v>0.51329999999999998</v>
      </c>
      <c r="D606" s="12">
        <v>0.82169999999999999</v>
      </c>
      <c r="E606" s="12">
        <v>19.899999999999999</v>
      </c>
      <c r="F606" s="6">
        <f t="shared" si="47"/>
        <v>1920.7916666666215</v>
      </c>
      <c r="G606" s="6">
        <f>G597*3/12+G609*9/12</f>
        <v>5.0600000000000005</v>
      </c>
      <c r="H606" s="6">
        <f t="shared" si="44"/>
        <v>95.459270351758775</v>
      </c>
      <c r="I606" s="6">
        <f t="shared" si="45"/>
        <v>6.2181781055276373</v>
      </c>
      <c r="J606" s="6">
        <f t="shared" si="46"/>
        <v>9.9541728994974843</v>
      </c>
      <c r="K606" s="6">
        <f t="shared" si="48"/>
        <v>5.3511773934241535</v>
      </c>
    </row>
    <row r="607" spans="1:11" ht="12.75" x14ac:dyDescent="0.2">
      <c r="A607" s="2">
        <v>1920.11</v>
      </c>
      <c r="B607" s="6">
        <v>7.48</v>
      </c>
      <c r="C607" s="12">
        <v>0.51170000000000004</v>
      </c>
      <c r="D607" s="12">
        <v>0.81079999999999997</v>
      </c>
      <c r="E607" s="12">
        <v>19.8</v>
      </c>
      <c r="F607" s="6">
        <f t="shared" si="47"/>
        <v>1920.8749999999548</v>
      </c>
      <c r="G607" s="6">
        <f>G597*2/12+G609*10/12</f>
        <v>5.0699999999999994</v>
      </c>
      <c r="H607" s="6">
        <f t="shared" si="44"/>
        <v>91.071266666666645</v>
      </c>
      <c r="I607" s="6">
        <f t="shared" si="45"/>
        <v>6.2301025606060589</v>
      </c>
      <c r="J607" s="6">
        <f t="shared" si="46"/>
        <v>9.8717356969696937</v>
      </c>
      <c r="K607" s="6">
        <f t="shared" si="48"/>
        <v>5.1264079309479245</v>
      </c>
    </row>
    <row r="608" spans="1:11" ht="12.75" x14ac:dyDescent="0.2">
      <c r="A608" s="2">
        <v>1920.12</v>
      </c>
      <c r="B608" s="6">
        <v>6.81</v>
      </c>
      <c r="C608" s="12">
        <v>0.51</v>
      </c>
      <c r="D608" s="12">
        <v>0.8</v>
      </c>
      <c r="E608" s="12">
        <v>19.399999999999999</v>
      </c>
      <c r="F608" s="6">
        <f t="shared" si="47"/>
        <v>1920.958333333288</v>
      </c>
      <c r="G608" s="6">
        <f>G597*1/12+G609*11/12</f>
        <v>5.0799999999999992</v>
      </c>
      <c r="H608" s="6">
        <f t="shared" si="44"/>
        <v>84.623376804123694</v>
      </c>
      <c r="I608" s="6">
        <f t="shared" si="45"/>
        <v>6.337433505154638</v>
      </c>
      <c r="J608" s="6">
        <f t="shared" si="46"/>
        <v>9.9410721649484532</v>
      </c>
      <c r="K608" s="6">
        <f t="shared" si="48"/>
        <v>4.784241045083248</v>
      </c>
    </row>
    <row r="609" spans="1:11" ht="12.75" x14ac:dyDescent="0.2">
      <c r="A609" s="2">
        <v>1921.01</v>
      </c>
      <c r="B609" s="6">
        <v>7.11</v>
      </c>
      <c r="C609" s="12">
        <v>0.50580000000000003</v>
      </c>
      <c r="D609" s="12">
        <v>0.75749999999999995</v>
      </c>
      <c r="E609" s="12">
        <v>19</v>
      </c>
      <c r="F609" s="6">
        <f t="shared" si="47"/>
        <v>1921.0416666666213</v>
      </c>
      <c r="G609" s="6">
        <v>5.09</v>
      </c>
      <c r="H609" s="6">
        <f t="shared" si="44"/>
        <v>90.21130578947367</v>
      </c>
      <c r="I609" s="6">
        <f t="shared" si="45"/>
        <v>6.4175637789473674</v>
      </c>
      <c r="J609" s="6">
        <f t="shared" si="46"/>
        <v>9.611120131578943</v>
      </c>
      <c r="K609" s="6">
        <f t="shared" si="48"/>
        <v>5.1221841468873732</v>
      </c>
    </row>
    <row r="610" spans="1:11" ht="12.75" x14ac:dyDescent="0.2">
      <c r="A610" s="2">
        <v>1921.02</v>
      </c>
      <c r="B610" s="6">
        <v>7.06</v>
      </c>
      <c r="C610" s="12">
        <v>0.50170000000000003</v>
      </c>
      <c r="D610" s="12">
        <v>0.71499999999999997</v>
      </c>
      <c r="E610" s="12">
        <v>18.399999999999999</v>
      </c>
      <c r="F610" s="6">
        <f t="shared" si="47"/>
        <v>1921.1249999999545</v>
      </c>
      <c r="G610" s="6">
        <f>G609*11/12+G621*1/12</f>
        <v>5.024166666666666</v>
      </c>
      <c r="H610" s="6">
        <f t="shared" si="44"/>
        <v>92.497894565217379</v>
      </c>
      <c r="I610" s="6">
        <f t="shared" si="45"/>
        <v>6.5731152554347823</v>
      </c>
      <c r="J610" s="6">
        <f t="shared" si="46"/>
        <v>9.3677046195652149</v>
      </c>
      <c r="K610" s="6">
        <f t="shared" si="48"/>
        <v>5.2748571912050473</v>
      </c>
    </row>
    <row r="611" spans="1:11" ht="12.75" x14ac:dyDescent="0.2">
      <c r="A611" s="2">
        <v>1921.03</v>
      </c>
      <c r="B611" s="6">
        <v>6.88</v>
      </c>
      <c r="C611" s="12">
        <v>0.4975</v>
      </c>
      <c r="D611" s="12">
        <v>0.67249999999999999</v>
      </c>
      <c r="E611" s="12">
        <v>18.3</v>
      </c>
      <c r="F611" s="6">
        <f t="shared" si="47"/>
        <v>1921.2083333332878</v>
      </c>
      <c r="G611" s="6">
        <f>G609*10/12+G621*2/12</f>
        <v>4.958333333333333</v>
      </c>
      <c r="H611" s="6">
        <f t="shared" si="44"/>
        <v>90.632157377049154</v>
      </c>
      <c r="I611" s="6">
        <f t="shared" si="45"/>
        <v>6.5537061475409821</v>
      </c>
      <c r="J611" s="6">
        <f t="shared" si="46"/>
        <v>8.8590299180327836</v>
      </c>
      <c r="K611" s="6">
        <f t="shared" si="48"/>
        <v>5.1923481586841778</v>
      </c>
    </row>
    <row r="612" spans="1:11" ht="12.75" x14ac:dyDescent="0.2">
      <c r="A612" s="2">
        <v>1921.04</v>
      </c>
      <c r="B612" s="6">
        <v>6.91</v>
      </c>
      <c r="C612" s="12">
        <v>0.49330000000000002</v>
      </c>
      <c r="D612" s="12">
        <v>0.63</v>
      </c>
      <c r="E612" s="12">
        <v>18.100000000000001</v>
      </c>
      <c r="F612" s="6">
        <f t="shared" si="47"/>
        <v>1921.291666666621</v>
      </c>
      <c r="G612" s="6">
        <f>G609*9/12+G621*3/12</f>
        <v>4.8925000000000001</v>
      </c>
      <c r="H612" s="6">
        <f t="shared" si="44"/>
        <v>92.033182872928151</v>
      </c>
      <c r="I612" s="6">
        <f t="shared" si="45"/>
        <v>6.5701836629834238</v>
      </c>
      <c r="J612" s="6">
        <f t="shared" si="46"/>
        <v>8.390869060773479</v>
      </c>
      <c r="K612" s="6">
        <f t="shared" si="48"/>
        <v>5.297085922739674</v>
      </c>
    </row>
    <row r="613" spans="1:11" ht="12.75" x14ac:dyDescent="0.2">
      <c r="A613" s="2">
        <v>1921.05</v>
      </c>
      <c r="B613" s="6">
        <v>7.12</v>
      </c>
      <c r="C613" s="12">
        <v>0.48920000000000002</v>
      </c>
      <c r="D613" s="12">
        <v>0.58750000000000002</v>
      </c>
      <c r="E613" s="12">
        <v>17.7</v>
      </c>
      <c r="F613" s="6">
        <f t="shared" si="47"/>
        <v>1921.3749999999543</v>
      </c>
      <c r="G613" s="6">
        <f>G609*8/12+G621*4/12</f>
        <v>4.8266666666666662</v>
      </c>
      <c r="H613" s="6">
        <f t="shared" si="44"/>
        <v>96.973193220338956</v>
      </c>
      <c r="I613" s="6">
        <f t="shared" si="45"/>
        <v>6.6628210847457616</v>
      </c>
      <c r="J613" s="6">
        <f t="shared" si="46"/>
        <v>8.0016504237288117</v>
      </c>
      <c r="K613" s="6">
        <f t="shared" si="48"/>
        <v>5.6094692253307752</v>
      </c>
    </row>
    <row r="614" spans="1:11" ht="12.75" x14ac:dyDescent="0.2">
      <c r="A614" s="2">
        <v>1921.06</v>
      </c>
      <c r="B614" s="6">
        <v>6.55</v>
      </c>
      <c r="C614" s="12">
        <v>0.48499999999999999</v>
      </c>
      <c r="D614" s="12">
        <v>0.54500000000000004</v>
      </c>
      <c r="E614" s="12">
        <v>17.600000000000001</v>
      </c>
      <c r="F614" s="6">
        <f t="shared" si="47"/>
        <v>1921.4583333332876</v>
      </c>
      <c r="G614" s="6">
        <f>G609*7/12+G621*5/12</f>
        <v>4.7608333333333333</v>
      </c>
      <c r="H614" s="6">
        <f t="shared" si="44"/>
        <v>89.716764204545413</v>
      </c>
      <c r="I614" s="6">
        <f t="shared" si="45"/>
        <v>6.6431497159090886</v>
      </c>
      <c r="J614" s="6">
        <f t="shared" si="46"/>
        <v>7.4649826704545443</v>
      </c>
      <c r="K614" s="6">
        <f t="shared" si="48"/>
        <v>5.2161109609893206</v>
      </c>
    </row>
    <row r="615" spans="1:11" ht="12.75" x14ac:dyDescent="0.2">
      <c r="A615" s="2">
        <v>1921.07</v>
      </c>
      <c r="B615" s="6">
        <v>6.53</v>
      </c>
      <c r="C615" s="12">
        <v>0.48080000000000001</v>
      </c>
      <c r="D615" s="12">
        <v>0.50249999999999995</v>
      </c>
      <c r="E615" s="12">
        <v>17.7</v>
      </c>
      <c r="F615" s="6">
        <f t="shared" si="47"/>
        <v>1921.5416666666208</v>
      </c>
      <c r="G615" s="6">
        <f>G609*6/12+G621*6/12</f>
        <v>4.6950000000000003</v>
      </c>
      <c r="H615" s="6">
        <f t="shared" si="44"/>
        <v>88.937493220338979</v>
      </c>
      <c r="I615" s="6">
        <f t="shared" si="45"/>
        <v>6.5484145084745746</v>
      </c>
      <c r="J615" s="6">
        <f t="shared" si="46"/>
        <v>6.8439648305084724</v>
      </c>
      <c r="K615" s="6">
        <f t="shared" si="48"/>
        <v>5.1977793619054715</v>
      </c>
    </row>
    <row r="616" spans="1:11" ht="12.75" x14ac:dyDescent="0.2">
      <c r="A616" s="2">
        <v>1921.08</v>
      </c>
      <c r="B616" s="6">
        <v>6.45</v>
      </c>
      <c r="C616" s="12">
        <v>0.47670000000000001</v>
      </c>
      <c r="D616" s="12">
        <v>0.46</v>
      </c>
      <c r="E616" s="12">
        <v>17.7</v>
      </c>
      <c r="F616" s="6">
        <f t="shared" si="47"/>
        <v>1921.6249999999541</v>
      </c>
      <c r="G616" s="6">
        <f>G609*5/12+G621*7/12</f>
        <v>4.6291666666666664</v>
      </c>
      <c r="H616" s="6">
        <f t="shared" si="44"/>
        <v>87.847906779661002</v>
      </c>
      <c r="I616" s="6">
        <f t="shared" si="45"/>
        <v>6.4925732033898296</v>
      </c>
      <c r="J616" s="6">
        <f t="shared" si="46"/>
        <v>6.2651220338983045</v>
      </c>
      <c r="K616" s="6">
        <f t="shared" si="48"/>
        <v>5.1612948232157327</v>
      </c>
    </row>
    <row r="617" spans="1:11" ht="12.75" x14ac:dyDescent="0.2">
      <c r="A617" s="2">
        <v>1921.09</v>
      </c>
      <c r="B617" s="6">
        <v>6.61</v>
      </c>
      <c r="C617" s="12">
        <v>0.47249999999999998</v>
      </c>
      <c r="D617" s="12">
        <v>0.41749999999999998</v>
      </c>
      <c r="E617" s="12">
        <v>17.5</v>
      </c>
      <c r="F617" s="6">
        <f t="shared" si="47"/>
        <v>1921.7083333332873</v>
      </c>
      <c r="G617" s="6">
        <f>G609*4/12+G621*8/12</f>
        <v>4.5633333333333335</v>
      </c>
      <c r="H617" s="6">
        <f t="shared" si="44"/>
        <v>91.055960571428557</v>
      </c>
      <c r="I617" s="6">
        <f t="shared" si="45"/>
        <v>6.5089169999999985</v>
      </c>
      <c r="J617" s="6">
        <f t="shared" si="46"/>
        <v>5.7512652857142843</v>
      </c>
      <c r="K617" s="6">
        <f t="shared" si="48"/>
        <v>5.3775244254582599</v>
      </c>
    </row>
    <row r="618" spans="1:11" ht="12.75" x14ac:dyDescent="0.2">
      <c r="A618" s="2">
        <v>1921.1</v>
      </c>
      <c r="B618" s="6">
        <v>6.7</v>
      </c>
      <c r="C618" s="12">
        <v>0.46829999999999999</v>
      </c>
      <c r="D618" s="12">
        <v>0.375</v>
      </c>
      <c r="E618" s="12">
        <v>17.5</v>
      </c>
      <c r="F618" s="6">
        <f t="shared" si="47"/>
        <v>1921.7916666666206</v>
      </c>
      <c r="G618" s="6">
        <f>G609*3/12+G621*9/12</f>
        <v>4.4974999999999996</v>
      </c>
      <c r="H618" s="6">
        <f t="shared" si="44"/>
        <v>92.295754285714267</v>
      </c>
      <c r="I618" s="6">
        <f t="shared" si="45"/>
        <v>6.4510599599999985</v>
      </c>
      <c r="J618" s="6">
        <f t="shared" si="46"/>
        <v>5.1658071428571422</v>
      </c>
      <c r="K618" s="6">
        <f t="shared" si="48"/>
        <v>5.4792576780533491</v>
      </c>
    </row>
    <row r="619" spans="1:11" ht="12.75" x14ac:dyDescent="0.2">
      <c r="A619" s="2">
        <v>1921.11</v>
      </c>
      <c r="B619" s="6">
        <v>7.06</v>
      </c>
      <c r="C619" s="12">
        <v>0.4642</v>
      </c>
      <c r="D619" s="12">
        <v>0.33250000000000002</v>
      </c>
      <c r="E619" s="12">
        <v>17.399999999999999</v>
      </c>
      <c r="F619" s="6">
        <f t="shared" si="47"/>
        <v>1921.8749999999538</v>
      </c>
      <c r="G619" s="6">
        <f>G609*2/12+G621*10/12</f>
        <v>4.4316666666666666</v>
      </c>
      <c r="H619" s="6">
        <f t="shared" si="44"/>
        <v>97.813865517241368</v>
      </c>
      <c r="I619" s="6">
        <f t="shared" si="45"/>
        <v>6.4313309310344815</v>
      </c>
      <c r="J619" s="6">
        <f t="shared" si="46"/>
        <v>4.6066728448275862</v>
      </c>
      <c r="K619" s="6">
        <f t="shared" si="48"/>
        <v>5.838196993200893</v>
      </c>
    </row>
    <row r="620" spans="1:11" ht="12.75" x14ac:dyDescent="0.2">
      <c r="A620" s="2">
        <v>1921.12</v>
      </c>
      <c r="B620" s="6">
        <v>7.31</v>
      </c>
      <c r="C620" s="12">
        <v>0.46</v>
      </c>
      <c r="D620" s="12">
        <v>0.28999999999999998</v>
      </c>
      <c r="E620" s="12">
        <v>17.3</v>
      </c>
      <c r="F620" s="6">
        <f t="shared" si="47"/>
        <v>1921.9583333332871</v>
      </c>
      <c r="G620" s="6">
        <f>G609*1/12+G621*11/12</f>
        <v>4.3658333333333328</v>
      </c>
      <c r="H620" s="6">
        <f t="shared" si="44"/>
        <v>101.86294855491326</v>
      </c>
      <c r="I620" s="6">
        <f t="shared" si="45"/>
        <v>6.4099803468208076</v>
      </c>
      <c r="J620" s="6">
        <f t="shared" si="46"/>
        <v>4.0410745664739878</v>
      </c>
      <c r="K620" s="6">
        <f t="shared" si="48"/>
        <v>6.1141588494172714</v>
      </c>
    </row>
    <row r="621" spans="1:11" ht="12.75" x14ac:dyDescent="0.2">
      <c r="A621" s="2">
        <v>1922.01</v>
      </c>
      <c r="B621" s="6">
        <v>7.3</v>
      </c>
      <c r="C621" s="12">
        <v>0.4642</v>
      </c>
      <c r="D621" s="12">
        <v>0.32329999999999998</v>
      </c>
      <c r="E621" s="12">
        <v>16.899999999999999</v>
      </c>
      <c r="F621" s="6">
        <f t="shared" si="47"/>
        <v>1922.0416666666204</v>
      </c>
      <c r="G621" s="6">
        <v>4.3</v>
      </c>
      <c r="H621" s="6">
        <f t="shared" si="44"/>
        <v>104.13126035502957</v>
      </c>
      <c r="I621" s="6">
        <f t="shared" si="45"/>
        <v>6.621606994082839</v>
      </c>
      <c r="J621" s="6">
        <f t="shared" si="46"/>
        <v>4.6117310236686375</v>
      </c>
      <c r="K621" s="6">
        <f t="shared" si="48"/>
        <v>6.2870872903471282</v>
      </c>
    </row>
    <row r="622" spans="1:11" ht="12.75" x14ac:dyDescent="0.2">
      <c r="A622" s="2">
        <v>1922.02</v>
      </c>
      <c r="B622" s="6">
        <v>7.46</v>
      </c>
      <c r="C622" s="12">
        <v>0.46829999999999999</v>
      </c>
      <c r="D622" s="12">
        <v>0.35670000000000002</v>
      </c>
      <c r="E622" s="12">
        <v>16.899999999999999</v>
      </c>
      <c r="F622" s="6">
        <f t="shared" si="47"/>
        <v>1922.1249999999536</v>
      </c>
      <c r="G622" s="6">
        <f>G621*11/12+G633*1/12</f>
        <v>4.3049999999999997</v>
      </c>
      <c r="H622" s="6">
        <f t="shared" si="44"/>
        <v>106.41358934911241</v>
      </c>
      <c r="I622" s="6">
        <f t="shared" si="45"/>
        <v>6.6800916745562118</v>
      </c>
      <c r="J622" s="6">
        <f t="shared" si="46"/>
        <v>5.088167201183432</v>
      </c>
      <c r="K622" s="6">
        <f t="shared" si="48"/>
        <v>6.4613058726969834</v>
      </c>
    </row>
    <row r="623" spans="1:11" ht="12.75" x14ac:dyDescent="0.2">
      <c r="A623" s="2">
        <v>1922.03</v>
      </c>
      <c r="B623" s="6">
        <v>7.74</v>
      </c>
      <c r="C623" s="12">
        <v>0.47249999999999998</v>
      </c>
      <c r="D623" s="12">
        <v>0.39</v>
      </c>
      <c r="E623" s="12">
        <v>16.7</v>
      </c>
      <c r="F623" s="6">
        <f t="shared" si="47"/>
        <v>1922.2083333332869</v>
      </c>
      <c r="G623" s="6">
        <f>G621*10/12+G633*2/12</f>
        <v>4.3100000000000005</v>
      </c>
      <c r="H623" s="6">
        <f t="shared" si="44"/>
        <v>111.72991257485029</v>
      </c>
      <c r="I623" s="6">
        <f t="shared" si="45"/>
        <v>6.8207214071856272</v>
      </c>
      <c r="J623" s="6">
        <f t="shared" si="46"/>
        <v>5.6298017964071843</v>
      </c>
      <c r="K623" s="6">
        <f t="shared" si="48"/>
        <v>6.8213872490360412</v>
      </c>
    </row>
    <row r="624" spans="1:11" ht="12.75" x14ac:dyDescent="0.2">
      <c r="A624" s="2">
        <v>1922.04</v>
      </c>
      <c r="B624" s="6">
        <v>8.2100000000000009</v>
      </c>
      <c r="C624" s="12">
        <v>0.47670000000000001</v>
      </c>
      <c r="D624" s="12">
        <v>0.42330000000000001</v>
      </c>
      <c r="E624" s="12">
        <v>16.7</v>
      </c>
      <c r="F624" s="6">
        <f t="shared" si="47"/>
        <v>1922.2916666666201</v>
      </c>
      <c r="G624" s="6">
        <f>G621*9/12+G633*3/12</f>
        <v>4.3149999999999995</v>
      </c>
      <c r="H624" s="6">
        <f t="shared" si="44"/>
        <v>118.51454550898202</v>
      </c>
      <c r="I624" s="6">
        <f t="shared" si="45"/>
        <v>6.8813500419161668</v>
      </c>
      <c r="J624" s="6">
        <f t="shared" si="46"/>
        <v>6.1105002574850289</v>
      </c>
      <c r="K624" s="6">
        <f t="shared" si="48"/>
        <v>7.2732533902098613</v>
      </c>
    </row>
    <row r="625" spans="1:11" ht="12.75" x14ac:dyDescent="0.2">
      <c r="A625" s="2">
        <v>1922.05</v>
      </c>
      <c r="B625" s="6">
        <v>8.5299999999999994</v>
      </c>
      <c r="C625" s="12">
        <v>0.48080000000000001</v>
      </c>
      <c r="D625" s="12">
        <v>0.45669999999999999</v>
      </c>
      <c r="E625" s="12">
        <v>16.7</v>
      </c>
      <c r="F625" s="6">
        <f t="shared" si="47"/>
        <v>1922.3749999999534</v>
      </c>
      <c r="G625" s="6">
        <f>G621*8/12+G633*4/12</f>
        <v>4.32</v>
      </c>
      <c r="H625" s="6">
        <f t="shared" si="44"/>
        <v>123.13387005988019</v>
      </c>
      <c r="I625" s="6">
        <f t="shared" si="45"/>
        <v>6.9405351377245497</v>
      </c>
      <c r="J625" s="6">
        <f t="shared" si="46"/>
        <v>6.5926422574850285</v>
      </c>
      <c r="K625" s="6">
        <f t="shared" si="48"/>
        <v>7.593467258919377</v>
      </c>
    </row>
    <row r="626" spans="1:11" ht="12.75" x14ac:dyDescent="0.2">
      <c r="A626" s="2">
        <v>1922.06</v>
      </c>
      <c r="B626" s="6">
        <v>8.4499999999999993</v>
      </c>
      <c r="C626" s="12">
        <v>0.48499999999999999</v>
      </c>
      <c r="D626" s="12">
        <v>0.49</v>
      </c>
      <c r="E626" s="12">
        <v>16.7</v>
      </c>
      <c r="F626" s="6">
        <f t="shared" si="47"/>
        <v>1922.4583333332866</v>
      </c>
      <c r="G626" s="6">
        <f>G621*7/12+G633*5/12</f>
        <v>4.3250000000000002</v>
      </c>
      <c r="H626" s="6">
        <f t="shared" si="44"/>
        <v>121.97903892215565</v>
      </c>
      <c r="I626" s="6">
        <f t="shared" si="45"/>
        <v>7.0011637724550884</v>
      </c>
      <c r="J626" s="6">
        <f t="shared" si="46"/>
        <v>7.0733407185628732</v>
      </c>
      <c r="K626" s="6">
        <f t="shared" si="48"/>
        <v>7.5579873517551279</v>
      </c>
    </row>
    <row r="627" spans="1:11" ht="12.75" x14ac:dyDescent="0.2">
      <c r="A627" s="2">
        <v>1922.07</v>
      </c>
      <c r="B627" s="6">
        <v>8.51</v>
      </c>
      <c r="C627" s="12">
        <v>0.48920000000000002</v>
      </c>
      <c r="D627" s="12">
        <v>0.52329999999999999</v>
      </c>
      <c r="E627" s="12">
        <v>16.8</v>
      </c>
      <c r="F627" s="6">
        <f t="shared" si="47"/>
        <v>1922.5416666666199</v>
      </c>
      <c r="G627" s="6">
        <f>G621*6/12+G633*6/12</f>
        <v>4.33</v>
      </c>
      <c r="H627" s="6">
        <f t="shared" si="44"/>
        <v>122.11394107142853</v>
      </c>
      <c r="I627" s="6">
        <f t="shared" si="45"/>
        <v>7.0197579285714271</v>
      </c>
      <c r="J627" s="6">
        <f t="shared" si="46"/>
        <v>7.5090746607142833</v>
      </c>
      <c r="K627" s="6">
        <f t="shared" si="48"/>
        <v>7.6020950457740328</v>
      </c>
    </row>
    <row r="628" spans="1:11" ht="12.75" x14ac:dyDescent="0.2">
      <c r="A628" s="2">
        <v>1922.08</v>
      </c>
      <c r="B628" s="6">
        <v>8.83</v>
      </c>
      <c r="C628" s="12">
        <v>0.49330000000000002</v>
      </c>
      <c r="D628" s="12">
        <v>0.55669999999999997</v>
      </c>
      <c r="E628" s="12">
        <v>16.600000000000001</v>
      </c>
      <c r="F628" s="6">
        <f t="shared" si="47"/>
        <v>1922.6249999999532</v>
      </c>
      <c r="G628" s="6">
        <f>G621*5/12+G633*7/12</f>
        <v>4.335</v>
      </c>
      <c r="H628" s="6">
        <f t="shared" si="44"/>
        <v>128.23234518072286</v>
      </c>
      <c r="I628" s="6">
        <f t="shared" si="45"/>
        <v>7.1638749578313234</v>
      </c>
      <c r="J628" s="6">
        <f t="shared" si="46"/>
        <v>8.0845919096385508</v>
      </c>
      <c r="K628" s="6">
        <f t="shared" si="48"/>
        <v>8.0200306898957763</v>
      </c>
    </row>
    <row r="629" spans="1:11" ht="12.75" x14ac:dyDescent="0.2">
      <c r="A629" s="2">
        <v>1922.09</v>
      </c>
      <c r="B629" s="6">
        <v>9.06</v>
      </c>
      <c r="C629" s="12">
        <v>0.4975</v>
      </c>
      <c r="D629" s="12">
        <v>0.59</v>
      </c>
      <c r="E629" s="12">
        <v>16.600000000000001</v>
      </c>
      <c r="F629" s="6">
        <f t="shared" si="47"/>
        <v>1922.7083333332864</v>
      </c>
      <c r="G629" s="6">
        <f>G621*4/12+G633*8/12</f>
        <v>4.34</v>
      </c>
      <c r="H629" s="6">
        <f t="shared" si="44"/>
        <v>131.57248554216864</v>
      </c>
      <c r="I629" s="6">
        <f t="shared" si="45"/>
        <v>7.2248688253012023</v>
      </c>
      <c r="J629" s="6">
        <f t="shared" si="46"/>
        <v>8.568186144578311</v>
      </c>
      <c r="K629" s="6">
        <f t="shared" si="48"/>
        <v>8.2650830022843031</v>
      </c>
    </row>
    <row r="630" spans="1:11" ht="12.75" x14ac:dyDescent="0.2">
      <c r="A630" s="2">
        <v>1922.1</v>
      </c>
      <c r="B630" s="6">
        <v>9.26</v>
      </c>
      <c r="C630" s="12">
        <v>0.50170000000000003</v>
      </c>
      <c r="D630" s="12">
        <v>0.62329999999999997</v>
      </c>
      <c r="E630" s="12">
        <v>16.7</v>
      </c>
      <c r="F630" s="6">
        <f t="shared" si="47"/>
        <v>1922.7916666666197</v>
      </c>
      <c r="G630" s="6">
        <f>G621*3/12+G633*9/12</f>
        <v>4.3449999999999998</v>
      </c>
      <c r="H630" s="6">
        <f t="shared" si="44"/>
        <v>133.67170419161673</v>
      </c>
      <c r="I630" s="6">
        <f t="shared" si="45"/>
        <v>7.2422347724550891</v>
      </c>
      <c r="J630" s="6">
        <f t="shared" si="46"/>
        <v>8.9975781017964049</v>
      </c>
      <c r="K630" s="6">
        <f t="shared" si="48"/>
        <v>8.4321519987618991</v>
      </c>
    </row>
    <row r="631" spans="1:11" ht="12.75" x14ac:dyDescent="0.2">
      <c r="A631" s="2">
        <v>1922.11</v>
      </c>
      <c r="B631" s="6">
        <v>8.8000000000000007</v>
      </c>
      <c r="C631" s="12">
        <v>0.50580000000000003</v>
      </c>
      <c r="D631" s="12">
        <v>0.65669999999999995</v>
      </c>
      <c r="E631" s="12">
        <v>16.8</v>
      </c>
      <c r="F631" s="6">
        <f t="shared" si="47"/>
        <v>1922.8749999999529</v>
      </c>
      <c r="G631" s="6">
        <f>G621*2/12+G633*10/12</f>
        <v>4.3499999999999996</v>
      </c>
      <c r="H631" s="6">
        <f t="shared" si="44"/>
        <v>126.2752857142857</v>
      </c>
      <c r="I631" s="6">
        <f t="shared" si="45"/>
        <v>7.2579590357142845</v>
      </c>
      <c r="J631" s="6">
        <f t="shared" si="46"/>
        <v>9.4232931964285669</v>
      </c>
      <c r="K631" s="6">
        <f t="shared" si="48"/>
        <v>7.9982537722698392</v>
      </c>
    </row>
    <row r="632" spans="1:11" ht="12.75" x14ac:dyDescent="0.2">
      <c r="A632" s="2">
        <v>1922.12</v>
      </c>
      <c r="B632" s="6">
        <v>8.7799999999999994</v>
      </c>
      <c r="C632" s="12">
        <v>0.51</v>
      </c>
      <c r="D632" s="12">
        <v>0.69</v>
      </c>
      <c r="E632" s="12">
        <v>16.899999999999999</v>
      </c>
      <c r="F632" s="6">
        <f t="shared" si="47"/>
        <v>1922.9583333332862</v>
      </c>
      <c r="G632" s="6">
        <f>G621*1/12+G633*11/12</f>
        <v>4.3549999999999995</v>
      </c>
      <c r="H632" s="6">
        <f t="shared" si="44"/>
        <v>125.24280355029582</v>
      </c>
      <c r="I632" s="6">
        <f t="shared" si="45"/>
        <v>7.2749236686390519</v>
      </c>
      <c r="J632" s="6">
        <f t="shared" si="46"/>
        <v>9.8425437869822456</v>
      </c>
      <c r="K632" s="6">
        <f t="shared" si="48"/>
        <v>7.9646798649400017</v>
      </c>
    </row>
    <row r="633" spans="1:11" ht="12.75" x14ac:dyDescent="0.2">
      <c r="A633" s="2">
        <v>1923.01</v>
      </c>
      <c r="B633" s="6">
        <v>8.9</v>
      </c>
      <c r="C633" s="12">
        <v>0.51170000000000004</v>
      </c>
      <c r="D633" s="12">
        <v>0.71419999999999995</v>
      </c>
      <c r="E633" s="12">
        <v>16.8</v>
      </c>
      <c r="F633" s="6">
        <f t="shared" si="47"/>
        <v>1923.0416666666194</v>
      </c>
      <c r="G633" s="6">
        <v>4.3600000000000003</v>
      </c>
      <c r="H633" s="6">
        <f t="shared" si="44"/>
        <v>127.71023214285711</v>
      </c>
      <c r="I633" s="6">
        <f t="shared" si="45"/>
        <v>7.3426208749999979</v>
      </c>
      <c r="J633" s="6">
        <f t="shared" si="46"/>
        <v>10.248387392857138</v>
      </c>
      <c r="K633" s="6">
        <f t="shared" si="48"/>
        <v>8.1542004830691539</v>
      </c>
    </row>
    <row r="634" spans="1:11" ht="12.75" x14ac:dyDescent="0.2">
      <c r="A634" s="2">
        <v>1923.02</v>
      </c>
      <c r="B634" s="6">
        <v>9.2799999999999994</v>
      </c>
      <c r="C634" s="12">
        <v>0.51329999999999998</v>
      </c>
      <c r="D634" s="12">
        <v>0.73829999999999996</v>
      </c>
      <c r="E634" s="12">
        <v>16.8</v>
      </c>
      <c r="F634" s="6">
        <f t="shared" si="47"/>
        <v>1923.1249999999527</v>
      </c>
      <c r="G634" s="6">
        <f>G633*11/12+G645*1/12</f>
        <v>4.335</v>
      </c>
      <c r="H634" s="6">
        <f t="shared" si="44"/>
        <v>133.16302857142853</v>
      </c>
      <c r="I634" s="6">
        <f t="shared" si="45"/>
        <v>7.3655800178571402</v>
      </c>
      <c r="J634" s="6">
        <f t="shared" si="46"/>
        <v>10.594209482142855</v>
      </c>
      <c r="K634" s="6">
        <f t="shared" si="48"/>
        <v>8.5333605790659686</v>
      </c>
    </row>
    <row r="635" spans="1:11" ht="12.75" x14ac:dyDescent="0.2">
      <c r="A635" s="2">
        <v>1923.03</v>
      </c>
      <c r="B635" s="6">
        <v>9.43</v>
      </c>
      <c r="C635" s="12">
        <v>0.51500000000000001</v>
      </c>
      <c r="D635" s="12">
        <v>0.76249999999999996</v>
      </c>
      <c r="E635" s="12">
        <v>16.8</v>
      </c>
      <c r="F635" s="6">
        <f t="shared" si="47"/>
        <v>1923.208333333286</v>
      </c>
      <c r="G635" s="6">
        <f>G633*10/12+G645*2/12</f>
        <v>4.3099999999999996</v>
      </c>
      <c r="H635" s="6">
        <f t="shared" si="44"/>
        <v>135.31544821428568</v>
      </c>
      <c r="I635" s="6">
        <f t="shared" si="45"/>
        <v>7.3899741071428551</v>
      </c>
      <c r="J635" s="6">
        <f t="shared" si="46"/>
        <v>10.94146651785714</v>
      </c>
      <c r="K635" s="6">
        <f t="shared" si="48"/>
        <v>8.7007375009785353</v>
      </c>
    </row>
    <row r="636" spans="1:11" ht="12.75" x14ac:dyDescent="0.2">
      <c r="A636" s="2">
        <v>1923.04</v>
      </c>
      <c r="B636" s="6">
        <v>9.1</v>
      </c>
      <c r="C636" s="12">
        <v>0.51670000000000005</v>
      </c>
      <c r="D636" s="12">
        <v>0.78669999999999995</v>
      </c>
      <c r="E636" s="12">
        <v>16.899999999999999</v>
      </c>
      <c r="F636" s="6">
        <f t="shared" si="47"/>
        <v>1923.2916666666192</v>
      </c>
      <c r="G636" s="6">
        <f>G633*9/12+G645*3/12</f>
        <v>4.2850000000000001</v>
      </c>
      <c r="H636" s="6">
        <f t="shared" si="44"/>
        <v>129.80746153846152</v>
      </c>
      <c r="I636" s="6">
        <f t="shared" si="45"/>
        <v>7.3704961952662718</v>
      </c>
      <c r="J636" s="6">
        <f t="shared" si="46"/>
        <v>11.221926372781063</v>
      </c>
      <c r="K636" s="6">
        <f t="shared" si="48"/>
        <v>8.3728096684638178</v>
      </c>
    </row>
    <row r="637" spans="1:11" ht="12.75" x14ac:dyDescent="0.2">
      <c r="A637" s="2">
        <v>1923.05</v>
      </c>
      <c r="B637" s="6">
        <v>8.67</v>
      </c>
      <c r="C637" s="12">
        <v>0.51829999999999998</v>
      </c>
      <c r="D637" s="12">
        <v>0.81079999999999997</v>
      </c>
      <c r="E637" s="12">
        <v>16.899999999999999</v>
      </c>
      <c r="F637" s="6">
        <f t="shared" si="47"/>
        <v>1923.3749999999525</v>
      </c>
      <c r="G637" s="6">
        <f>G633*8/12+G645*4/12</f>
        <v>4.26</v>
      </c>
      <c r="H637" s="6">
        <f t="shared" si="44"/>
        <v>123.67370236686388</v>
      </c>
      <c r="I637" s="6">
        <f t="shared" si="45"/>
        <v>7.3933194852070994</v>
      </c>
      <c r="J637" s="6">
        <f t="shared" si="46"/>
        <v>11.56570217751479</v>
      </c>
      <c r="K637" s="6">
        <f t="shared" si="48"/>
        <v>8.0004978675982112</v>
      </c>
    </row>
    <row r="638" spans="1:11" ht="12.75" x14ac:dyDescent="0.2">
      <c r="A638" s="2">
        <v>1923.06</v>
      </c>
      <c r="B638" s="6">
        <v>8.34</v>
      </c>
      <c r="C638" s="12">
        <v>0.52</v>
      </c>
      <c r="D638" s="12">
        <v>0.83499999999999996</v>
      </c>
      <c r="E638" s="12">
        <v>17</v>
      </c>
      <c r="F638" s="6">
        <f t="shared" si="47"/>
        <v>1923.4583333332857</v>
      </c>
      <c r="G638" s="6">
        <f>G633*7/12+G645*5/12</f>
        <v>4.2349999999999994</v>
      </c>
      <c r="H638" s="6">
        <f t="shared" si="44"/>
        <v>118.26659647058821</v>
      </c>
      <c r="I638" s="6">
        <f t="shared" si="45"/>
        <v>7.3739364705882338</v>
      </c>
      <c r="J638" s="6">
        <f t="shared" si="46"/>
        <v>11.840840294117644</v>
      </c>
      <c r="K638" s="6">
        <f t="shared" si="48"/>
        <v>7.6718252826730806</v>
      </c>
    </row>
    <row r="639" spans="1:11" ht="12.75" x14ac:dyDescent="0.2">
      <c r="A639" s="2">
        <v>1923.07</v>
      </c>
      <c r="B639" s="6">
        <v>8.06</v>
      </c>
      <c r="C639" s="12">
        <v>0.52170000000000005</v>
      </c>
      <c r="D639" s="12">
        <v>0.85919999999999996</v>
      </c>
      <c r="E639" s="12">
        <v>17.2</v>
      </c>
      <c r="F639" s="6">
        <f t="shared" si="47"/>
        <v>1923.541666666619</v>
      </c>
      <c r="G639" s="6">
        <f>G633*6/12+G645*6/12</f>
        <v>4.21</v>
      </c>
      <c r="H639" s="6">
        <f t="shared" si="44"/>
        <v>112.9669918604651</v>
      </c>
      <c r="I639" s="6">
        <f t="shared" si="45"/>
        <v>7.3120198081395342</v>
      </c>
      <c r="J639" s="6">
        <f t="shared" si="46"/>
        <v>12.042337395348834</v>
      </c>
      <c r="K639" s="6">
        <f t="shared" si="48"/>
        <v>7.3459851194906483</v>
      </c>
    </row>
    <row r="640" spans="1:11" ht="12.75" x14ac:dyDescent="0.2">
      <c r="A640" s="2">
        <v>1923.08</v>
      </c>
      <c r="B640" s="6">
        <v>8.1</v>
      </c>
      <c r="C640" s="12">
        <v>0.52329999999999999</v>
      </c>
      <c r="D640" s="12">
        <v>0.88329999999999997</v>
      </c>
      <c r="E640" s="12">
        <v>17.100000000000001</v>
      </c>
      <c r="F640" s="6">
        <f t="shared" si="47"/>
        <v>1923.6249999999523</v>
      </c>
      <c r="G640" s="6">
        <f>G633*5/12+G645*7/12</f>
        <v>4.1849999999999996</v>
      </c>
      <c r="H640" s="6">
        <f t="shared" si="44"/>
        <v>114.19152631578943</v>
      </c>
      <c r="I640" s="6">
        <f t="shared" si="45"/>
        <v>7.3773365087719265</v>
      </c>
      <c r="J640" s="6">
        <f t="shared" si="46"/>
        <v>12.452515456140347</v>
      </c>
      <c r="K640" s="6">
        <f t="shared" si="48"/>
        <v>7.4417831742173703</v>
      </c>
    </row>
    <row r="641" spans="1:11" ht="12.75" x14ac:dyDescent="0.2">
      <c r="A641" s="2">
        <v>1923.09</v>
      </c>
      <c r="B641" s="6">
        <v>8.15</v>
      </c>
      <c r="C641" s="12">
        <v>0.52500000000000002</v>
      </c>
      <c r="D641" s="12">
        <v>0.90749999999999997</v>
      </c>
      <c r="E641" s="12">
        <v>17.2</v>
      </c>
      <c r="F641" s="6">
        <f t="shared" si="47"/>
        <v>1923.7083333332855</v>
      </c>
      <c r="G641" s="6">
        <f>G633*4/12+G645*8/12</f>
        <v>4.16</v>
      </c>
      <c r="H641" s="6">
        <f t="shared" si="44"/>
        <v>114.22840988372091</v>
      </c>
      <c r="I641" s="6">
        <f t="shared" si="45"/>
        <v>7.3582718023255804</v>
      </c>
      <c r="J641" s="6">
        <f t="shared" si="46"/>
        <v>12.719298401162787</v>
      </c>
      <c r="K641" s="6">
        <f t="shared" si="48"/>
        <v>7.458183867189792</v>
      </c>
    </row>
    <row r="642" spans="1:11" ht="12.75" x14ac:dyDescent="0.2">
      <c r="A642" s="2">
        <v>1923.1</v>
      </c>
      <c r="B642" s="6">
        <v>8.0299999999999994</v>
      </c>
      <c r="C642" s="12">
        <v>0.52669999999999995</v>
      </c>
      <c r="D642" s="12">
        <v>0.93169999999999997</v>
      </c>
      <c r="E642" s="12">
        <v>17.3</v>
      </c>
      <c r="F642" s="6">
        <f t="shared" si="47"/>
        <v>1923.7916666666188</v>
      </c>
      <c r="G642" s="6">
        <f>G633*3/12+G645*9/12</f>
        <v>4.1349999999999998</v>
      </c>
      <c r="H642" s="6">
        <f t="shared" si="44"/>
        <v>111.89596127167626</v>
      </c>
      <c r="I642" s="6">
        <f t="shared" si="45"/>
        <v>7.3394274971098232</v>
      </c>
      <c r="J642" s="6">
        <f t="shared" si="46"/>
        <v>12.982997150289012</v>
      </c>
      <c r="K642" s="6">
        <f t="shared" si="48"/>
        <v>7.3174003956214788</v>
      </c>
    </row>
    <row r="643" spans="1:11" ht="12.75" x14ac:dyDescent="0.2">
      <c r="A643" s="2">
        <v>1923.11</v>
      </c>
      <c r="B643" s="6">
        <v>8.27</v>
      </c>
      <c r="C643" s="12">
        <v>0.52829999999999999</v>
      </c>
      <c r="D643" s="12">
        <v>0.95579999999999998</v>
      </c>
      <c r="E643" s="12">
        <v>17.3</v>
      </c>
      <c r="F643" s="6">
        <f t="shared" si="47"/>
        <v>1923.874999999952</v>
      </c>
      <c r="G643" s="6">
        <f>G633*2/12+G645*10/12</f>
        <v>4.1099999999999994</v>
      </c>
      <c r="H643" s="6">
        <f t="shared" si="44"/>
        <v>115.2402988439306</v>
      </c>
      <c r="I643" s="6">
        <f t="shared" si="45"/>
        <v>7.3617230809248539</v>
      </c>
      <c r="J643" s="6">
        <f t="shared" si="46"/>
        <v>13.318824381502887</v>
      </c>
      <c r="K643" s="6">
        <f t="shared" si="48"/>
        <v>7.546327911916233</v>
      </c>
    </row>
    <row r="644" spans="1:11" ht="12.75" x14ac:dyDescent="0.2">
      <c r="A644" s="2">
        <v>1923.12</v>
      </c>
      <c r="B644" s="6">
        <v>8.5500000000000007</v>
      </c>
      <c r="C644" s="12">
        <v>0.53</v>
      </c>
      <c r="D644" s="12">
        <v>0.98</v>
      </c>
      <c r="E644" s="12">
        <v>17.3</v>
      </c>
      <c r="F644" s="6">
        <f t="shared" si="47"/>
        <v>1923.9583333332853</v>
      </c>
      <c r="G644" s="6">
        <f>G633*1/12+G645*11/12</f>
        <v>4.085</v>
      </c>
      <c r="H644" s="6">
        <f t="shared" si="44"/>
        <v>119.14202601156067</v>
      </c>
      <c r="I644" s="6">
        <f t="shared" si="45"/>
        <v>7.3854121387283218</v>
      </c>
      <c r="J644" s="6">
        <f t="shared" si="46"/>
        <v>13.656045086705198</v>
      </c>
      <c r="K644" s="6">
        <f t="shared" si="48"/>
        <v>7.8097391449387432</v>
      </c>
    </row>
    <row r="645" spans="1:11" ht="12.75" x14ac:dyDescent="0.2">
      <c r="A645" s="2">
        <v>1924.01</v>
      </c>
      <c r="B645" s="6">
        <v>8.83</v>
      </c>
      <c r="C645" s="12">
        <v>0.53169999999999995</v>
      </c>
      <c r="D645" s="12">
        <v>0.9758</v>
      </c>
      <c r="E645" s="12">
        <v>17.3</v>
      </c>
      <c r="F645" s="6">
        <f t="shared" si="47"/>
        <v>1924.0416666666185</v>
      </c>
      <c r="G645" s="6">
        <v>4.0599999999999996</v>
      </c>
      <c r="H645" s="6">
        <f t="shared" si="44"/>
        <v>123.04375317919073</v>
      </c>
      <c r="I645" s="6">
        <f t="shared" si="45"/>
        <v>7.4091011965317888</v>
      </c>
      <c r="J645" s="6">
        <f t="shared" si="46"/>
        <v>13.597519179190748</v>
      </c>
      <c r="K645" s="6">
        <f t="shared" si="48"/>
        <v>8.0722494460373788</v>
      </c>
    </row>
    <row r="646" spans="1:11" ht="12.75" x14ac:dyDescent="0.2">
      <c r="A646" s="2">
        <v>1924.02</v>
      </c>
      <c r="B646" s="6">
        <v>8.8699999999999992</v>
      </c>
      <c r="C646" s="12">
        <v>0.5333</v>
      </c>
      <c r="D646" s="12">
        <v>0.97170000000000001</v>
      </c>
      <c r="E646" s="12">
        <v>17.2</v>
      </c>
      <c r="F646" s="6">
        <f t="shared" si="47"/>
        <v>1924.1249999999518</v>
      </c>
      <c r="G646" s="6">
        <f>G645*11/12+G657*1/12</f>
        <v>4.043333333333333</v>
      </c>
      <c r="H646" s="6">
        <f t="shared" si="44"/>
        <v>124.3197540697674</v>
      </c>
      <c r="I646" s="6">
        <f t="shared" si="45"/>
        <v>7.4746025755813932</v>
      </c>
      <c r="J646" s="6">
        <f t="shared" si="46"/>
        <v>13.619109924418602</v>
      </c>
      <c r="K646" s="6">
        <f t="shared" si="48"/>
        <v>8.1620662208503543</v>
      </c>
    </row>
    <row r="647" spans="1:11" ht="12.75" x14ac:dyDescent="0.2">
      <c r="A647" s="2">
        <v>1924.03</v>
      </c>
      <c r="B647" s="6">
        <v>8.6999999999999993</v>
      </c>
      <c r="C647" s="12">
        <v>0.53500000000000003</v>
      </c>
      <c r="D647" s="12">
        <v>0.96750000000000003</v>
      </c>
      <c r="E647" s="12">
        <v>17.100000000000001</v>
      </c>
      <c r="F647" s="6">
        <f t="shared" si="47"/>
        <v>1924.2083333332851</v>
      </c>
      <c r="G647" s="6">
        <f>G645*10/12+G657*2/12</f>
        <v>4.0266666666666664</v>
      </c>
      <c r="H647" s="6">
        <f t="shared" si="44"/>
        <v>122.65015789473678</v>
      </c>
      <c r="I647" s="6">
        <f t="shared" si="45"/>
        <v>7.5422798245614011</v>
      </c>
      <c r="J647" s="6">
        <f t="shared" si="46"/>
        <v>13.639543421052627</v>
      </c>
      <c r="K647" s="6">
        <f t="shared" si="48"/>
        <v>8.0580770441160894</v>
      </c>
    </row>
    <row r="648" spans="1:11" ht="12.75" x14ac:dyDescent="0.2">
      <c r="A648" s="2">
        <v>1924.04</v>
      </c>
      <c r="B648" s="6">
        <v>8.5</v>
      </c>
      <c r="C648" s="12">
        <v>0.53669999999999995</v>
      </c>
      <c r="D648" s="12">
        <v>0.96330000000000005</v>
      </c>
      <c r="E648" s="12">
        <v>17</v>
      </c>
      <c r="F648" s="6">
        <f t="shared" si="47"/>
        <v>1924.2916666666183</v>
      </c>
      <c r="G648" s="6">
        <f>G645*9/12+G657*3/12</f>
        <v>4.01</v>
      </c>
      <c r="H648" s="6">
        <f t="shared" si="44"/>
        <v>120.53549999999998</v>
      </c>
      <c r="I648" s="6">
        <f t="shared" si="45"/>
        <v>7.610753276470585</v>
      </c>
      <c r="J648" s="6">
        <f t="shared" si="46"/>
        <v>13.660217311764702</v>
      </c>
      <c r="K648" s="6">
        <f t="shared" si="48"/>
        <v>7.9236203483279795</v>
      </c>
    </row>
    <row r="649" spans="1:11" ht="12.75" x14ac:dyDescent="0.2">
      <c r="A649" s="2">
        <v>1924.05</v>
      </c>
      <c r="B649" s="6">
        <v>8.4700000000000006</v>
      </c>
      <c r="C649" s="12">
        <v>0.5383</v>
      </c>
      <c r="D649" s="12">
        <v>0.95920000000000005</v>
      </c>
      <c r="E649" s="12">
        <v>17</v>
      </c>
      <c r="F649" s="6">
        <f t="shared" si="47"/>
        <v>1924.3749999999516</v>
      </c>
      <c r="G649" s="6">
        <f>G645*8/12+G657*4/12</f>
        <v>3.9933333333333332</v>
      </c>
      <c r="H649" s="6">
        <f t="shared" si="44"/>
        <v>120.11008058823528</v>
      </c>
      <c r="I649" s="6">
        <f t="shared" si="45"/>
        <v>7.6334423117647043</v>
      </c>
      <c r="J649" s="6">
        <f t="shared" si="46"/>
        <v>13.602076658823526</v>
      </c>
      <c r="K649" s="6">
        <f t="shared" si="48"/>
        <v>7.8996983306652906</v>
      </c>
    </row>
    <row r="650" spans="1:11" ht="12.75" x14ac:dyDescent="0.2">
      <c r="A650" s="2">
        <v>1924.06</v>
      </c>
      <c r="B650" s="6">
        <v>8.6300000000000008</v>
      </c>
      <c r="C650" s="12">
        <v>0.54</v>
      </c>
      <c r="D650" s="12">
        <v>0.95499999999999996</v>
      </c>
      <c r="E650" s="12">
        <v>17</v>
      </c>
      <c r="F650" s="6">
        <f t="shared" si="47"/>
        <v>1924.4583333332848</v>
      </c>
      <c r="G650" s="6">
        <f>G645*7/12+G657*5/12</f>
        <v>3.9766666666666666</v>
      </c>
      <c r="H650" s="6">
        <f t="shared" ref="H650:H713" si="49">B650*$E$1761/E650</f>
        <v>122.37898411764705</v>
      </c>
      <c r="I650" s="6">
        <f t="shared" ref="I650:I713" si="50">C650*$E$1761/E650</f>
        <v>7.6575494117647036</v>
      </c>
      <c r="J650" s="6">
        <f t="shared" ref="J650:J713" si="51">D650*$E$1761/E650</f>
        <v>13.542517941176467</v>
      </c>
      <c r="K650" s="6">
        <f t="shared" si="48"/>
        <v>8.0516769463966469</v>
      </c>
    </row>
    <row r="651" spans="1:11" ht="12.75" x14ac:dyDescent="0.2">
      <c r="A651" s="2">
        <v>1924.07</v>
      </c>
      <c r="B651" s="6">
        <v>9.0299999999999994</v>
      </c>
      <c r="C651" s="12">
        <v>0.54169999999999996</v>
      </c>
      <c r="D651" s="12">
        <v>0.95079999999999998</v>
      </c>
      <c r="E651" s="12">
        <v>17.100000000000001</v>
      </c>
      <c r="F651" s="6">
        <f t="shared" ref="F651:F714" si="52">F650+1/12</f>
        <v>1924.5416666666181</v>
      </c>
      <c r="G651" s="6">
        <f>G645*6/12+G657*6/12</f>
        <v>3.96</v>
      </c>
      <c r="H651" s="6">
        <f t="shared" si="49"/>
        <v>127.30240526315785</v>
      </c>
      <c r="I651" s="6">
        <f t="shared" si="50"/>
        <v>7.636734543859645</v>
      </c>
      <c r="J651" s="6">
        <f t="shared" si="51"/>
        <v>13.404111508771924</v>
      </c>
      <c r="K651" s="6">
        <f t="shared" si="48"/>
        <v>8.3777121399718322</v>
      </c>
    </row>
    <row r="652" spans="1:11" ht="12.75" x14ac:dyDescent="0.2">
      <c r="A652" s="2">
        <v>1924.08</v>
      </c>
      <c r="B652" s="6">
        <v>9.34</v>
      </c>
      <c r="C652" s="12">
        <v>0.54330000000000001</v>
      </c>
      <c r="D652" s="12">
        <v>0.94669999999999999</v>
      </c>
      <c r="E652" s="12">
        <v>17</v>
      </c>
      <c r="F652" s="6">
        <f t="shared" si="52"/>
        <v>1924.6249999999513</v>
      </c>
      <c r="G652" s="6">
        <f>G645*5/12+G657*7/12</f>
        <v>3.9433333333333329</v>
      </c>
      <c r="H652" s="6">
        <f t="shared" si="49"/>
        <v>132.44724352941171</v>
      </c>
      <c r="I652" s="6">
        <f t="shared" si="50"/>
        <v>7.7043455470588222</v>
      </c>
      <c r="J652" s="6">
        <f t="shared" si="51"/>
        <v>13.424818570588233</v>
      </c>
      <c r="K652" s="6">
        <f t="shared" si="48"/>
        <v>8.7174183085483268</v>
      </c>
    </row>
    <row r="653" spans="1:11" ht="12.75" x14ac:dyDescent="0.2">
      <c r="A653" s="2">
        <v>1924.09</v>
      </c>
      <c r="B653" s="6">
        <v>9.25</v>
      </c>
      <c r="C653" s="12">
        <v>0.54500000000000004</v>
      </c>
      <c r="D653" s="12">
        <v>0.9425</v>
      </c>
      <c r="E653" s="12">
        <v>17.100000000000001</v>
      </c>
      <c r="F653" s="6">
        <f t="shared" si="52"/>
        <v>1924.7083333332846</v>
      </c>
      <c r="G653" s="6">
        <f>G645*4/12+G657*8/12</f>
        <v>3.9266666666666667</v>
      </c>
      <c r="H653" s="6">
        <f t="shared" si="49"/>
        <v>130.40390350877189</v>
      </c>
      <c r="I653" s="6">
        <f t="shared" si="50"/>
        <v>7.6832570175438581</v>
      </c>
      <c r="J653" s="6">
        <f t="shared" si="51"/>
        <v>13.287100438596488</v>
      </c>
      <c r="K653" s="6">
        <f t="shared" si="48"/>
        <v>8.5816703752090504</v>
      </c>
    </row>
    <row r="654" spans="1:11" ht="12.75" x14ac:dyDescent="0.2">
      <c r="A654" s="2">
        <v>1924.1</v>
      </c>
      <c r="B654" s="6">
        <v>9.1300000000000008</v>
      </c>
      <c r="C654" s="12">
        <v>0.54669999999999996</v>
      </c>
      <c r="D654" s="12">
        <v>0.93830000000000002</v>
      </c>
      <c r="E654" s="12">
        <v>17.2</v>
      </c>
      <c r="F654" s="6">
        <f t="shared" si="52"/>
        <v>1924.7916666666179</v>
      </c>
      <c r="G654" s="6">
        <f>G645*3/12+G657*9/12</f>
        <v>3.91</v>
      </c>
      <c r="H654" s="6">
        <f t="shared" si="49"/>
        <v>127.96385058139533</v>
      </c>
      <c r="I654" s="6">
        <f t="shared" si="50"/>
        <v>7.6624137034883706</v>
      </c>
      <c r="J654" s="6">
        <f t="shared" si="51"/>
        <v>13.150983680232557</v>
      </c>
      <c r="K654" s="6">
        <f t="shared" si="48"/>
        <v>8.4194910358724222</v>
      </c>
    </row>
    <row r="655" spans="1:11" ht="12.75" x14ac:dyDescent="0.2">
      <c r="A655" s="2">
        <v>1924.11</v>
      </c>
      <c r="B655" s="6">
        <v>9.64</v>
      </c>
      <c r="C655" s="12">
        <v>0.54830000000000001</v>
      </c>
      <c r="D655" s="12">
        <v>0.93420000000000003</v>
      </c>
      <c r="E655" s="12">
        <v>17.2</v>
      </c>
      <c r="F655" s="6">
        <f t="shared" si="52"/>
        <v>1924.8749999999511</v>
      </c>
      <c r="G655" s="6">
        <f>G645*2/12+G657*10/12</f>
        <v>3.8933333333333335</v>
      </c>
      <c r="H655" s="6">
        <f t="shared" si="49"/>
        <v>135.11188604651161</v>
      </c>
      <c r="I655" s="6">
        <f t="shared" si="50"/>
        <v>7.6848389127906964</v>
      </c>
      <c r="J655" s="6">
        <f t="shared" si="51"/>
        <v>13.093519081395348</v>
      </c>
      <c r="K655" s="6">
        <f t="shared" si="48"/>
        <v>8.8883273612509708</v>
      </c>
    </row>
    <row r="656" spans="1:11" ht="12.75" x14ac:dyDescent="0.2">
      <c r="A656" s="2">
        <v>1924.12</v>
      </c>
      <c r="B656" s="6">
        <v>10.16</v>
      </c>
      <c r="C656" s="12">
        <v>0.55000000000000004</v>
      </c>
      <c r="D656" s="12">
        <v>0.93</v>
      </c>
      <c r="E656" s="12">
        <v>17.3</v>
      </c>
      <c r="F656" s="6">
        <f t="shared" si="52"/>
        <v>1924.9583333332844</v>
      </c>
      <c r="G656" s="6">
        <f>G645*1/12+G657*11/12</f>
        <v>3.8766666666666669</v>
      </c>
      <c r="H656" s="6">
        <f t="shared" si="49"/>
        <v>141.57695722543349</v>
      </c>
      <c r="I656" s="6">
        <f t="shared" si="50"/>
        <v>7.664106936416184</v>
      </c>
      <c r="J656" s="6">
        <f t="shared" si="51"/>
        <v>12.959308092485546</v>
      </c>
      <c r="K656" s="6">
        <f t="shared" si="48"/>
        <v>9.310639680416374</v>
      </c>
    </row>
    <row r="657" spans="1:11" ht="12.75" x14ac:dyDescent="0.2">
      <c r="A657" s="2">
        <v>1925.01</v>
      </c>
      <c r="B657" s="6">
        <v>10.58</v>
      </c>
      <c r="C657" s="12">
        <v>0.55420000000000003</v>
      </c>
      <c r="D657" s="12">
        <v>0.95669999999999999</v>
      </c>
      <c r="E657" s="12">
        <v>17.3</v>
      </c>
      <c r="F657" s="6">
        <f t="shared" si="52"/>
        <v>1925.0416666666176</v>
      </c>
      <c r="G657" s="6">
        <v>3.86</v>
      </c>
      <c r="H657" s="6">
        <f t="shared" si="49"/>
        <v>147.42954797687858</v>
      </c>
      <c r="I657" s="6">
        <f t="shared" si="50"/>
        <v>7.7226328439306338</v>
      </c>
      <c r="J657" s="6">
        <f t="shared" si="51"/>
        <v>13.33136564739884</v>
      </c>
      <c r="K657" s="6">
        <f t="shared" si="48"/>
        <v>9.6926188522549968</v>
      </c>
    </row>
    <row r="658" spans="1:11" ht="12.75" x14ac:dyDescent="0.2">
      <c r="A658" s="2">
        <v>1925.02</v>
      </c>
      <c r="B658" s="6">
        <v>10.67</v>
      </c>
      <c r="C658" s="12">
        <v>0.55830000000000002</v>
      </c>
      <c r="D658" s="12">
        <v>0.98329999999999995</v>
      </c>
      <c r="E658" s="12">
        <v>17.2</v>
      </c>
      <c r="F658" s="6">
        <f t="shared" si="52"/>
        <v>1925.1249999999509</v>
      </c>
      <c r="G658" s="6">
        <f>G657*11/12+G669*1/12</f>
        <v>3.8450000000000002</v>
      </c>
      <c r="H658" s="6">
        <f t="shared" si="49"/>
        <v>149.54811453488369</v>
      </c>
      <c r="I658" s="6">
        <f t="shared" si="50"/>
        <v>7.8249964709302313</v>
      </c>
      <c r="J658" s="6">
        <f t="shared" si="51"/>
        <v>13.781692691860462</v>
      </c>
      <c r="K658" s="6">
        <f t="shared" ref="K658:K721" si="53">H658/AVERAGE(J538:J657)</f>
        <v>9.8308047228195736</v>
      </c>
    </row>
    <row r="659" spans="1:11" ht="12.75" x14ac:dyDescent="0.2">
      <c r="A659" s="2">
        <v>1925.03</v>
      </c>
      <c r="B659" s="6">
        <v>10.39</v>
      </c>
      <c r="C659" s="12">
        <v>0.5625</v>
      </c>
      <c r="D659" s="12">
        <v>1.01</v>
      </c>
      <c r="E659" s="12">
        <v>17.3</v>
      </c>
      <c r="F659" s="6">
        <f t="shared" si="52"/>
        <v>1925.2083333332841</v>
      </c>
      <c r="G659" s="6">
        <f>G657*10/12+G669*2/12</f>
        <v>3.83</v>
      </c>
      <c r="H659" s="6">
        <f t="shared" si="49"/>
        <v>144.7819473988439</v>
      </c>
      <c r="I659" s="6">
        <f t="shared" si="50"/>
        <v>7.838291184971097</v>
      </c>
      <c r="J659" s="6">
        <f t="shared" si="51"/>
        <v>14.07408728323699</v>
      </c>
      <c r="K659" s="6">
        <f t="shared" si="53"/>
        <v>9.5185375388100315</v>
      </c>
    </row>
    <row r="660" spans="1:11" ht="12.75" x14ac:dyDescent="0.2">
      <c r="A660" s="2">
        <v>1925.04</v>
      </c>
      <c r="B660" s="6">
        <v>10.28</v>
      </c>
      <c r="C660" s="12">
        <v>0.56669999999999998</v>
      </c>
      <c r="D660" s="12">
        <v>1.0369999999999999</v>
      </c>
      <c r="E660" s="12">
        <v>17.2</v>
      </c>
      <c r="F660" s="6">
        <f t="shared" si="52"/>
        <v>1925.2916666666174</v>
      </c>
      <c r="G660" s="6">
        <f>G657*9/12+G669*3/12</f>
        <v>3.8149999999999999</v>
      </c>
      <c r="H660" s="6">
        <f t="shared" si="49"/>
        <v>144.08196976744182</v>
      </c>
      <c r="I660" s="6">
        <f t="shared" si="50"/>
        <v>7.9427288197674395</v>
      </c>
      <c r="J660" s="6">
        <f t="shared" si="51"/>
        <v>14.534338779069763</v>
      </c>
      <c r="K660" s="6">
        <f t="shared" si="53"/>
        <v>9.4765667879030691</v>
      </c>
    </row>
    <row r="661" spans="1:11" ht="12.75" x14ac:dyDescent="0.2">
      <c r="A661" s="2">
        <v>1925.05</v>
      </c>
      <c r="B661" s="6">
        <v>10.61</v>
      </c>
      <c r="C661" s="12">
        <v>0.57079999999999997</v>
      </c>
      <c r="D661" s="12">
        <v>1.0629999999999999</v>
      </c>
      <c r="E661" s="12">
        <v>17.3</v>
      </c>
      <c r="F661" s="6">
        <f t="shared" si="52"/>
        <v>1925.3749999999507</v>
      </c>
      <c r="G661" s="6">
        <f>G657*8/12+G669*4/12</f>
        <v>3.8</v>
      </c>
      <c r="H661" s="6">
        <f t="shared" si="49"/>
        <v>147.84759017341037</v>
      </c>
      <c r="I661" s="6">
        <f t="shared" si="50"/>
        <v>7.9539495260115585</v>
      </c>
      <c r="J661" s="6">
        <f t="shared" si="51"/>
        <v>14.812628497109822</v>
      </c>
      <c r="K661" s="6">
        <f t="shared" si="53"/>
        <v>9.7290076940213304</v>
      </c>
    </row>
    <row r="662" spans="1:11" ht="12.75" x14ac:dyDescent="0.2">
      <c r="A662" s="2">
        <v>1925.06</v>
      </c>
      <c r="B662" s="6">
        <v>10.8</v>
      </c>
      <c r="C662" s="12">
        <v>0.57499999999999996</v>
      </c>
      <c r="D662" s="12">
        <v>1.0900000000000001</v>
      </c>
      <c r="E662" s="12">
        <v>17.5</v>
      </c>
      <c r="F662" s="6">
        <f t="shared" si="52"/>
        <v>1925.4583333332839</v>
      </c>
      <c r="G662" s="6">
        <f>G657*7/12+G669*5/12</f>
        <v>3.7850000000000001</v>
      </c>
      <c r="H662" s="6">
        <f t="shared" si="49"/>
        <v>148.77524571428569</v>
      </c>
      <c r="I662" s="6">
        <f t="shared" si="50"/>
        <v>7.9209042857142826</v>
      </c>
      <c r="J662" s="6">
        <f t="shared" si="51"/>
        <v>15.015279428571427</v>
      </c>
      <c r="K662" s="6">
        <f t="shared" si="53"/>
        <v>9.7963861804506109</v>
      </c>
    </row>
    <row r="663" spans="1:11" ht="12.75" x14ac:dyDescent="0.2">
      <c r="A663" s="2">
        <v>1925.07</v>
      </c>
      <c r="B663" s="6">
        <v>11.1</v>
      </c>
      <c r="C663" s="12">
        <v>0.57920000000000005</v>
      </c>
      <c r="D663" s="12">
        <v>1.117</v>
      </c>
      <c r="E663" s="12">
        <v>17.7</v>
      </c>
      <c r="F663" s="6">
        <f t="shared" si="52"/>
        <v>1925.5416666666172</v>
      </c>
      <c r="G663" s="6">
        <f>G657*6/12+G669*6/12</f>
        <v>3.77</v>
      </c>
      <c r="H663" s="6">
        <f t="shared" si="49"/>
        <v>151.18011864406776</v>
      </c>
      <c r="I663" s="6">
        <f t="shared" si="50"/>
        <v>7.8886058305084736</v>
      </c>
      <c r="J663" s="6">
        <f t="shared" si="51"/>
        <v>15.213350677966098</v>
      </c>
      <c r="K663" s="6">
        <f t="shared" si="53"/>
        <v>9.9639938917878013</v>
      </c>
    </row>
    <row r="664" spans="1:11" ht="12.75" x14ac:dyDescent="0.2">
      <c r="A664" s="2">
        <v>1925.08</v>
      </c>
      <c r="B664" s="6">
        <v>11.25</v>
      </c>
      <c r="C664" s="12">
        <v>0.58330000000000004</v>
      </c>
      <c r="D664" s="12">
        <v>1.143</v>
      </c>
      <c r="E664" s="12">
        <v>17.7</v>
      </c>
      <c r="F664" s="6">
        <f t="shared" si="52"/>
        <v>1925.6249999999504</v>
      </c>
      <c r="G664" s="6">
        <f>G657*5/12+G669*7/12</f>
        <v>3.7550000000000003</v>
      </c>
      <c r="H664" s="6">
        <f t="shared" si="49"/>
        <v>153.22309322033897</v>
      </c>
      <c r="I664" s="6">
        <f t="shared" si="50"/>
        <v>7.9444471355932196</v>
      </c>
      <c r="J664" s="6">
        <f t="shared" si="51"/>
        <v>15.567466271186438</v>
      </c>
      <c r="K664" s="6">
        <f t="shared" si="53"/>
        <v>10.110918458488946</v>
      </c>
    </row>
    <row r="665" spans="1:11" ht="12.75" x14ac:dyDescent="0.2">
      <c r="A665" s="2">
        <v>1925.09</v>
      </c>
      <c r="B665" s="6">
        <v>11.51</v>
      </c>
      <c r="C665" s="12">
        <v>0.58750000000000002</v>
      </c>
      <c r="D665" s="12">
        <v>1.17</v>
      </c>
      <c r="E665" s="12">
        <v>17.7</v>
      </c>
      <c r="F665" s="6">
        <f t="shared" si="52"/>
        <v>1925.7083333332837</v>
      </c>
      <c r="G665" s="6">
        <f>G657*4/12+G669*8/12</f>
        <v>3.74</v>
      </c>
      <c r="H665" s="6">
        <f t="shared" si="49"/>
        <v>156.76424915254233</v>
      </c>
      <c r="I665" s="6">
        <f t="shared" si="50"/>
        <v>8.0016504237288117</v>
      </c>
      <c r="J665" s="6">
        <f t="shared" si="51"/>
        <v>15.935201694915252</v>
      </c>
      <c r="K665" s="6">
        <f t="shared" si="53"/>
        <v>10.359247611348504</v>
      </c>
    </row>
    <row r="666" spans="1:11" ht="12.75" x14ac:dyDescent="0.2">
      <c r="A666" s="2">
        <v>1925.1</v>
      </c>
      <c r="B666" s="6">
        <v>11.89</v>
      </c>
      <c r="C666" s="12">
        <v>0.5917</v>
      </c>
      <c r="D666" s="12">
        <v>1.1970000000000001</v>
      </c>
      <c r="E666" s="12">
        <v>17.7</v>
      </c>
      <c r="F666" s="6">
        <f t="shared" si="52"/>
        <v>1925.7916666666169</v>
      </c>
      <c r="G666" s="6">
        <f>G657*3/12+G669*9/12</f>
        <v>3.7250000000000001</v>
      </c>
      <c r="H666" s="6">
        <f t="shared" si="49"/>
        <v>161.93978474576269</v>
      </c>
      <c r="I666" s="6">
        <f t="shared" si="50"/>
        <v>8.0588537118644066</v>
      </c>
      <c r="J666" s="6">
        <f t="shared" si="51"/>
        <v>16.302937118644063</v>
      </c>
      <c r="K666" s="6">
        <f t="shared" si="53"/>
        <v>10.718495997022933</v>
      </c>
    </row>
    <row r="667" spans="1:11" ht="12.75" x14ac:dyDescent="0.2">
      <c r="A667" s="2">
        <v>1925.11</v>
      </c>
      <c r="B667" s="6">
        <v>12.26</v>
      </c>
      <c r="C667" s="12">
        <v>0.5958</v>
      </c>
      <c r="D667" s="12">
        <v>1.2230000000000001</v>
      </c>
      <c r="E667" s="12">
        <v>18</v>
      </c>
      <c r="F667" s="6">
        <f t="shared" si="52"/>
        <v>1925.8749999999502</v>
      </c>
      <c r="G667" s="6">
        <f>G657*2/12+G669*10/12</f>
        <v>3.71</v>
      </c>
      <c r="H667" s="6">
        <f t="shared" si="49"/>
        <v>164.1961366666666</v>
      </c>
      <c r="I667" s="6">
        <f t="shared" si="50"/>
        <v>7.9794500999999984</v>
      </c>
      <c r="J667" s="6">
        <f t="shared" si="51"/>
        <v>16.379435166666664</v>
      </c>
      <c r="K667" s="6">
        <f t="shared" si="53"/>
        <v>10.886317440307936</v>
      </c>
    </row>
    <row r="668" spans="1:11" ht="12.75" x14ac:dyDescent="0.2">
      <c r="A668" s="2">
        <v>1925.12</v>
      </c>
      <c r="B668" s="6">
        <v>12.46</v>
      </c>
      <c r="C668" s="12">
        <v>0.6</v>
      </c>
      <c r="D668" s="12">
        <v>1.25</v>
      </c>
      <c r="E668" s="12">
        <v>17.899999999999999</v>
      </c>
      <c r="F668" s="6">
        <f t="shared" si="52"/>
        <v>1925.9583333332835</v>
      </c>
      <c r="G668" s="6">
        <f>G657*1/12+G669*11/12</f>
        <v>3.6950000000000003</v>
      </c>
      <c r="H668" s="6">
        <f t="shared" si="49"/>
        <v>167.80696424581004</v>
      </c>
      <c r="I668" s="6">
        <f t="shared" si="50"/>
        <v>8.0805921787709476</v>
      </c>
      <c r="J668" s="6">
        <f t="shared" si="51"/>
        <v>16.834567039106144</v>
      </c>
      <c r="K668" s="6">
        <f t="shared" si="53"/>
        <v>11.147365239137258</v>
      </c>
    </row>
    <row r="669" spans="1:11" ht="12.75" x14ac:dyDescent="0.2">
      <c r="A669" s="2">
        <v>1926.01</v>
      </c>
      <c r="B669" s="6">
        <v>12.65</v>
      </c>
      <c r="C669" s="12">
        <v>0.60750000000000004</v>
      </c>
      <c r="D669" s="12">
        <v>1.2490000000000001</v>
      </c>
      <c r="E669" s="12">
        <v>17.899999999999999</v>
      </c>
      <c r="F669" s="6">
        <f t="shared" si="52"/>
        <v>1926.0416666666167</v>
      </c>
      <c r="G669" s="6">
        <v>3.68</v>
      </c>
      <c r="H669" s="6">
        <f t="shared" si="49"/>
        <v>170.36581843575416</v>
      </c>
      <c r="I669" s="6">
        <f t="shared" si="50"/>
        <v>8.181599581005587</v>
      </c>
      <c r="J669" s="6">
        <f t="shared" si="51"/>
        <v>16.821099385474859</v>
      </c>
      <c r="K669" s="6">
        <f t="shared" si="53"/>
        <v>11.34096618850624</v>
      </c>
    </row>
    <row r="670" spans="1:11" ht="12.75" x14ac:dyDescent="0.2">
      <c r="A670" s="2">
        <v>1926.02</v>
      </c>
      <c r="B670" s="6">
        <v>12.67</v>
      </c>
      <c r="C670" s="12">
        <v>0.61499999999999999</v>
      </c>
      <c r="D670" s="12">
        <v>1.248</v>
      </c>
      <c r="E670" s="12">
        <v>17.899999999999999</v>
      </c>
      <c r="F670" s="6">
        <f t="shared" si="52"/>
        <v>1926.12499999995</v>
      </c>
      <c r="G670" s="6">
        <f>G669*11/12+G681*1/12</f>
        <v>3.6516666666666668</v>
      </c>
      <c r="H670" s="6">
        <f t="shared" si="49"/>
        <v>170.63517150837987</v>
      </c>
      <c r="I670" s="6">
        <f t="shared" si="50"/>
        <v>8.2826069832402212</v>
      </c>
      <c r="J670" s="6">
        <f t="shared" si="51"/>
        <v>16.807631731843575</v>
      </c>
      <c r="K670" s="6">
        <f t="shared" si="53"/>
        <v>11.389435672748016</v>
      </c>
    </row>
    <row r="671" spans="1:11" ht="12.75" x14ac:dyDescent="0.2">
      <c r="A671" s="2">
        <v>1926.03</v>
      </c>
      <c r="B671" s="6">
        <v>11.81</v>
      </c>
      <c r="C671" s="12">
        <v>0.62250000000000005</v>
      </c>
      <c r="D671" s="12">
        <v>1.248</v>
      </c>
      <c r="E671" s="12">
        <v>17.8</v>
      </c>
      <c r="F671" s="6">
        <f t="shared" si="52"/>
        <v>1926.2083333332832</v>
      </c>
      <c r="G671" s="6">
        <f>G669*10/12+G681*2/12</f>
        <v>3.6233333333333335</v>
      </c>
      <c r="H671" s="6">
        <f t="shared" si="49"/>
        <v>159.94654550561796</v>
      </c>
      <c r="I671" s="6">
        <f t="shared" si="50"/>
        <v>8.4307133426966274</v>
      </c>
      <c r="J671" s="6">
        <f t="shared" si="51"/>
        <v>16.90205662921348</v>
      </c>
      <c r="K671" s="6">
        <f t="shared" si="53"/>
        <v>10.71235206273249</v>
      </c>
    </row>
    <row r="672" spans="1:11" ht="12.75" x14ac:dyDescent="0.2">
      <c r="A672" s="2">
        <v>1926.04</v>
      </c>
      <c r="B672" s="6">
        <v>11.48</v>
      </c>
      <c r="C672" s="12">
        <v>0.63</v>
      </c>
      <c r="D672" s="12">
        <v>1.2470000000000001</v>
      </c>
      <c r="E672" s="12">
        <v>17.899999999999999</v>
      </c>
      <c r="F672" s="6">
        <f t="shared" si="52"/>
        <v>1926.2916666666165</v>
      </c>
      <c r="G672" s="6">
        <f>G669*9/12+G681*3/12</f>
        <v>3.5950000000000002</v>
      </c>
      <c r="H672" s="6">
        <f t="shared" si="49"/>
        <v>154.60866368715079</v>
      </c>
      <c r="I672" s="6">
        <f t="shared" si="50"/>
        <v>8.4846217877094965</v>
      </c>
      <c r="J672" s="6">
        <f t="shared" si="51"/>
        <v>16.79416407821229</v>
      </c>
      <c r="K672" s="6">
        <f t="shared" si="53"/>
        <v>10.395587685954732</v>
      </c>
    </row>
    <row r="673" spans="1:11" ht="12.75" x14ac:dyDescent="0.2">
      <c r="A673" s="2">
        <v>1926.05</v>
      </c>
      <c r="B673" s="6">
        <v>11.56</v>
      </c>
      <c r="C673" s="12">
        <v>0.63749999999999996</v>
      </c>
      <c r="D673" s="12">
        <v>1.246</v>
      </c>
      <c r="E673" s="12">
        <v>17.8</v>
      </c>
      <c r="F673" s="6">
        <f t="shared" si="52"/>
        <v>1926.3749999999498</v>
      </c>
      <c r="G673" s="6">
        <f>G669*8/12+G681*4/12</f>
        <v>3.5666666666666669</v>
      </c>
      <c r="H673" s="6">
        <f t="shared" si="49"/>
        <v>156.56071685393255</v>
      </c>
      <c r="I673" s="6">
        <f t="shared" si="50"/>
        <v>8.633863061797749</v>
      </c>
      <c r="J673" s="6">
        <f t="shared" si="51"/>
        <v>16.874969999999994</v>
      </c>
      <c r="K673" s="6">
        <f t="shared" si="53"/>
        <v>10.575158463806101</v>
      </c>
    </row>
    <row r="674" spans="1:11" ht="12.75" x14ac:dyDescent="0.2">
      <c r="A674" s="2">
        <v>1926.06</v>
      </c>
      <c r="B674" s="6">
        <v>12.11</v>
      </c>
      <c r="C674" s="12">
        <v>0.64500000000000002</v>
      </c>
      <c r="D674" s="12">
        <v>1.2450000000000001</v>
      </c>
      <c r="E674" s="12">
        <v>17.7</v>
      </c>
      <c r="F674" s="6">
        <f t="shared" si="52"/>
        <v>1926.458333333283</v>
      </c>
      <c r="G674" s="6">
        <f>G669*7/12+G681*5/12</f>
        <v>3.5383333333333336</v>
      </c>
      <c r="H674" s="6">
        <f t="shared" si="49"/>
        <v>164.93614745762707</v>
      </c>
      <c r="I674" s="6">
        <f t="shared" si="50"/>
        <v>8.7847906779661002</v>
      </c>
      <c r="J674" s="6">
        <f t="shared" si="51"/>
        <v>16.956688983050846</v>
      </c>
      <c r="K674" s="6">
        <f t="shared" si="53"/>
        <v>11.197979740229957</v>
      </c>
    </row>
    <row r="675" spans="1:11" ht="12.75" x14ac:dyDescent="0.2">
      <c r="A675" s="2">
        <v>1926.07</v>
      </c>
      <c r="B675" s="6">
        <v>12.62</v>
      </c>
      <c r="C675" s="12">
        <v>0.65249999999999997</v>
      </c>
      <c r="D675" s="12">
        <v>1.244</v>
      </c>
      <c r="E675" s="12">
        <v>17.5</v>
      </c>
      <c r="F675" s="6">
        <f t="shared" si="52"/>
        <v>1926.5416666666163</v>
      </c>
      <c r="G675" s="6">
        <f>G669*6/12+G681*6/12</f>
        <v>3.51</v>
      </c>
      <c r="H675" s="6">
        <f t="shared" si="49"/>
        <v>173.84662971428565</v>
      </c>
      <c r="I675" s="6">
        <f t="shared" si="50"/>
        <v>8.9885044285714262</v>
      </c>
      <c r="J675" s="6">
        <f t="shared" si="51"/>
        <v>17.136704228571425</v>
      </c>
      <c r="K675" s="6">
        <f t="shared" si="53"/>
        <v>11.869694058481278</v>
      </c>
    </row>
    <row r="676" spans="1:11" ht="12.75" x14ac:dyDescent="0.2">
      <c r="A676" s="2">
        <v>1926.08</v>
      </c>
      <c r="B676" s="6">
        <v>13.12</v>
      </c>
      <c r="C676" s="12">
        <v>0.66</v>
      </c>
      <c r="D676" s="12">
        <v>1.2430000000000001</v>
      </c>
      <c r="E676" s="12">
        <v>17.399999999999999</v>
      </c>
      <c r="F676" s="6">
        <f t="shared" si="52"/>
        <v>1926.6249999999495</v>
      </c>
      <c r="G676" s="6">
        <f>G669*5/12+G681*7/12</f>
        <v>3.4816666666666665</v>
      </c>
      <c r="H676" s="6">
        <f t="shared" si="49"/>
        <v>181.77307586206894</v>
      </c>
      <c r="I676" s="6">
        <f t="shared" si="50"/>
        <v>9.1440724137931024</v>
      </c>
      <c r="J676" s="6">
        <f t="shared" si="51"/>
        <v>17.221336379310344</v>
      </c>
      <c r="K676" s="6">
        <f t="shared" si="53"/>
        <v>12.488808219521879</v>
      </c>
    </row>
    <row r="677" spans="1:11" ht="12.75" x14ac:dyDescent="0.2">
      <c r="A677" s="2">
        <v>1926.09</v>
      </c>
      <c r="B677" s="6">
        <v>13.32</v>
      </c>
      <c r="C677" s="12">
        <v>0.66749999999999998</v>
      </c>
      <c r="D677" s="12">
        <v>1.242</v>
      </c>
      <c r="E677" s="12">
        <v>17.5</v>
      </c>
      <c r="F677" s="6">
        <f t="shared" si="52"/>
        <v>1926.7083333332828</v>
      </c>
      <c r="G677" s="6">
        <f>G669*4/12+G681*8/12</f>
        <v>3.4533333333333331</v>
      </c>
      <c r="H677" s="6">
        <f t="shared" si="49"/>
        <v>183.48946971428566</v>
      </c>
      <c r="I677" s="6">
        <f t="shared" si="50"/>
        <v>9.1951367142857112</v>
      </c>
      <c r="J677" s="6">
        <f t="shared" si="51"/>
        <v>17.10915325714285</v>
      </c>
      <c r="K677" s="6">
        <f t="shared" si="53"/>
        <v>12.692614823344716</v>
      </c>
    </row>
    <row r="678" spans="1:11" ht="12.75" x14ac:dyDescent="0.2">
      <c r="A678" s="2">
        <v>1926.1</v>
      </c>
      <c r="B678" s="6">
        <v>13.02</v>
      </c>
      <c r="C678" s="12">
        <v>0.67500000000000004</v>
      </c>
      <c r="D678" s="12">
        <v>1.242</v>
      </c>
      <c r="E678" s="12">
        <v>17.600000000000001</v>
      </c>
      <c r="F678" s="6">
        <f t="shared" si="52"/>
        <v>1926.791666666616</v>
      </c>
      <c r="G678" s="6">
        <f>G669*3/12+G681*9/12</f>
        <v>3.4249999999999998</v>
      </c>
      <c r="H678" s="6">
        <f t="shared" si="49"/>
        <v>178.33775113636358</v>
      </c>
      <c r="I678" s="6">
        <f t="shared" si="50"/>
        <v>9.2456207386363616</v>
      </c>
      <c r="J678" s="6">
        <f t="shared" si="51"/>
        <v>17.011942159090903</v>
      </c>
      <c r="K678" s="6">
        <f t="shared" si="53"/>
        <v>12.426517521583349</v>
      </c>
    </row>
    <row r="679" spans="1:11" ht="12.75" x14ac:dyDescent="0.2">
      <c r="A679" s="2">
        <v>1926.11</v>
      </c>
      <c r="B679" s="6">
        <v>13.19</v>
      </c>
      <c r="C679" s="12">
        <v>0.6825</v>
      </c>
      <c r="D679" s="12">
        <v>1.2410000000000001</v>
      </c>
      <c r="E679" s="12">
        <v>17.7</v>
      </c>
      <c r="F679" s="6">
        <f t="shared" si="52"/>
        <v>1926.8749999999493</v>
      </c>
      <c r="G679" s="6">
        <f>G669*2/12+G681*10/12</f>
        <v>3.3966666666666665</v>
      </c>
      <c r="H679" s="6">
        <f t="shared" si="49"/>
        <v>179.64556440677961</v>
      </c>
      <c r="I679" s="6">
        <f t="shared" si="50"/>
        <v>9.2955343220338964</v>
      </c>
      <c r="J679" s="6">
        <f t="shared" si="51"/>
        <v>16.902209661016947</v>
      </c>
      <c r="K679" s="6">
        <f t="shared" si="53"/>
        <v>12.61525121234448</v>
      </c>
    </row>
    <row r="680" spans="1:11" ht="12.75" x14ac:dyDescent="0.2">
      <c r="A680" s="2">
        <v>1926.12</v>
      </c>
      <c r="B680" s="6">
        <v>13.49</v>
      </c>
      <c r="C680" s="12">
        <v>0.69</v>
      </c>
      <c r="D680" s="12">
        <v>1.24</v>
      </c>
      <c r="E680" s="12">
        <v>17.7</v>
      </c>
      <c r="F680" s="6">
        <f t="shared" si="52"/>
        <v>1926.9583333332826</v>
      </c>
      <c r="G680" s="6">
        <f>G669*1/12+G681*11/12</f>
        <v>3.3683333333333327</v>
      </c>
      <c r="H680" s="6">
        <f t="shared" si="49"/>
        <v>183.731513559322</v>
      </c>
      <c r="I680" s="6">
        <f t="shared" si="50"/>
        <v>9.3976830508474549</v>
      </c>
      <c r="J680" s="6">
        <f t="shared" si="51"/>
        <v>16.888589830508472</v>
      </c>
      <c r="K680" s="6">
        <f t="shared" si="53"/>
        <v>13.009052728993128</v>
      </c>
    </row>
    <row r="681" spans="1:11" ht="12.75" x14ac:dyDescent="0.2">
      <c r="A681" s="2">
        <v>1927.01</v>
      </c>
      <c r="B681" s="6">
        <v>13.4</v>
      </c>
      <c r="C681" s="12">
        <v>0.69669999999999999</v>
      </c>
      <c r="D681" s="12">
        <v>1.2290000000000001</v>
      </c>
      <c r="E681" s="12">
        <v>17.5</v>
      </c>
      <c r="F681" s="6">
        <f t="shared" si="52"/>
        <v>1927.0416666666158</v>
      </c>
      <c r="G681" s="6">
        <v>3.34</v>
      </c>
      <c r="H681" s="6">
        <f t="shared" si="49"/>
        <v>184.59150857142853</v>
      </c>
      <c r="I681" s="6">
        <f t="shared" si="50"/>
        <v>9.5973808971428536</v>
      </c>
      <c r="J681" s="6">
        <f t="shared" si="51"/>
        <v>16.93007194285714</v>
      </c>
      <c r="K681" s="6">
        <f t="shared" si="53"/>
        <v>13.18593062867779</v>
      </c>
    </row>
    <row r="682" spans="1:11" ht="12.75" x14ac:dyDescent="0.2">
      <c r="A682" s="2">
        <v>1927.02</v>
      </c>
      <c r="B682" s="6">
        <v>13.66</v>
      </c>
      <c r="C682" s="12">
        <v>0.70330000000000004</v>
      </c>
      <c r="D682" s="12">
        <v>1.218</v>
      </c>
      <c r="E682" s="12">
        <v>17.399999999999999</v>
      </c>
      <c r="F682" s="6">
        <f t="shared" si="52"/>
        <v>1927.1249999999491</v>
      </c>
      <c r="G682" s="6">
        <f>G681*11/12+G693*1/12</f>
        <v>3.339166666666666</v>
      </c>
      <c r="H682" s="6">
        <f t="shared" si="49"/>
        <v>189.2545896551724</v>
      </c>
      <c r="I682" s="6">
        <f t="shared" si="50"/>
        <v>9.7439789827586196</v>
      </c>
      <c r="J682" s="6">
        <f t="shared" si="51"/>
        <v>16.874969999999994</v>
      </c>
      <c r="K682" s="6">
        <f t="shared" si="53"/>
        <v>13.63396613221621</v>
      </c>
    </row>
    <row r="683" spans="1:11" ht="12.75" x14ac:dyDescent="0.2">
      <c r="A683" s="2">
        <v>1927.03</v>
      </c>
      <c r="B683" s="6">
        <v>13.87</v>
      </c>
      <c r="C683" s="12">
        <v>0.71</v>
      </c>
      <c r="D683" s="12">
        <v>1.208</v>
      </c>
      <c r="E683" s="12">
        <v>17.3</v>
      </c>
      <c r="F683" s="6">
        <f t="shared" si="52"/>
        <v>1927.2083333332823</v>
      </c>
      <c r="G683" s="6">
        <f>G681*10/12+G693*2/12</f>
        <v>3.3383333333333334</v>
      </c>
      <c r="H683" s="6">
        <f t="shared" si="49"/>
        <v>193.27484219653175</v>
      </c>
      <c r="I683" s="6">
        <f t="shared" si="50"/>
        <v>9.8936653179190728</v>
      </c>
      <c r="J683" s="6">
        <f t="shared" si="51"/>
        <v>16.833165780346814</v>
      </c>
      <c r="K683" s="6">
        <f t="shared" si="53"/>
        <v>14.033257507604494</v>
      </c>
    </row>
    <row r="684" spans="1:11" ht="12.75" x14ac:dyDescent="0.2">
      <c r="A684" s="2">
        <v>1927.04</v>
      </c>
      <c r="B684" s="6">
        <v>14.21</v>
      </c>
      <c r="C684" s="12">
        <v>0.7167</v>
      </c>
      <c r="D684" s="12">
        <v>1.1970000000000001</v>
      </c>
      <c r="E684" s="12">
        <v>17.3</v>
      </c>
      <c r="F684" s="6">
        <f t="shared" si="52"/>
        <v>1927.2916666666156</v>
      </c>
      <c r="G684" s="6">
        <f>G681*9/12+G693*3/12</f>
        <v>3.3374999999999999</v>
      </c>
      <c r="H684" s="6">
        <f t="shared" si="49"/>
        <v>198.01265375722539</v>
      </c>
      <c r="I684" s="6">
        <f t="shared" si="50"/>
        <v>9.9870280751445062</v>
      </c>
      <c r="J684" s="6">
        <f t="shared" si="51"/>
        <v>16.679883641618492</v>
      </c>
      <c r="K684" s="6">
        <f t="shared" si="53"/>
        <v>14.488222209157056</v>
      </c>
    </row>
    <row r="685" spans="1:11" ht="12.75" x14ac:dyDescent="0.2">
      <c r="A685" s="2">
        <v>1927.05</v>
      </c>
      <c r="B685" s="6">
        <v>14.7</v>
      </c>
      <c r="C685" s="12">
        <v>0.72330000000000005</v>
      </c>
      <c r="D685" s="12">
        <v>1.1859999999999999</v>
      </c>
      <c r="E685" s="12">
        <v>17.399999999999999</v>
      </c>
      <c r="F685" s="6">
        <f t="shared" si="52"/>
        <v>1927.3749999999488</v>
      </c>
      <c r="G685" s="6">
        <f>G681*8/12+G693*4/12</f>
        <v>3.3366666666666669</v>
      </c>
      <c r="H685" s="6">
        <f t="shared" si="49"/>
        <v>203.66343103448273</v>
      </c>
      <c r="I685" s="6">
        <f t="shared" si="50"/>
        <v>10.021072086206896</v>
      </c>
      <c r="J685" s="6">
        <f t="shared" si="51"/>
        <v>16.431621034482756</v>
      </c>
      <c r="K685" s="6">
        <f t="shared" si="53"/>
        <v>15.002347055737113</v>
      </c>
    </row>
    <row r="686" spans="1:11" ht="12.75" x14ac:dyDescent="0.2">
      <c r="A686" s="2">
        <v>1927.06</v>
      </c>
      <c r="B686" s="6">
        <v>14.89</v>
      </c>
      <c r="C686" s="12">
        <v>0.73</v>
      </c>
      <c r="D686" s="12">
        <v>1.175</v>
      </c>
      <c r="E686" s="12">
        <v>17.600000000000001</v>
      </c>
      <c r="F686" s="6">
        <f t="shared" si="52"/>
        <v>1927.4583333332821</v>
      </c>
      <c r="G686" s="6">
        <f>G681*7/12+G693*5/12</f>
        <v>3.3358333333333334</v>
      </c>
      <c r="H686" s="6">
        <f t="shared" si="49"/>
        <v>203.95154488636359</v>
      </c>
      <c r="I686" s="6">
        <f t="shared" si="50"/>
        <v>9.9989676136363599</v>
      </c>
      <c r="J686" s="6">
        <f t="shared" si="51"/>
        <v>16.094228693181812</v>
      </c>
      <c r="K686" s="6">
        <f t="shared" si="53"/>
        <v>15.120333481747528</v>
      </c>
    </row>
    <row r="687" spans="1:11" ht="12.75" x14ac:dyDescent="0.2">
      <c r="A687" s="2">
        <v>1927.07</v>
      </c>
      <c r="B687" s="6">
        <v>15.22</v>
      </c>
      <c r="C687" s="12">
        <v>0.73670000000000002</v>
      </c>
      <c r="D687" s="12">
        <v>1.1639999999999999</v>
      </c>
      <c r="E687" s="12">
        <v>17.3</v>
      </c>
      <c r="F687" s="6">
        <f t="shared" si="52"/>
        <v>1927.5416666666154</v>
      </c>
      <c r="G687" s="6">
        <f>G681*6/12+G693*6/12</f>
        <v>3.335</v>
      </c>
      <c r="H687" s="6">
        <f t="shared" si="49"/>
        <v>212.08674104046239</v>
      </c>
      <c r="I687" s="6">
        <f t="shared" si="50"/>
        <v>10.265722872832367</v>
      </c>
      <c r="J687" s="6">
        <f t="shared" si="51"/>
        <v>16.220037225433519</v>
      </c>
      <c r="K687" s="6">
        <f t="shared" si="53"/>
        <v>15.820802594477753</v>
      </c>
    </row>
    <row r="688" spans="1:11" ht="12.75" x14ac:dyDescent="0.2">
      <c r="A688" s="2">
        <v>1927.08</v>
      </c>
      <c r="B688" s="6">
        <v>16.03</v>
      </c>
      <c r="C688" s="12">
        <v>0.74329999999999996</v>
      </c>
      <c r="D688" s="12">
        <v>1.153</v>
      </c>
      <c r="E688" s="12">
        <v>17.2</v>
      </c>
      <c r="F688" s="6">
        <f t="shared" si="52"/>
        <v>1927.6249999999486</v>
      </c>
      <c r="G688" s="6">
        <f>G681*5/12+G693*7/12</f>
        <v>3.3341666666666665</v>
      </c>
      <c r="H688" s="6">
        <f t="shared" si="49"/>
        <v>224.6725656976744</v>
      </c>
      <c r="I688" s="6">
        <f t="shared" si="50"/>
        <v>10.417911296511626</v>
      </c>
      <c r="J688" s="6">
        <f t="shared" si="51"/>
        <v>16.160166453488369</v>
      </c>
      <c r="K688" s="6">
        <f t="shared" si="53"/>
        <v>16.86286185276381</v>
      </c>
    </row>
    <row r="689" spans="1:11" ht="12.75" x14ac:dyDescent="0.2">
      <c r="A689" s="2">
        <v>1927.09</v>
      </c>
      <c r="B689" s="6">
        <v>16.940000000000001</v>
      </c>
      <c r="C689" s="12">
        <v>0.75</v>
      </c>
      <c r="D689" s="12">
        <v>1.143</v>
      </c>
      <c r="E689" s="12">
        <v>17.3</v>
      </c>
      <c r="F689" s="6">
        <f t="shared" si="52"/>
        <v>1927.7083333332819</v>
      </c>
      <c r="G689" s="6">
        <f>G681*4/12+G693*8/12</f>
        <v>3.3333333333333335</v>
      </c>
      <c r="H689" s="6">
        <f t="shared" si="49"/>
        <v>236.05449364161845</v>
      </c>
      <c r="I689" s="6">
        <f t="shared" si="50"/>
        <v>10.451054913294795</v>
      </c>
      <c r="J689" s="6">
        <f t="shared" si="51"/>
        <v>15.927407687861267</v>
      </c>
      <c r="K689" s="6">
        <f t="shared" si="53"/>
        <v>17.818723713516427</v>
      </c>
    </row>
    <row r="690" spans="1:11" ht="12.75" x14ac:dyDescent="0.2">
      <c r="A690" s="2">
        <v>1927.1</v>
      </c>
      <c r="B690" s="6">
        <v>16.68</v>
      </c>
      <c r="C690" s="12">
        <v>0.75670000000000004</v>
      </c>
      <c r="D690" s="12">
        <v>1.1319999999999999</v>
      </c>
      <c r="E690" s="12">
        <v>17.399999999999999</v>
      </c>
      <c r="F690" s="6">
        <f t="shared" si="52"/>
        <v>1927.7916666666151</v>
      </c>
      <c r="G690" s="6">
        <f>G681*3/12+G693*9/12</f>
        <v>3.3325</v>
      </c>
      <c r="H690" s="6">
        <f t="shared" si="49"/>
        <v>231.09564827586203</v>
      </c>
      <c r="I690" s="6">
        <f t="shared" si="50"/>
        <v>10.483817568965517</v>
      </c>
      <c r="J690" s="6">
        <f t="shared" si="51"/>
        <v>15.683469655172409</v>
      </c>
      <c r="K690" s="6">
        <f t="shared" si="53"/>
        <v>17.537237852261082</v>
      </c>
    </row>
    <row r="691" spans="1:11" ht="12.75" x14ac:dyDescent="0.2">
      <c r="A691" s="2">
        <v>1927.11</v>
      </c>
      <c r="B691" s="6">
        <v>17.059999999999999</v>
      </c>
      <c r="C691" s="12">
        <v>0.76329999999999998</v>
      </c>
      <c r="D691" s="12">
        <v>1.121</v>
      </c>
      <c r="E691" s="12">
        <v>17.3</v>
      </c>
      <c r="F691" s="6">
        <f t="shared" si="52"/>
        <v>1927.8749999999484</v>
      </c>
      <c r="G691" s="6">
        <f>G681*2/12+G693*10/12</f>
        <v>3.3316666666666666</v>
      </c>
      <c r="H691" s="6">
        <f t="shared" si="49"/>
        <v>237.72666242774557</v>
      </c>
      <c r="I691" s="6">
        <f t="shared" si="50"/>
        <v>10.636386953757222</v>
      </c>
      <c r="J691" s="6">
        <f t="shared" si="51"/>
        <v>15.620843410404619</v>
      </c>
      <c r="K691" s="6">
        <f t="shared" si="53"/>
        <v>18.131301434952423</v>
      </c>
    </row>
    <row r="692" spans="1:11" ht="12.75" x14ac:dyDescent="0.2">
      <c r="A692" s="2">
        <v>1927.12</v>
      </c>
      <c r="B692" s="6">
        <v>17.46</v>
      </c>
      <c r="C692" s="12">
        <v>0.77</v>
      </c>
      <c r="D692" s="12">
        <v>1.1100000000000001</v>
      </c>
      <c r="E692" s="12">
        <v>17.3</v>
      </c>
      <c r="F692" s="6">
        <f t="shared" si="52"/>
        <v>1927.9583333332816</v>
      </c>
      <c r="G692" s="6">
        <f>G681*1/12+G693*11/12</f>
        <v>3.3308333333333335</v>
      </c>
      <c r="H692" s="6">
        <f t="shared" si="49"/>
        <v>243.30055838150281</v>
      </c>
      <c r="I692" s="6">
        <f t="shared" si="50"/>
        <v>10.729749710982656</v>
      </c>
      <c r="J692" s="6">
        <f t="shared" si="51"/>
        <v>15.467561271676297</v>
      </c>
      <c r="K692" s="6">
        <f t="shared" si="53"/>
        <v>18.646624021402523</v>
      </c>
    </row>
    <row r="693" spans="1:11" ht="12.75" x14ac:dyDescent="0.2">
      <c r="A693" s="2">
        <v>1928.01</v>
      </c>
      <c r="B693" s="6">
        <v>17.53</v>
      </c>
      <c r="C693" s="12">
        <v>0.77669999999999995</v>
      </c>
      <c r="D693" s="12">
        <v>1.133</v>
      </c>
      <c r="E693" s="12">
        <v>17.3</v>
      </c>
      <c r="F693" s="6">
        <f t="shared" si="52"/>
        <v>1928.0416666666149</v>
      </c>
      <c r="G693" s="6">
        <v>3.33</v>
      </c>
      <c r="H693" s="6">
        <f t="shared" si="49"/>
        <v>244.27599017341032</v>
      </c>
      <c r="I693" s="6">
        <f t="shared" si="50"/>
        <v>10.823112468208087</v>
      </c>
      <c r="J693" s="6">
        <f t="shared" si="51"/>
        <v>15.788060289017338</v>
      </c>
      <c r="K693" s="6">
        <f t="shared" si="53"/>
        <v>18.806128571700764</v>
      </c>
    </row>
    <row r="694" spans="1:11" ht="12.75" x14ac:dyDescent="0.2">
      <c r="A694" s="2">
        <v>1928.02</v>
      </c>
      <c r="B694" s="6">
        <v>17.32</v>
      </c>
      <c r="C694" s="12">
        <v>0.7833</v>
      </c>
      <c r="D694" s="12">
        <v>1.155</v>
      </c>
      <c r="E694" s="12">
        <v>17.100000000000001</v>
      </c>
      <c r="F694" s="6">
        <f t="shared" si="52"/>
        <v>1928.1249999999482</v>
      </c>
      <c r="G694" s="6">
        <f>G693*11/12+G705*1/12</f>
        <v>3.3525</v>
      </c>
      <c r="H694" s="6">
        <f t="shared" si="49"/>
        <v>244.17249824561398</v>
      </c>
      <c r="I694" s="6">
        <f t="shared" si="50"/>
        <v>11.042743526315787</v>
      </c>
      <c r="J694" s="6">
        <f t="shared" si="51"/>
        <v>16.282865789473679</v>
      </c>
      <c r="K694" s="6">
        <f t="shared" si="53"/>
        <v>18.868850519584033</v>
      </c>
    </row>
    <row r="695" spans="1:11" ht="12.75" x14ac:dyDescent="0.2">
      <c r="A695" s="2">
        <v>1928.03</v>
      </c>
      <c r="B695" s="6">
        <v>18.25</v>
      </c>
      <c r="C695" s="12">
        <v>0.79</v>
      </c>
      <c r="D695" s="12">
        <v>1.177</v>
      </c>
      <c r="E695" s="12">
        <v>17.100000000000001</v>
      </c>
      <c r="F695" s="6">
        <f t="shared" si="52"/>
        <v>1928.2083333332814</v>
      </c>
      <c r="G695" s="6">
        <f>G693*10/12+G705*2/12</f>
        <v>3.375</v>
      </c>
      <c r="H695" s="6">
        <f t="shared" si="49"/>
        <v>257.28337719298241</v>
      </c>
      <c r="I695" s="6">
        <f t="shared" si="50"/>
        <v>11.137198245614032</v>
      </c>
      <c r="J695" s="6">
        <f t="shared" si="51"/>
        <v>16.593015614035082</v>
      </c>
      <c r="K695" s="6">
        <f t="shared" si="53"/>
        <v>19.943417799064541</v>
      </c>
    </row>
    <row r="696" spans="1:11" ht="12.75" x14ac:dyDescent="0.2">
      <c r="A696" s="2">
        <v>1928.04</v>
      </c>
      <c r="B696" s="6">
        <v>19.399999999999999</v>
      </c>
      <c r="C696" s="12">
        <v>0.79669999999999996</v>
      </c>
      <c r="D696" s="12">
        <v>1.2</v>
      </c>
      <c r="E696" s="12">
        <v>17.100000000000001</v>
      </c>
      <c r="F696" s="6">
        <f t="shared" si="52"/>
        <v>1928.2916666666147</v>
      </c>
      <c r="G696" s="6">
        <f>G693*9/12+G705*3/12</f>
        <v>3.3975</v>
      </c>
      <c r="H696" s="6">
        <f t="shared" si="49"/>
        <v>273.4957543859648</v>
      </c>
      <c r="I696" s="6">
        <f t="shared" si="50"/>
        <v>11.231652964912277</v>
      </c>
      <c r="J696" s="6">
        <f t="shared" si="51"/>
        <v>16.91726315789473</v>
      </c>
      <c r="K696" s="6">
        <f t="shared" si="53"/>
        <v>21.257909249487501</v>
      </c>
    </row>
    <row r="697" spans="1:11" ht="12.75" x14ac:dyDescent="0.2">
      <c r="A697" s="2">
        <v>1928.05</v>
      </c>
      <c r="B697" s="6">
        <v>20</v>
      </c>
      <c r="C697" s="12">
        <v>0.80330000000000001</v>
      </c>
      <c r="D697" s="12">
        <v>1.222</v>
      </c>
      <c r="E697" s="12">
        <v>17.2</v>
      </c>
      <c r="F697" s="6">
        <f t="shared" si="52"/>
        <v>1928.3749999999479</v>
      </c>
      <c r="G697" s="6">
        <f>G693*8/12+G705*4/12</f>
        <v>3.42</v>
      </c>
      <c r="H697" s="6">
        <f t="shared" si="49"/>
        <v>280.31511627906974</v>
      </c>
      <c r="I697" s="6">
        <f t="shared" si="50"/>
        <v>11.258856645348835</v>
      </c>
      <c r="J697" s="6">
        <f t="shared" si="51"/>
        <v>17.127253604651159</v>
      </c>
      <c r="K697" s="6">
        <f t="shared" si="53"/>
        <v>21.832732178740031</v>
      </c>
    </row>
    <row r="698" spans="1:11" ht="12.75" x14ac:dyDescent="0.2">
      <c r="A698" s="2">
        <v>1928.06</v>
      </c>
      <c r="B698" s="6">
        <v>19.02</v>
      </c>
      <c r="C698" s="12">
        <v>0.81</v>
      </c>
      <c r="D698" s="12">
        <v>1.2450000000000001</v>
      </c>
      <c r="E698" s="12">
        <v>17.100000000000001</v>
      </c>
      <c r="F698" s="6">
        <f t="shared" si="52"/>
        <v>1928.4583333332812</v>
      </c>
      <c r="G698" s="6">
        <f>G693*7/12+G705*5/12</f>
        <v>3.4424999999999999</v>
      </c>
      <c r="H698" s="6">
        <f t="shared" si="49"/>
        <v>268.13862105263149</v>
      </c>
      <c r="I698" s="6">
        <f t="shared" si="50"/>
        <v>11.419152631578944</v>
      </c>
      <c r="J698" s="6">
        <f t="shared" si="51"/>
        <v>17.551660526315786</v>
      </c>
      <c r="K698" s="6">
        <f t="shared" si="53"/>
        <v>20.913421576866707</v>
      </c>
    </row>
    <row r="699" spans="1:11" ht="12.75" x14ac:dyDescent="0.2">
      <c r="A699" s="2">
        <v>1928.07</v>
      </c>
      <c r="B699" s="6">
        <v>19.16</v>
      </c>
      <c r="C699" s="12">
        <v>0.81669999999999998</v>
      </c>
      <c r="D699" s="12">
        <v>1.268</v>
      </c>
      <c r="E699" s="12">
        <v>17.100000000000001</v>
      </c>
      <c r="F699" s="6">
        <f t="shared" si="52"/>
        <v>1928.5416666666144</v>
      </c>
      <c r="G699" s="6">
        <f>G693*6/12+G705*6/12</f>
        <v>3.4649999999999999</v>
      </c>
      <c r="H699" s="6">
        <f t="shared" si="49"/>
        <v>270.1123017543859</v>
      </c>
      <c r="I699" s="6">
        <f t="shared" si="50"/>
        <v>11.513607350877189</v>
      </c>
      <c r="J699" s="6">
        <f t="shared" si="51"/>
        <v>17.875908070175434</v>
      </c>
      <c r="K699" s="6">
        <f t="shared" si="53"/>
        <v>21.081905435296797</v>
      </c>
    </row>
    <row r="700" spans="1:11" ht="12.75" x14ac:dyDescent="0.2">
      <c r="A700" s="2">
        <v>1928.08</v>
      </c>
      <c r="B700" s="6">
        <v>19.78</v>
      </c>
      <c r="C700" s="12">
        <v>0.82330000000000003</v>
      </c>
      <c r="D700" s="12">
        <v>1.29</v>
      </c>
      <c r="E700" s="12">
        <v>17.100000000000001</v>
      </c>
      <c r="F700" s="6">
        <f t="shared" si="52"/>
        <v>1928.6249999999477</v>
      </c>
      <c r="G700" s="6">
        <f>G693*5/12+G705*7/12</f>
        <v>3.4874999999999998</v>
      </c>
      <c r="H700" s="6">
        <f t="shared" si="49"/>
        <v>278.85288771929817</v>
      </c>
      <c r="I700" s="6">
        <f t="shared" si="50"/>
        <v>11.606652298245612</v>
      </c>
      <c r="J700" s="6">
        <f t="shared" si="51"/>
        <v>18.186057894736837</v>
      </c>
      <c r="K700" s="6">
        <f t="shared" si="53"/>
        <v>21.762131502579241</v>
      </c>
    </row>
    <row r="701" spans="1:11" ht="12.75" x14ac:dyDescent="0.2">
      <c r="A701" s="2">
        <v>1928.09</v>
      </c>
      <c r="B701" s="6">
        <v>21.17</v>
      </c>
      <c r="C701" s="12">
        <v>0.83</v>
      </c>
      <c r="D701" s="12">
        <v>1.3120000000000001</v>
      </c>
      <c r="E701" s="12">
        <v>17.3</v>
      </c>
      <c r="F701" s="6">
        <f t="shared" si="52"/>
        <v>1928.708333333281</v>
      </c>
      <c r="G701" s="6">
        <f>G693*4/12+G705*8/12</f>
        <v>3.51</v>
      </c>
      <c r="H701" s="6">
        <f t="shared" si="49"/>
        <v>294.9984433526011</v>
      </c>
      <c r="I701" s="6">
        <f t="shared" si="50"/>
        <v>11.565834104046239</v>
      </c>
      <c r="J701" s="6">
        <f t="shared" si="51"/>
        <v>18.282378728323696</v>
      </c>
      <c r="K701" s="6">
        <f t="shared" si="53"/>
        <v>23.004649446159238</v>
      </c>
    </row>
    <row r="702" spans="1:11" ht="12.75" x14ac:dyDescent="0.2">
      <c r="A702" s="2">
        <v>1928.1</v>
      </c>
      <c r="B702" s="6">
        <v>21.6</v>
      </c>
      <c r="C702" s="12">
        <v>0.8367</v>
      </c>
      <c r="D702" s="12">
        <v>1.335</v>
      </c>
      <c r="E702" s="12">
        <v>17.2</v>
      </c>
      <c r="F702" s="6">
        <f t="shared" si="52"/>
        <v>1928.7916666666142</v>
      </c>
      <c r="G702" s="6">
        <f>G693*3/12+G705*9/12</f>
        <v>3.5324999999999998</v>
      </c>
      <c r="H702" s="6">
        <f t="shared" si="49"/>
        <v>302.74032558139533</v>
      </c>
      <c r="I702" s="6">
        <f t="shared" si="50"/>
        <v>11.726982889534881</v>
      </c>
      <c r="J702" s="6">
        <f t="shared" si="51"/>
        <v>18.711034011627902</v>
      </c>
      <c r="K702" s="6">
        <f t="shared" si="53"/>
        <v>23.578344239585039</v>
      </c>
    </row>
    <row r="703" spans="1:11" ht="12.75" x14ac:dyDescent="0.2">
      <c r="A703" s="2">
        <v>1928.11</v>
      </c>
      <c r="B703" s="6">
        <v>23.06</v>
      </c>
      <c r="C703" s="12">
        <v>0.84330000000000005</v>
      </c>
      <c r="D703" s="12">
        <v>1.357</v>
      </c>
      <c r="E703" s="12">
        <v>17.2</v>
      </c>
      <c r="F703" s="6">
        <f t="shared" si="52"/>
        <v>1928.8749999999475</v>
      </c>
      <c r="G703" s="6">
        <f>G693*2/12+G705*10/12</f>
        <v>3.5550000000000002</v>
      </c>
      <c r="H703" s="6">
        <f t="shared" si="49"/>
        <v>323.20332906976739</v>
      </c>
      <c r="I703" s="6">
        <f t="shared" si="50"/>
        <v>11.819486877906975</v>
      </c>
      <c r="J703" s="6">
        <f t="shared" si="51"/>
        <v>19.01938063953488</v>
      </c>
      <c r="K703" s="6">
        <f t="shared" si="53"/>
        <v>25.121984571109603</v>
      </c>
    </row>
    <row r="704" spans="1:11" ht="12.75" x14ac:dyDescent="0.2">
      <c r="A704" s="2">
        <v>1928.12</v>
      </c>
      <c r="B704" s="6">
        <v>23.15</v>
      </c>
      <c r="C704" s="12">
        <v>0.85</v>
      </c>
      <c r="D704" s="12">
        <v>1.38</v>
      </c>
      <c r="E704" s="12">
        <v>17.100000000000001</v>
      </c>
      <c r="F704" s="6">
        <f t="shared" si="52"/>
        <v>1928.9583333332807</v>
      </c>
      <c r="G704" s="6">
        <f>G693*1/12+G705*11/12</f>
        <v>3.5775000000000001</v>
      </c>
      <c r="H704" s="6">
        <f t="shared" si="49"/>
        <v>326.36220175438586</v>
      </c>
      <c r="I704" s="6">
        <f t="shared" si="50"/>
        <v>11.983061403508767</v>
      </c>
      <c r="J704" s="6">
        <f t="shared" si="51"/>
        <v>19.454852631578937</v>
      </c>
      <c r="K704" s="6">
        <f t="shared" si="53"/>
        <v>25.301591027426156</v>
      </c>
    </row>
    <row r="705" spans="1:11" ht="12.75" x14ac:dyDescent="0.2">
      <c r="A705" s="2">
        <v>1929.01</v>
      </c>
      <c r="B705" s="6">
        <v>24.86</v>
      </c>
      <c r="C705" s="12">
        <v>0.86</v>
      </c>
      <c r="D705" s="12">
        <v>1.399</v>
      </c>
      <c r="E705" s="12">
        <v>17.100000000000001</v>
      </c>
      <c r="F705" s="6">
        <f t="shared" si="52"/>
        <v>1929.041666666614</v>
      </c>
      <c r="G705" s="6">
        <v>3.6</v>
      </c>
      <c r="H705" s="6">
        <f t="shared" si="49"/>
        <v>350.46930175438581</v>
      </c>
      <c r="I705" s="6">
        <f t="shared" si="50"/>
        <v>12.124038596491225</v>
      </c>
      <c r="J705" s="6">
        <f t="shared" si="51"/>
        <v>19.722709298245608</v>
      </c>
      <c r="K705" s="6">
        <f t="shared" si="53"/>
        <v>27.083199620832787</v>
      </c>
    </row>
    <row r="706" spans="1:11" ht="12.75" x14ac:dyDescent="0.2">
      <c r="A706" s="2">
        <v>1929.02</v>
      </c>
      <c r="B706" s="6">
        <v>24.99</v>
      </c>
      <c r="C706" s="12">
        <v>0.87</v>
      </c>
      <c r="D706" s="12">
        <v>1.4179999999999999</v>
      </c>
      <c r="E706" s="12">
        <v>17.100000000000001</v>
      </c>
      <c r="F706" s="6">
        <f t="shared" si="52"/>
        <v>1929.1249999999472</v>
      </c>
      <c r="G706" s="6">
        <f>G705*11/12+G717*1/12</f>
        <v>3.5741666666666667</v>
      </c>
      <c r="H706" s="6">
        <f t="shared" si="49"/>
        <v>352.30200526315775</v>
      </c>
      <c r="I706" s="6">
        <f t="shared" si="50"/>
        <v>12.265015789473681</v>
      </c>
      <c r="J706" s="6">
        <f t="shared" si="51"/>
        <v>19.990565964912275</v>
      </c>
      <c r="K706" s="6">
        <f t="shared" si="53"/>
        <v>27.131672798247397</v>
      </c>
    </row>
    <row r="707" spans="1:11" ht="12.75" x14ac:dyDescent="0.2">
      <c r="A707" s="2">
        <v>1929.03</v>
      </c>
      <c r="B707" s="6">
        <v>25.43</v>
      </c>
      <c r="C707" s="12">
        <v>0.88</v>
      </c>
      <c r="D707" s="12">
        <v>1.4379999999999999</v>
      </c>
      <c r="E707" s="12">
        <v>17</v>
      </c>
      <c r="F707" s="6">
        <f t="shared" si="52"/>
        <v>1929.2083333332805</v>
      </c>
      <c r="G707" s="6">
        <f>G705*10/12+G717*2/12</f>
        <v>3.5483333333333333</v>
      </c>
      <c r="H707" s="6">
        <f t="shared" si="49"/>
        <v>360.61385470588226</v>
      </c>
      <c r="I707" s="6">
        <f t="shared" si="50"/>
        <v>12.478969411764703</v>
      </c>
      <c r="J707" s="6">
        <f t="shared" si="51"/>
        <v>20.391770470588227</v>
      </c>
      <c r="K707" s="6">
        <f t="shared" si="53"/>
        <v>27.675748437861888</v>
      </c>
    </row>
    <row r="708" spans="1:11" ht="12.75" x14ac:dyDescent="0.2">
      <c r="A708" s="2">
        <v>1929.04</v>
      </c>
      <c r="B708" s="6">
        <v>25.28</v>
      </c>
      <c r="C708" s="12">
        <v>0.89</v>
      </c>
      <c r="D708" s="12">
        <v>1.4570000000000001</v>
      </c>
      <c r="E708" s="12">
        <v>16.899999999999999</v>
      </c>
      <c r="F708" s="6">
        <f t="shared" si="52"/>
        <v>1929.2916666666138</v>
      </c>
      <c r="G708" s="6">
        <f>G705*9/12+G717*3/12</f>
        <v>3.5225</v>
      </c>
      <c r="H708" s="6">
        <f t="shared" si="49"/>
        <v>360.60798106508872</v>
      </c>
      <c r="I708" s="6">
        <f t="shared" si="50"/>
        <v>12.695455029585796</v>
      </c>
      <c r="J708" s="6">
        <f t="shared" si="51"/>
        <v>20.783458402366861</v>
      </c>
      <c r="K708" s="6">
        <f t="shared" si="53"/>
        <v>27.56845447289831</v>
      </c>
    </row>
    <row r="709" spans="1:11" ht="12.75" x14ac:dyDescent="0.2">
      <c r="A709" s="2">
        <v>1929.05</v>
      </c>
      <c r="B709" s="6">
        <v>25.66</v>
      </c>
      <c r="C709" s="12">
        <v>0.9</v>
      </c>
      <c r="D709" s="12">
        <v>1.476</v>
      </c>
      <c r="E709" s="12">
        <v>17</v>
      </c>
      <c r="F709" s="6">
        <f t="shared" si="52"/>
        <v>1929.374999999947</v>
      </c>
      <c r="G709" s="6">
        <f>G705*8/12+G717*4/12</f>
        <v>3.4966666666666666</v>
      </c>
      <c r="H709" s="6">
        <f t="shared" si="49"/>
        <v>363.8754035294117</v>
      </c>
      <c r="I709" s="6">
        <f t="shared" si="50"/>
        <v>12.762582352941173</v>
      </c>
      <c r="J709" s="6">
        <f t="shared" si="51"/>
        <v>20.930635058823526</v>
      </c>
      <c r="K709" s="6">
        <f t="shared" si="53"/>
        <v>27.698586875008136</v>
      </c>
    </row>
    <row r="710" spans="1:11" ht="12.75" x14ac:dyDescent="0.2">
      <c r="A710" s="2">
        <v>1929.06</v>
      </c>
      <c r="B710" s="6">
        <v>26.15</v>
      </c>
      <c r="C710" s="12">
        <v>0.91</v>
      </c>
      <c r="D710" s="12">
        <v>1.4950000000000001</v>
      </c>
      <c r="E710" s="12">
        <v>17.100000000000001</v>
      </c>
      <c r="F710" s="6">
        <f t="shared" si="52"/>
        <v>1929.4583333332803</v>
      </c>
      <c r="G710" s="6">
        <f>G705*7/12+G717*5/12</f>
        <v>3.4708333333333332</v>
      </c>
      <c r="H710" s="6">
        <f t="shared" si="49"/>
        <v>368.65535964912266</v>
      </c>
      <c r="I710" s="6">
        <f t="shared" si="50"/>
        <v>12.828924561403506</v>
      </c>
      <c r="J710" s="6">
        <f t="shared" si="51"/>
        <v>21.076090350877188</v>
      </c>
      <c r="K710" s="6">
        <f t="shared" si="53"/>
        <v>27.93546783028869</v>
      </c>
    </row>
    <row r="711" spans="1:11" ht="12.75" x14ac:dyDescent="0.2">
      <c r="A711" s="2">
        <v>1929.07</v>
      </c>
      <c r="B711" s="6">
        <v>28.48</v>
      </c>
      <c r="C711" s="12">
        <v>0.92</v>
      </c>
      <c r="D711" s="12">
        <v>1.514</v>
      </c>
      <c r="E711" s="12">
        <v>17.3</v>
      </c>
      <c r="F711" s="6">
        <f t="shared" si="52"/>
        <v>1929.5416666666135</v>
      </c>
      <c r="G711" s="6">
        <f>G705*6/12+G717*6/12</f>
        <v>3.4450000000000003</v>
      </c>
      <c r="H711" s="6">
        <f t="shared" si="49"/>
        <v>396.8613919075143</v>
      </c>
      <c r="I711" s="6">
        <f t="shared" si="50"/>
        <v>12.819960693641615</v>
      </c>
      <c r="J711" s="6">
        <f t="shared" si="51"/>
        <v>21.097196184971093</v>
      </c>
      <c r="K711" s="6">
        <f t="shared" si="53"/>
        <v>29.933289406842206</v>
      </c>
    </row>
    <row r="712" spans="1:11" ht="12.75" x14ac:dyDescent="0.2">
      <c r="A712" s="2">
        <v>1929.08</v>
      </c>
      <c r="B712" s="6">
        <v>30.1</v>
      </c>
      <c r="C712" s="12">
        <v>0.93</v>
      </c>
      <c r="D712" s="12">
        <v>1.5329999999999999</v>
      </c>
      <c r="E712" s="12">
        <v>17.3</v>
      </c>
      <c r="F712" s="6">
        <f t="shared" si="52"/>
        <v>1929.6249999999468</v>
      </c>
      <c r="G712" s="6">
        <f>G705*5/12+G717*7/12</f>
        <v>3.4191666666666665</v>
      </c>
      <c r="H712" s="6">
        <f t="shared" si="49"/>
        <v>419.4356705202311</v>
      </c>
      <c r="I712" s="6">
        <f t="shared" si="50"/>
        <v>12.959308092485546</v>
      </c>
      <c r="J712" s="6">
        <f t="shared" si="51"/>
        <v>21.361956242774561</v>
      </c>
      <c r="K712" s="6">
        <f t="shared" si="53"/>
        <v>31.480313247173004</v>
      </c>
    </row>
    <row r="713" spans="1:11" ht="12.75" x14ac:dyDescent="0.2">
      <c r="A713" s="2">
        <v>1929.09</v>
      </c>
      <c r="B713" s="6">
        <v>31.3</v>
      </c>
      <c r="C713" s="12">
        <v>0.94</v>
      </c>
      <c r="D713" s="12">
        <v>1.552</v>
      </c>
      <c r="E713" s="12">
        <v>17.3</v>
      </c>
      <c r="F713" s="6">
        <f t="shared" si="52"/>
        <v>1929.7083333332801</v>
      </c>
      <c r="G713" s="6">
        <f>G705*4/12+G717*8/12</f>
        <v>3.3933333333333335</v>
      </c>
      <c r="H713" s="6">
        <f t="shared" si="49"/>
        <v>436.15735838150277</v>
      </c>
      <c r="I713" s="6">
        <f t="shared" si="50"/>
        <v>13.098655491329476</v>
      </c>
      <c r="J713" s="6">
        <f t="shared" si="51"/>
        <v>21.626716300578028</v>
      </c>
      <c r="K713" s="6">
        <f t="shared" si="53"/>
        <v>32.563788598776711</v>
      </c>
    </row>
    <row r="714" spans="1:11" ht="12.75" x14ac:dyDescent="0.2">
      <c r="A714" s="2">
        <v>1929.1</v>
      </c>
      <c r="B714" s="6">
        <v>27.99</v>
      </c>
      <c r="C714" s="12">
        <v>0.95</v>
      </c>
      <c r="D714" s="12">
        <v>1.5720000000000001</v>
      </c>
      <c r="E714" s="12">
        <v>17.3</v>
      </c>
      <c r="F714" s="6">
        <f t="shared" si="52"/>
        <v>1929.7916666666133</v>
      </c>
      <c r="G714" s="6">
        <f>G705*3/12+G717*9/12</f>
        <v>3.3674999999999997</v>
      </c>
      <c r="H714" s="6">
        <f t="shared" ref="H714:H777" si="54">B714*$E$1761/E714</f>
        <v>390.03336936416173</v>
      </c>
      <c r="I714" s="6">
        <f t="shared" ref="I714:I777" si="55">C714*$E$1761/E714</f>
        <v>13.238002890173407</v>
      </c>
      <c r="J714" s="6">
        <f t="shared" ref="J714:J777" si="56">D714*$E$1761/E714</f>
        <v>21.905411098265891</v>
      </c>
      <c r="K714" s="6">
        <f t="shared" si="53"/>
        <v>28.961067164354795</v>
      </c>
    </row>
    <row r="715" spans="1:11" ht="12.75" x14ac:dyDescent="0.2">
      <c r="A715" s="2">
        <v>1929.11</v>
      </c>
      <c r="B715" s="6">
        <v>20.58</v>
      </c>
      <c r="C715" s="12">
        <v>0.96</v>
      </c>
      <c r="D715" s="12">
        <v>1.591</v>
      </c>
      <c r="E715" s="12">
        <v>17.3</v>
      </c>
      <c r="F715" s="6">
        <f t="shared" ref="F715:F778" si="57">F714+1/12</f>
        <v>1929.8749999999466</v>
      </c>
      <c r="G715" s="6">
        <f>G705*2/12+G717*10/12</f>
        <v>3.3416666666666668</v>
      </c>
      <c r="H715" s="6">
        <f t="shared" si="54"/>
        <v>286.77694682080914</v>
      </c>
      <c r="I715" s="6">
        <f t="shared" si="55"/>
        <v>13.377350289017336</v>
      </c>
      <c r="J715" s="6">
        <f t="shared" si="56"/>
        <v>22.170171156069358</v>
      </c>
      <c r="K715" s="6">
        <f t="shared" si="53"/>
        <v>21.171036000097043</v>
      </c>
    </row>
    <row r="716" spans="1:11" ht="12.75" x14ac:dyDescent="0.2">
      <c r="A716" s="2">
        <v>1929.12</v>
      </c>
      <c r="B716" s="6">
        <v>21.4</v>
      </c>
      <c r="C716" s="12">
        <v>0.97</v>
      </c>
      <c r="D716" s="12">
        <v>1.61</v>
      </c>
      <c r="E716" s="12">
        <v>17.2</v>
      </c>
      <c r="F716" s="6">
        <f t="shared" si="57"/>
        <v>1929.9583333332798</v>
      </c>
      <c r="G716" s="6">
        <f>G705*1/12+G717*11/12</f>
        <v>3.315833333333333</v>
      </c>
      <c r="H716" s="6">
        <f t="shared" si="54"/>
        <v>299.93717441860457</v>
      </c>
      <c r="I716" s="6">
        <f t="shared" si="55"/>
        <v>13.59528313953488</v>
      </c>
      <c r="J716" s="6">
        <f t="shared" si="56"/>
        <v>22.565366860465112</v>
      </c>
      <c r="K716" s="6">
        <f t="shared" si="53"/>
        <v>22.007373176418341</v>
      </c>
    </row>
    <row r="717" spans="1:11" ht="12.75" x14ac:dyDescent="0.2">
      <c r="A717" s="2">
        <v>1930.01</v>
      </c>
      <c r="B717" s="6">
        <v>21.71</v>
      </c>
      <c r="C717" s="12">
        <v>0.9708</v>
      </c>
      <c r="D717" s="12">
        <v>1.5569999999999999</v>
      </c>
      <c r="E717" s="12">
        <v>17.100000000000001</v>
      </c>
      <c r="F717" s="6">
        <f t="shared" si="57"/>
        <v>1930.0416666666131</v>
      </c>
      <c r="G717" s="6">
        <v>3.29</v>
      </c>
      <c r="H717" s="6">
        <f t="shared" si="54"/>
        <v>306.06148596491215</v>
      </c>
      <c r="I717" s="6">
        <f t="shared" si="55"/>
        <v>13.686065894736839</v>
      </c>
      <c r="J717" s="6">
        <f t="shared" si="56"/>
        <v>21.950148947368415</v>
      </c>
      <c r="K717" s="6">
        <f t="shared" si="53"/>
        <v>22.310724294336854</v>
      </c>
    </row>
    <row r="718" spans="1:11" ht="12.75" x14ac:dyDescent="0.2">
      <c r="A718" s="2">
        <v>1930.02</v>
      </c>
      <c r="B718" s="6">
        <v>23.07</v>
      </c>
      <c r="C718" s="12">
        <v>0.97170000000000001</v>
      </c>
      <c r="D718" s="12">
        <v>1.5029999999999999</v>
      </c>
      <c r="E718" s="12">
        <v>17</v>
      </c>
      <c r="F718" s="6">
        <f t="shared" si="57"/>
        <v>1930.1249999999463</v>
      </c>
      <c r="G718" s="6">
        <f>G717*11/12+G729*1/12</f>
        <v>3.2941666666666665</v>
      </c>
      <c r="H718" s="6">
        <f t="shared" si="54"/>
        <v>327.14752764705872</v>
      </c>
      <c r="I718" s="6">
        <f t="shared" si="55"/>
        <v>13.779334747058821</v>
      </c>
      <c r="J718" s="6">
        <f t="shared" si="56"/>
        <v>21.31351252941176</v>
      </c>
      <c r="K718" s="6">
        <f t="shared" si="53"/>
        <v>23.697117749335892</v>
      </c>
    </row>
    <row r="719" spans="1:11" ht="12.75" x14ac:dyDescent="0.2">
      <c r="A719" s="2">
        <v>1930.03</v>
      </c>
      <c r="B719" s="6">
        <v>23.94</v>
      </c>
      <c r="C719" s="12">
        <v>0.97250000000000003</v>
      </c>
      <c r="D719" s="12">
        <v>1.45</v>
      </c>
      <c r="E719" s="12">
        <v>16.899999999999999</v>
      </c>
      <c r="F719" s="6">
        <f t="shared" si="57"/>
        <v>1930.2083333332796</v>
      </c>
      <c r="G719" s="6">
        <f>G717*10/12+G729*2/12</f>
        <v>3.2983333333333333</v>
      </c>
      <c r="H719" s="6">
        <f t="shared" si="54"/>
        <v>341.49347573964496</v>
      </c>
      <c r="I719" s="6">
        <f t="shared" si="55"/>
        <v>13.872280917159761</v>
      </c>
      <c r="J719" s="6">
        <f t="shared" si="56"/>
        <v>20.683606508875734</v>
      </c>
      <c r="K719" s="6">
        <f t="shared" si="53"/>
        <v>24.586607792668865</v>
      </c>
    </row>
    <row r="720" spans="1:11" ht="12.75" x14ac:dyDescent="0.2">
      <c r="A720" s="2">
        <v>1930.04</v>
      </c>
      <c r="B720" s="6">
        <v>25.46</v>
      </c>
      <c r="C720" s="12">
        <v>0.97330000000000005</v>
      </c>
      <c r="D720" s="12">
        <v>1.397</v>
      </c>
      <c r="E720" s="12">
        <v>17</v>
      </c>
      <c r="F720" s="6">
        <f t="shared" si="57"/>
        <v>1930.2916666666129</v>
      </c>
      <c r="G720" s="6">
        <f>G717*9/12+G729*3/12</f>
        <v>3.3024999999999998</v>
      </c>
      <c r="H720" s="6">
        <f t="shared" si="54"/>
        <v>361.03927411764698</v>
      </c>
      <c r="I720" s="6">
        <f t="shared" si="55"/>
        <v>13.802023782352938</v>
      </c>
      <c r="J720" s="6">
        <f t="shared" si="56"/>
        <v>19.810363941176465</v>
      </c>
      <c r="K720" s="6">
        <f t="shared" si="53"/>
        <v>25.843436862018322</v>
      </c>
    </row>
    <row r="721" spans="1:11" ht="12.75" x14ac:dyDescent="0.2">
      <c r="A721" s="2">
        <v>1930.05</v>
      </c>
      <c r="B721" s="6">
        <v>23.94</v>
      </c>
      <c r="C721" s="12">
        <v>0.97419999999999995</v>
      </c>
      <c r="D721" s="12">
        <v>1.343</v>
      </c>
      <c r="E721" s="12">
        <v>16.899999999999999</v>
      </c>
      <c r="F721" s="6">
        <f t="shared" si="57"/>
        <v>1930.3749999999461</v>
      </c>
      <c r="G721" s="6">
        <f>G717*8/12+G729*4/12</f>
        <v>3.3066666666666666</v>
      </c>
      <c r="H721" s="6">
        <f t="shared" si="54"/>
        <v>341.49347573964496</v>
      </c>
      <c r="I721" s="6">
        <f t="shared" si="55"/>
        <v>13.896530662721892</v>
      </c>
      <c r="J721" s="6">
        <f t="shared" si="56"/>
        <v>19.157298994082836</v>
      </c>
      <c r="K721" s="6">
        <f t="shared" si="53"/>
        <v>24.309760633908187</v>
      </c>
    </row>
    <row r="722" spans="1:11" ht="12.75" x14ac:dyDescent="0.2">
      <c r="A722" s="2">
        <v>1930.06</v>
      </c>
      <c r="B722" s="6">
        <v>21.52</v>
      </c>
      <c r="C722" s="12">
        <v>0.97499999999999998</v>
      </c>
      <c r="D722" s="12">
        <v>1.29</v>
      </c>
      <c r="E722" s="12">
        <v>16.8</v>
      </c>
      <c r="F722" s="6">
        <f t="shared" si="57"/>
        <v>1930.4583333332794</v>
      </c>
      <c r="G722" s="6">
        <f>G717*7/12+G729*5/12</f>
        <v>3.3108333333333331</v>
      </c>
      <c r="H722" s="6">
        <f t="shared" si="54"/>
        <v>308.80047142857131</v>
      </c>
      <c r="I722" s="6">
        <f t="shared" si="55"/>
        <v>13.990727678571423</v>
      </c>
      <c r="J722" s="6">
        <f t="shared" si="56"/>
        <v>18.510808928571425</v>
      </c>
      <c r="K722" s="6">
        <f t="shared" ref="K722:K785" si="58">H722/AVERAGE(J602:J721)</f>
        <v>21.866899333389487</v>
      </c>
    </row>
    <row r="723" spans="1:11" ht="12.75" x14ac:dyDescent="0.2">
      <c r="A723" s="2">
        <v>1930.07</v>
      </c>
      <c r="B723" s="6">
        <v>21.06</v>
      </c>
      <c r="C723" s="12">
        <v>0.9758</v>
      </c>
      <c r="D723" s="12">
        <v>1.2370000000000001</v>
      </c>
      <c r="E723" s="12">
        <v>16.600000000000001</v>
      </c>
      <c r="F723" s="6">
        <f t="shared" si="57"/>
        <v>1930.5416666666126</v>
      </c>
      <c r="G723" s="6">
        <f>G717*6/12+G729*6/12</f>
        <v>3.3150000000000004</v>
      </c>
      <c r="H723" s="6">
        <f t="shared" si="54"/>
        <v>305.84067831325291</v>
      </c>
      <c r="I723" s="6">
        <f t="shared" si="55"/>
        <v>14.17090854216867</v>
      </c>
      <c r="J723" s="6">
        <f t="shared" si="56"/>
        <v>17.964146204819272</v>
      </c>
      <c r="K723" s="6">
        <f t="shared" si="58"/>
        <v>21.548797592546656</v>
      </c>
    </row>
    <row r="724" spans="1:11" ht="12.75" x14ac:dyDescent="0.2">
      <c r="A724" s="2">
        <v>1930.08</v>
      </c>
      <c r="B724" s="6">
        <v>20.79</v>
      </c>
      <c r="C724" s="12">
        <v>0.97670000000000001</v>
      </c>
      <c r="D724" s="12">
        <v>1.1830000000000001</v>
      </c>
      <c r="E724" s="12">
        <v>16.5</v>
      </c>
      <c r="F724" s="6">
        <f t="shared" si="57"/>
        <v>1930.6249999999459</v>
      </c>
      <c r="G724" s="6">
        <f>G717*5/12+G729*7/12</f>
        <v>3.3191666666666668</v>
      </c>
      <c r="H724" s="6">
        <f t="shared" si="54"/>
        <v>303.74945999999994</v>
      </c>
      <c r="I724" s="6">
        <f t="shared" si="55"/>
        <v>14.26994216363636</v>
      </c>
      <c r="J724" s="6">
        <f t="shared" si="56"/>
        <v>17.284060181818177</v>
      </c>
      <c r="K724" s="6">
        <f t="shared" si="58"/>
        <v>21.30060224111816</v>
      </c>
    </row>
    <row r="725" spans="1:11" ht="12.75" x14ac:dyDescent="0.2">
      <c r="A725" s="2">
        <v>1930.09</v>
      </c>
      <c r="B725" s="6">
        <v>20.78</v>
      </c>
      <c r="C725" s="12">
        <v>0.97750000000000004</v>
      </c>
      <c r="D725" s="12">
        <v>1.1299999999999999</v>
      </c>
      <c r="E725" s="12">
        <v>16.600000000000001</v>
      </c>
      <c r="F725" s="6">
        <f t="shared" si="57"/>
        <v>1930.7083333332791</v>
      </c>
      <c r="G725" s="6">
        <f>G717*4/12+G729*8/12</f>
        <v>3.3233333333333333</v>
      </c>
      <c r="H725" s="6">
        <f t="shared" si="54"/>
        <v>301.77442048192768</v>
      </c>
      <c r="I725" s="6">
        <f t="shared" si="55"/>
        <v>14.195596536144574</v>
      </c>
      <c r="J725" s="6">
        <f t="shared" si="56"/>
        <v>16.4102548192771</v>
      </c>
      <c r="K725" s="6">
        <f t="shared" si="58"/>
        <v>21.072581788447323</v>
      </c>
    </row>
    <row r="726" spans="1:11" ht="12.75" x14ac:dyDescent="0.2">
      <c r="A726" s="2">
        <v>1930.1</v>
      </c>
      <c r="B726" s="6">
        <v>17.920000000000002</v>
      </c>
      <c r="C726" s="12">
        <v>0.97829999999999995</v>
      </c>
      <c r="D726" s="12">
        <v>1.077</v>
      </c>
      <c r="E726" s="12">
        <v>16.5</v>
      </c>
      <c r="F726" s="6">
        <f t="shared" si="57"/>
        <v>1930.7916666666124</v>
      </c>
      <c r="G726" s="6">
        <f>G717*3/12+G729*9/12</f>
        <v>3.3275000000000001</v>
      </c>
      <c r="H726" s="6">
        <f t="shared" si="54"/>
        <v>261.81771636363635</v>
      </c>
      <c r="I726" s="6">
        <f t="shared" si="55"/>
        <v>14.293318745454542</v>
      </c>
      <c r="J726" s="6">
        <f t="shared" si="56"/>
        <v>15.735361636363633</v>
      </c>
      <c r="K726" s="6">
        <f t="shared" si="58"/>
        <v>18.214870154658634</v>
      </c>
    </row>
    <row r="727" spans="1:11" ht="12.75" x14ac:dyDescent="0.2">
      <c r="A727" s="2">
        <v>1930.11</v>
      </c>
      <c r="B727" s="6">
        <v>16.62</v>
      </c>
      <c r="C727" s="12">
        <v>0.97919999999999996</v>
      </c>
      <c r="D727" s="12">
        <v>1.0229999999999999</v>
      </c>
      <c r="E727" s="12">
        <v>16.399999999999999</v>
      </c>
      <c r="F727" s="6">
        <f t="shared" si="57"/>
        <v>1930.8749999999457</v>
      </c>
      <c r="G727" s="6">
        <f>G717*2/12+G729*10/12</f>
        <v>3.3316666666666666</v>
      </c>
      <c r="H727" s="6">
        <f t="shared" si="54"/>
        <v>244.30487926829267</v>
      </c>
      <c r="I727" s="6">
        <f t="shared" si="55"/>
        <v>14.393702634146338</v>
      </c>
      <c r="J727" s="6">
        <f t="shared" si="56"/>
        <v>15.037538597560971</v>
      </c>
      <c r="K727" s="6">
        <f t="shared" si="58"/>
        <v>16.939711377775168</v>
      </c>
    </row>
    <row r="728" spans="1:11" ht="12.75" x14ac:dyDescent="0.2">
      <c r="A728" s="2">
        <v>1930.12</v>
      </c>
      <c r="B728" s="6">
        <v>15.51</v>
      </c>
      <c r="C728" s="12">
        <v>0.98</v>
      </c>
      <c r="D728" s="12">
        <v>0.97</v>
      </c>
      <c r="E728" s="12">
        <v>16.100000000000001</v>
      </c>
      <c r="F728" s="6">
        <f t="shared" si="57"/>
        <v>1930.9583333332789</v>
      </c>
      <c r="G728" s="6">
        <f>G717*1/12+G729*11/12</f>
        <v>3.3358333333333325</v>
      </c>
      <c r="H728" s="6">
        <f t="shared" si="54"/>
        <v>232.23672111801235</v>
      </c>
      <c r="I728" s="6">
        <f t="shared" si="55"/>
        <v>14.673886956521734</v>
      </c>
      <c r="J728" s="6">
        <f t="shared" si="56"/>
        <v>14.524153416149062</v>
      </c>
      <c r="K728" s="6">
        <f t="shared" si="58"/>
        <v>16.055001856531327</v>
      </c>
    </row>
    <row r="729" spans="1:11" ht="12.75" x14ac:dyDescent="0.2">
      <c r="A729" s="2">
        <v>1931.01</v>
      </c>
      <c r="B729" s="6">
        <v>15.98</v>
      </c>
      <c r="C729" s="12">
        <v>0.9667</v>
      </c>
      <c r="D729" s="12">
        <v>0.94</v>
      </c>
      <c r="E729" s="12">
        <v>15.9</v>
      </c>
      <c r="F729" s="6">
        <f t="shared" si="57"/>
        <v>1931.0416666666122</v>
      </c>
      <c r="G729" s="6">
        <v>3.34</v>
      </c>
      <c r="H729" s="6">
        <f t="shared" si="54"/>
        <v>242.28393584905655</v>
      </c>
      <c r="I729" s="6">
        <f t="shared" si="55"/>
        <v>14.656813566037732</v>
      </c>
      <c r="J729" s="6">
        <f t="shared" si="56"/>
        <v>14.251996226415091</v>
      </c>
      <c r="K729" s="6">
        <f t="shared" si="58"/>
        <v>16.705478731547611</v>
      </c>
    </row>
    <row r="730" spans="1:11" ht="12.75" x14ac:dyDescent="0.2">
      <c r="A730" s="2">
        <v>1931.02</v>
      </c>
      <c r="B730" s="6">
        <v>17.2</v>
      </c>
      <c r="C730" s="12">
        <v>0.95330000000000004</v>
      </c>
      <c r="D730" s="12">
        <v>0.91</v>
      </c>
      <c r="E730" s="12">
        <v>15.7</v>
      </c>
      <c r="F730" s="6">
        <f t="shared" si="57"/>
        <v>1931.1249999999454</v>
      </c>
      <c r="G730" s="6">
        <f>G729*11/12+G741*1/12</f>
        <v>3.3683333333333327</v>
      </c>
      <c r="H730" s="6">
        <f t="shared" si="54"/>
        <v>264.10326114649678</v>
      </c>
      <c r="I730" s="6">
        <f t="shared" si="55"/>
        <v>14.637769700636941</v>
      </c>
      <c r="J730" s="6">
        <f t="shared" si="56"/>
        <v>13.9729050955414</v>
      </c>
      <c r="K730" s="6">
        <f t="shared" si="58"/>
        <v>18.161492436976094</v>
      </c>
    </row>
    <row r="731" spans="1:11" ht="12.75" x14ac:dyDescent="0.2">
      <c r="A731" s="2">
        <v>1931.03</v>
      </c>
      <c r="B731" s="6">
        <v>17.53</v>
      </c>
      <c r="C731" s="12">
        <v>0.94</v>
      </c>
      <c r="D731" s="12">
        <v>0.88</v>
      </c>
      <c r="E731" s="12">
        <v>15.6</v>
      </c>
      <c r="F731" s="6">
        <f t="shared" si="57"/>
        <v>1931.2083333332787</v>
      </c>
      <c r="G731" s="6">
        <f>G729*10/12+G741*2/12</f>
        <v>3.3966666666666665</v>
      </c>
      <c r="H731" s="6">
        <f t="shared" si="54"/>
        <v>270.89580961538456</v>
      </c>
      <c r="I731" s="6">
        <f t="shared" si="55"/>
        <v>14.526073076923074</v>
      </c>
      <c r="J731" s="6">
        <f t="shared" si="56"/>
        <v>13.59887692307692</v>
      </c>
      <c r="K731" s="6">
        <f t="shared" si="58"/>
        <v>18.579561032791286</v>
      </c>
    </row>
    <row r="732" spans="1:11" ht="12.75" x14ac:dyDescent="0.2">
      <c r="A732" s="2">
        <v>1931.04</v>
      </c>
      <c r="B732" s="6">
        <v>15.86</v>
      </c>
      <c r="C732" s="12">
        <v>0.92669999999999997</v>
      </c>
      <c r="D732" s="12">
        <v>0.85</v>
      </c>
      <c r="E732" s="12">
        <v>15.5</v>
      </c>
      <c r="F732" s="6">
        <f t="shared" si="57"/>
        <v>1931.2916666666119</v>
      </c>
      <c r="G732" s="6">
        <f>G729*9/12+G741*3/12</f>
        <v>3.4249999999999998</v>
      </c>
      <c r="H732" s="6">
        <f t="shared" si="54"/>
        <v>246.67006838709671</v>
      </c>
      <c r="I732" s="6">
        <f t="shared" si="55"/>
        <v>14.412935206451609</v>
      </c>
      <c r="J732" s="6">
        <f t="shared" si="56"/>
        <v>13.220022580645157</v>
      </c>
      <c r="K732" s="6">
        <f t="shared" si="58"/>
        <v>16.872315331609666</v>
      </c>
    </row>
    <row r="733" spans="1:11" ht="12.75" x14ac:dyDescent="0.2">
      <c r="A733" s="2">
        <v>1931.05</v>
      </c>
      <c r="B733" s="6">
        <v>14.33</v>
      </c>
      <c r="C733" s="12">
        <v>0.9133</v>
      </c>
      <c r="D733" s="12">
        <v>0.82</v>
      </c>
      <c r="E733" s="12">
        <v>15.3</v>
      </c>
      <c r="F733" s="6">
        <f t="shared" si="57"/>
        <v>1931.3749999999452</v>
      </c>
      <c r="G733" s="6">
        <f>G729*8/12+G741*4/12</f>
        <v>3.4533333333333331</v>
      </c>
      <c r="H733" s="6">
        <f t="shared" si="54"/>
        <v>225.78741372549013</v>
      </c>
      <c r="I733" s="6">
        <f t="shared" si="55"/>
        <v>14.390205509803918</v>
      </c>
      <c r="J733" s="6">
        <f t="shared" si="56"/>
        <v>12.920145098039212</v>
      </c>
      <c r="K733" s="6">
        <f t="shared" si="58"/>
        <v>15.401539999110112</v>
      </c>
    </row>
    <row r="734" spans="1:11" ht="12.75" x14ac:dyDescent="0.2">
      <c r="A734" s="2">
        <v>1931.06</v>
      </c>
      <c r="B734" s="6">
        <v>13.87</v>
      </c>
      <c r="C734" s="12">
        <v>0.9</v>
      </c>
      <c r="D734" s="12">
        <v>0.79</v>
      </c>
      <c r="E734" s="12">
        <v>15.1</v>
      </c>
      <c r="F734" s="6">
        <f t="shared" si="57"/>
        <v>1931.4583333332785</v>
      </c>
      <c r="G734" s="6">
        <f>G729*7/12+G741*5/12</f>
        <v>3.4816666666666665</v>
      </c>
      <c r="H734" s="6">
        <f t="shared" si="54"/>
        <v>221.43409072847678</v>
      </c>
      <c r="I734" s="6">
        <f t="shared" si="55"/>
        <v>14.368470198675492</v>
      </c>
      <c r="J734" s="6">
        <f t="shared" si="56"/>
        <v>12.612323841059601</v>
      </c>
      <c r="K734" s="6">
        <f t="shared" si="58"/>
        <v>15.06247607464325</v>
      </c>
    </row>
    <row r="735" spans="1:11" ht="12.75" x14ac:dyDescent="0.2">
      <c r="A735" s="2">
        <v>1931.07</v>
      </c>
      <c r="B735" s="6">
        <v>14.33</v>
      </c>
      <c r="C735" s="12">
        <v>0.88670000000000004</v>
      </c>
      <c r="D735" s="12">
        <v>0.76</v>
      </c>
      <c r="E735" s="12">
        <v>15.1</v>
      </c>
      <c r="F735" s="6">
        <f t="shared" si="57"/>
        <v>1931.5416666666117</v>
      </c>
      <c r="G735" s="6">
        <f>G729*6/12+G741*6/12</f>
        <v>3.51</v>
      </c>
      <c r="H735" s="6">
        <f t="shared" si="54"/>
        <v>228.7779754966887</v>
      </c>
      <c r="I735" s="6">
        <f t="shared" si="55"/>
        <v>14.156136139072846</v>
      </c>
      <c r="J735" s="6">
        <f t="shared" si="56"/>
        <v>12.133374834437083</v>
      </c>
      <c r="K735" s="6">
        <f t="shared" si="58"/>
        <v>15.51675009551632</v>
      </c>
    </row>
    <row r="736" spans="1:11" ht="12.75" x14ac:dyDescent="0.2">
      <c r="A736" s="2">
        <v>1931.08</v>
      </c>
      <c r="B736" s="6">
        <v>13.9</v>
      </c>
      <c r="C736" s="12">
        <v>0.87329999999999997</v>
      </c>
      <c r="D736" s="12">
        <v>0.73</v>
      </c>
      <c r="E736" s="12">
        <v>15.1</v>
      </c>
      <c r="F736" s="6">
        <f t="shared" si="57"/>
        <v>1931.624999999945</v>
      </c>
      <c r="G736" s="6">
        <f>G729*5/12+G741*7/12</f>
        <v>3.5383333333333336</v>
      </c>
      <c r="H736" s="6">
        <f t="shared" si="54"/>
        <v>221.91303973509929</v>
      </c>
      <c r="I736" s="6">
        <f t="shared" si="55"/>
        <v>13.942205582781453</v>
      </c>
      <c r="J736" s="6">
        <f t="shared" si="56"/>
        <v>11.654425827814567</v>
      </c>
      <c r="K736" s="6">
        <f t="shared" si="58"/>
        <v>15.00627660288654</v>
      </c>
    </row>
    <row r="737" spans="1:11" ht="12.75" x14ac:dyDescent="0.2">
      <c r="A737" s="2">
        <v>1931.09</v>
      </c>
      <c r="B737" s="6">
        <v>11.83</v>
      </c>
      <c r="C737" s="12">
        <v>0.86</v>
      </c>
      <c r="D737" s="12">
        <v>0.7</v>
      </c>
      <c r="E737" s="12">
        <v>15</v>
      </c>
      <c r="F737" s="6">
        <f t="shared" si="57"/>
        <v>1931.7083333332782</v>
      </c>
      <c r="G737" s="6">
        <f>G729*4/12+G741*8/12</f>
        <v>3.5666666666666669</v>
      </c>
      <c r="H737" s="6">
        <f t="shared" si="54"/>
        <v>190.12466199999997</v>
      </c>
      <c r="I737" s="6">
        <f t="shared" si="55"/>
        <v>13.821403999999998</v>
      </c>
      <c r="J737" s="6">
        <f t="shared" si="56"/>
        <v>11.249979999999997</v>
      </c>
      <c r="K737" s="6">
        <f t="shared" si="58"/>
        <v>12.817745261106886</v>
      </c>
    </row>
    <row r="738" spans="1:11" ht="12.75" x14ac:dyDescent="0.2">
      <c r="A738" s="2">
        <v>1931.1</v>
      </c>
      <c r="B738" s="6">
        <v>10.25</v>
      </c>
      <c r="C738" s="12">
        <v>0.84670000000000001</v>
      </c>
      <c r="D738" s="12">
        <v>0.67</v>
      </c>
      <c r="E738" s="12">
        <v>14.9</v>
      </c>
      <c r="F738" s="6">
        <f t="shared" si="57"/>
        <v>1931.7916666666115</v>
      </c>
      <c r="G738" s="6">
        <f>G729*3/12+G741*9/12</f>
        <v>3.5950000000000002</v>
      </c>
      <c r="H738" s="6">
        <f t="shared" si="54"/>
        <v>165.837432885906</v>
      </c>
      <c r="I738" s="6">
        <f t="shared" si="55"/>
        <v>13.698980919463084</v>
      </c>
      <c r="J738" s="6">
        <f t="shared" si="56"/>
        <v>10.840105369127516</v>
      </c>
      <c r="K738" s="6">
        <f t="shared" si="58"/>
        <v>11.145926407660928</v>
      </c>
    </row>
    <row r="739" spans="1:11" ht="12.75" x14ac:dyDescent="0.2">
      <c r="A739" s="2">
        <v>1931.11</v>
      </c>
      <c r="B739" s="6">
        <v>10.39</v>
      </c>
      <c r="C739" s="12">
        <v>0.83330000000000004</v>
      </c>
      <c r="D739" s="12">
        <v>0.64</v>
      </c>
      <c r="E739" s="12">
        <v>14.7</v>
      </c>
      <c r="F739" s="6">
        <f t="shared" si="57"/>
        <v>1931.8749999999447</v>
      </c>
      <c r="G739" s="6">
        <f>G729*2/12+G741*10/12</f>
        <v>3.6233333333333335</v>
      </c>
      <c r="H739" s="6">
        <f t="shared" si="54"/>
        <v>170.38963877551021</v>
      </c>
      <c r="I739" s="6">
        <f t="shared" si="55"/>
        <v>13.665609816326528</v>
      </c>
      <c r="J739" s="6">
        <f t="shared" si="56"/>
        <v>10.495608163265304</v>
      </c>
      <c r="K739" s="6">
        <f t="shared" si="58"/>
        <v>11.415600295644676</v>
      </c>
    </row>
    <row r="740" spans="1:11" ht="12.75" x14ac:dyDescent="0.2">
      <c r="A740" s="2">
        <v>1931.12</v>
      </c>
      <c r="B740" s="6">
        <v>8.44</v>
      </c>
      <c r="C740" s="12">
        <v>0.82</v>
      </c>
      <c r="D740" s="12">
        <v>0.61</v>
      </c>
      <c r="E740" s="12">
        <v>14.6</v>
      </c>
      <c r="F740" s="6">
        <f t="shared" si="57"/>
        <v>1931.958333333278</v>
      </c>
      <c r="G740" s="6">
        <f>G729*1/12+G741*11/12</f>
        <v>3.6516666666666668</v>
      </c>
      <c r="H740" s="6">
        <f t="shared" si="54"/>
        <v>139.35885205479448</v>
      </c>
      <c r="I740" s="6">
        <f t="shared" si="55"/>
        <v>13.539604109589039</v>
      </c>
      <c r="J740" s="6">
        <f t="shared" si="56"/>
        <v>10.072144520547942</v>
      </c>
      <c r="K740" s="6">
        <f t="shared" si="58"/>
        <v>9.306032867968316</v>
      </c>
    </row>
    <row r="741" spans="1:11" ht="12.75" x14ac:dyDescent="0.2">
      <c r="A741" s="2">
        <v>1932.01</v>
      </c>
      <c r="B741" s="6">
        <v>8.3000000000000007</v>
      </c>
      <c r="C741" s="12">
        <v>0.79330000000000001</v>
      </c>
      <c r="D741" s="12">
        <v>0.59330000000000005</v>
      </c>
      <c r="E741" s="12">
        <v>14.3</v>
      </c>
      <c r="F741" s="6">
        <f t="shared" si="57"/>
        <v>1932.0416666666113</v>
      </c>
      <c r="G741" s="6">
        <v>3.68</v>
      </c>
      <c r="H741" s="6">
        <f t="shared" si="54"/>
        <v>139.92232867132864</v>
      </c>
      <c r="I741" s="6">
        <f t="shared" si="55"/>
        <v>13.373540160839157</v>
      </c>
      <c r="J741" s="6">
        <f t="shared" si="56"/>
        <v>10.001917783216781</v>
      </c>
      <c r="K741" s="6">
        <f t="shared" si="58"/>
        <v>9.3124064551778432</v>
      </c>
    </row>
    <row r="742" spans="1:11" ht="12.75" x14ac:dyDescent="0.2">
      <c r="A742" s="2">
        <v>1932.02</v>
      </c>
      <c r="B742" s="6">
        <v>8.23</v>
      </c>
      <c r="C742" s="12">
        <v>0.76670000000000005</v>
      </c>
      <c r="D742" s="12">
        <v>0.57669999999999999</v>
      </c>
      <c r="E742" s="12">
        <v>14.1</v>
      </c>
      <c r="F742" s="6">
        <f t="shared" si="57"/>
        <v>1932.1249999999445</v>
      </c>
      <c r="G742" s="6">
        <f>G741*11/12+G753*1/12</f>
        <v>3.6491666666666669</v>
      </c>
      <c r="H742" s="6">
        <f t="shared" si="54"/>
        <v>140.71023617021274</v>
      </c>
      <c r="I742" s="6">
        <f t="shared" si="55"/>
        <v>13.10844934042553</v>
      </c>
      <c r="J742" s="6">
        <f t="shared" si="56"/>
        <v>9.8599748723404232</v>
      </c>
      <c r="K742" s="6">
        <f t="shared" si="58"/>
        <v>9.3369322510084007</v>
      </c>
    </row>
    <row r="743" spans="1:11" ht="12.75" x14ac:dyDescent="0.2">
      <c r="A743" s="2">
        <v>1932.03</v>
      </c>
      <c r="B743" s="6">
        <v>8.26</v>
      </c>
      <c r="C743" s="12">
        <v>0.74</v>
      </c>
      <c r="D743" s="12">
        <v>0.56000000000000005</v>
      </c>
      <c r="E743" s="12">
        <v>14</v>
      </c>
      <c r="F743" s="6">
        <f t="shared" si="57"/>
        <v>1932.2083333332778</v>
      </c>
      <c r="G743" s="6">
        <f>G741*10/12+G753*2/12</f>
        <v>3.6183333333333336</v>
      </c>
      <c r="H743" s="6">
        <f t="shared" si="54"/>
        <v>142.23188999999996</v>
      </c>
      <c r="I743" s="6">
        <f t="shared" si="55"/>
        <v>12.742324285714284</v>
      </c>
      <c r="J743" s="6">
        <f t="shared" si="56"/>
        <v>9.6428399999999979</v>
      </c>
      <c r="K743" s="6">
        <f t="shared" si="58"/>
        <v>9.4130650280122108</v>
      </c>
    </row>
    <row r="744" spans="1:11" ht="12.75" x14ac:dyDescent="0.2">
      <c r="A744" s="2">
        <v>1932.04</v>
      </c>
      <c r="B744" s="6">
        <v>6.28</v>
      </c>
      <c r="C744" s="12">
        <v>0.71330000000000005</v>
      </c>
      <c r="D744" s="12">
        <v>0.54330000000000001</v>
      </c>
      <c r="E744" s="12">
        <v>13.9</v>
      </c>
      <c r="F744" s="6">
        <f t="shared" si="57"/>
        <v>1932.291666666611</v>
      </c>
      <c r="G744" s="6">
        <f>G741*9/12+G753*3/12</f>
        <v>3.5875000000000004</v>
      </c>
      <c r="H744" s="6">
        <f t="shared" si="54"/>
        <v>108.91553093525178</v>
      </c>
      <c r="I744" s="6">
        <f t="shared" si="55"/>
        <v>12.370931244604314</v>
      </c>
      <c r="J744" s="6">
        <f t="shared" si="56"/>
        <v>9.4225808848920849</v>
      </c>
      <c r="K744" s="6">
        <f t="shared" si="58"/>
        <v>7.1922331961154864</v>
      </c>
    </row>
    <row r="745" spans="1:11" ht="12.75" x14ac:dyDescent="0.2">
      <c r="A745" s="2">
        <v>1932.05</v>
      </c>
      <c r="B745" s="6">
        <v>5.51</v>
      </c>
      <c r="C745" s="12">
        <v>0.68669999999999998</v>
      </c>
      <c r="D745" s="12">
        <v>0.52669999999999995</v>
      </c>
      <c r="E745" s="12">
        <v>13.7</v>
      </c>
      <c r="F745" s="6">
        <f t="shared" si="57"/>
        <v>1932.3749999999443</v>
      </c>
      <c r="G745" s="6">
        <f>G741*8/12+G753*4/12</f>
        <v>3.5566666666666666</v>
      </c>
      <c r="H745" s="6">
        <f t="shared" si="54"/>
        <v>96.956292700729904</v>
      </c>
      <c r="I745" s="6">
        <f t="shared" si="55"/>
        <v>12.083463919708027</v>
      </c>
      <c r="J745" s="6">
        <f t="shared" si="56"/>
        <v>9.2680361824817492</v>
      </c>
      <c r="K745" s="6">
        <f t="shared" si="58"/>
        <v>6.3908572898814429</v>
      </c>
    </row>
    <row r="746" spans="1:11" ht="12.75" x14ac:dyDescent="0.2">
      <c r="A746" s="2">
        <v>1932.06</v>
      </c>
      <c r="B746" s="6">
        <v>4.7699999999999996</v>
      </c>
      <c r="C746" s="12">
        <v>0.66</v>
      </c>
      <c r="D746" s="12">
        <v>0.51</v>
      </c>
      <c r="E746" s="12">
        <v>13.6</v>
      </c>
      <c r="F746" s="6">
        <f t="shared" si="57"/>
        <v>1932.4583333332776</v>
      </c>
      <c r="G746" s="6">
        <f>G741*7/12+G753*5/12</f>
        <v>3.5258333333333338</v>
      </c>
      <c r="H746" s="6">
        <f t="shared" si="54"/>
        <v>84.552108088235272</v>
      </c>
      <c r="I746" s="6">
        <f t="shared" si="55"/>
        <v>11.699033823529408</v>
      </c>
      <c r="J746" s="6">
        <f t="shared" si="56"/>
        <v>9.0401624999999974</v>
      </c>
      <c r="K746" s="6">
        <f t="shared" si="58"/>
        <v>5.5650593715289647</v>
      </c>
    </row>
    <row r="747" spans="1:11" ht="12.75" x14ac:dyDescent="0.2">
      <c r="A747" s="2">
        <v>1932.07</v>
      </c>
      <c r="B747" s="6">
        <v>5.01</v>
      </c>
      <c r="C747" s="12">
        <v>0.63329999999999997</v>
      </c>
      <c r="D747" s="12">
        <v>0.49330000000000002</v>
      </c>
      <c r="E747" s="12">
        <v>13.6</v>
      </c>
      <c r="F747" s="6">
        <f t="shared" si="57"/>
        <v>1932.5416666666108</v>
      </c>
      <c r="G747" s="6">
        <f>G741*6/12+G753*6/12</f>
        <v>3.4950000000000001</v>
      </c>
      <c r="H747" s="6">
        <f t="shared" si="54"/>
        <v>88.806302205882332</v>
      </c>
      <c r="I747" s="6">
        <f t="shared" si="55"/>
        <v>11.225754727941174</v>
      </c>
      <c r="J747" s="6">
        <f t="shared" si="56"/>
        <v>8.7441414926470564</v>
      </c>
      <c r="K747" s="6">
        <f t="shared" si="58"/>
        <v>5.8387636718511997</v>
      </c>
    </row>
    <row r="748" spans="1:11" ht="12.75" x14ac:dyDescent="0.2">
      <c r="A748" s="2">
        <v>1932.08</v>
      </c>
      <c r="B748" s="6">
        <v>7.53</v>
      </c>
      <c r="C748" s="12">
        <v>0.60670000000000002</v>
      </c>
      <c r="D748" s="12">
        <v>0.47670000000000001</v>
      </c>
      <c r="E748" s="12">
        <v>13.5</v>
      </c>
      <c r="F748" s="6">
        <f t="shared" si="57"/>
        <v>1932.6249999999441</v>
      </c>
      <c r="G748" s="6">
        <f>G741*5/12+G753*7/12</f>
        <v>3.4641666666666668</v>
      </c>
      <c r="H748" s="6">
        <f t="shared" si="54"/>
        <v>134.46404666666663</v>
      </c>
      <c r="I748" s="6">
        <f t="shared" si="55"/>
        <v>10.833909311111109</v>
      </c>
      <c r="J748" s="6">
        <f t="shared" si="56"/>
        <v>8.5124848666666662</v>
      </c>
      <c r="K748" s="6">
        <f t="shared" si="58"/>
        <v>8.8346532051812119</v>
      </c>
    </row>
    <row r="749" spans="1:11" ht="12.75" x14ac:dyDescent="0.2">
      <c r="A749" s="2">
        <v>1932.09</v>
      </c>
      <c r="B749" s="6">
        <v>8.26</v>
      </c>
      <c r="C749" s="12">
        <v>0.57999999999999996</v>
      </c>
      <c r="D749" s="12">
        <v>0.46</v>
      </c>
      <c r="E749" s="12">
        <v>13.4</v>
      </c>
      <c r="F749" s="6">
        <f t="shared" si="57"/>
        <v>1932.7083333332773</v>
      </c>
      <c r="G749" s="6">
        <f>G741*4/12+G753*8/12</f>
        <v>3.4333333333333336</v>
      </c>
      <c r="H749" s="6">
        <f t="shared" si="54"/>
        <v>148.6004820895522</v>
      </c>
      <c r="I749" s="6">
        <f t="shared" si="55"/>
        <v>10.434416417910445</v>
      </c>
      <c r="J749" s="6">
        <f t="shared" si="56"/>
        <v>8.2755716417910428</v>
      </c>
      <c r="K749" s="6">
        <f t="shared" si="58"/>
        <v>9.7611685640637074</v>
      </c>
    </row>
    <row r="750" spans="1:11" ht="12.75" x14ac:dyDescent="0.2">
      <c r="A750" s="2">
        <v>1932.1</v>
      </c>
      <c r="B750" s="6">
        <v>7.12</v>
      </c>
      <c r="C750" s="12">
        <v>0.55330000000000001</v>
      </c>
      <c r="D750" s="12">
        <v>0.44330000000000003</v>
      </c>
      <c r="E750" s="12">
        <v>13.3</v>
      </c>
      <c r="F750" s="6">
        <f t="shared" si="57"/>
        <v>1932.7916666666106</v>
      </c>
      <c r="G750" s="6">
        <f>G741*3/12+G753*9/12</f>
        <v>3.4024999999999999</v>
      </c>
      <c r="H750" s="6">
        <f t="shared" si="54"/>
        <v>129.05455037593981</v>
      </c>
      <c r="I750" s="6">
        <f t="shared" si="55"/>
        <v>10.028916112781951</v>
      </c>
      <c r="J750" s="6">
        <f t="shared" si="56"/>
        <v>8.0350958120300735</v>
      </c>
      <c r="K750" s="6">
        <f t="shared" si="58"/>
        <v>8.4786066076890805</v>
      </c>
    </row>
    <row r="751" spans="1:11" ht="12.75" x14ac:dyDescent="0.2">
      <c r="A751" s="2">
        <v>1932.11</v>
      </c>
      <c r="B751" s="6">
        <v>7.05</v>
      </c>
      <c r="C751" s="12">
        <v>0.52669999999999995</v>
      </c>
      <c r="D751" s="12">
        <v>0.42670000000000002</v>
      </c>
      <c r="E751" s="12">
        <v>13.2</v>
      </c>
      <c r="F751" s="6">
        <f t="shared" si="57"/>
        <v>1932.8749999999438</v>
      </c>
      <c r="G751" s="6">
        <f>G741*2/12+G753*10/12</f>
        <v>3.3716666666666666</v>
      </c>
      <c r="H751" s="6">
        <f t="shared" si="54"/>
        <v>128.75382954545452</v>
      </c>
      <c r="I751" s="6">
        <f t="shared" si="55"/>
        <v>9.6190981590909068</v>
      </c>
      <c r="J751" s="6">
        <f t="shared" si="56"/>
        <v>7.7928027045454531</v>
      </c>
      <c r="K751" s="6">
        <f t="shared" si="58"/>
        <v>8.4633095671228968</v>
      </c>
    </row>
    <row r="752" spans="1:11" ht="12.75" x14ac:dyDescent="0.2">
      <c r="A752" s="2">
        <v>1932.12</v>
      </c>
      <c r="B752" s="6">
        <v>6.82</v>
      </c>
      <c r="C752" s="12">
        <v>0.5</v>
      </c>
      <c r="D752" s="12">
        <v>0.41</v>
      </c>
      <c r="E752" s="12">
        <v>13.1</v>
      </c>
      <c r="F752" s="6">
        <f t="shared" si="57"/>
        <v>1932.9583333332771</v>
      </c>
      <c r="G752" s="6">
        <f>G741*1/12+G753*11/12</f>
        <v>3.3408333333333338</v>
      </c>
      <c r="H752" s="6">
        <f t="shared" si="54"/>
        <v>125.50413893129769</v>
      </c>
      <c r="I752" s="6">
        <f t="shared" si="55"/>
        <v>9.2011832061068688</v>
      </c>
      <c r="J752" s="6">
        <f t="shared" si="56"/>
        <v>7.5449702290076317</v>
      </c>
      <c r="K752" s="6">
        <f t="shared" si="58"/>
        <v>8.2570739991006796</v>
      </c>
    </row>
    <row r="753" spans="1:11" ht="12.75" x14ac:dyDescent="0.2">
      <c r="A753" s="2">
        <v>1933.01</v>
      </c>
      <c r="B753" s="6">
        <v>7.09</v>
      </c>
      <c r="C753" s="12">
        <v>0.495</v>
      </c>
      <c r="D753" s="12">
        <v>0.41249999999999998</v>
      </c>
      <c r="E753" s="12">
        <v>12.9</v>
      </c>
      <c r="F753" s="6">
        <f t="shared" si="57"/>
        <v>1933.0416666666104</v>
      </c>
      <c r="G753" s="6">
        <v>3.31</v>
      </c>
      <c r="H753" s="6">
        <f t="shared" si="54"/>
        <v>132.49561162790692</v>
      </c>
      <c r="I753" s="6">
        <f t="shared" si="55"/>
        <v>9.2503988372092998</v>
      </c>
      <c r="J753" s="6">
        <f t="shared" si="56"/>
        <v>7.7086656976744168</v>
      </c>
      <c r="K753" s="6">
        <f t="shared" si="58"/>
        <v>8.7280461628135271</v>
      </c>
    </row>
    <row r="754" spans="1:11" ht="12.75" x14ac:dyDescent="0.2">
      <c r="A754" s="2">
        <v>1933.02</v>
      </c>
      <c r="B754" s="6">
        <v>6.25</v>
      </c>
      <c r="C754" s="12">
        <v>0.49</v>
      </c>
      <c r="D754" s="12">
        <v>0.41499999999999998</v>
      </c>
      <c r="E754" s="12">
        <v>12.7</v>
      </c>
      <c r="F754" s="6">
        <f t="shared" si="57"/>
        <v>1933.1249999999436</v>
      </c>
      <c r="G754" s="6">
        <f>G753*11/12+G765*1/12</f>
        <v>3.2941666666666674</v>
      </c>
      <c r="H754" s="6">
        <f t="shared" si="54"/>
        <v>118.63730314960628</v>
      </c>
      <c r="I754" s="6">
        <f t="shared" si="55"/>
        <v>9.301164566929133</v>
      </c>
      <c r="J754" s="6">
        <f t="shared" si="56"/>
        <v>7.8775169291338569</v>
      </c>
      <c r="K754" s="6">
        <f t="shared" si="58"/>
        <v>7.8260517513165961</v>
      </c>
    </row>
    <row r="755" spans="1:11" ht="12.75" x14ac:dyDescent="0.2">
      <c r="A755" s="2">
        <v>1933.03</v>
      </c>
      <c r="B755" s="6">
        <v>6.23</v>
      </c>
      <c r="C755" s="12">
        <v>0.48499999999999999</v>
      </c>
      <c r="D755" s="12">
        <v>0.41749999999999998</v>
      </c>
      <c r="E755" s="12">
        <v>12.6</v>
      </c>
      <c r="F755" s="6">
        <f t="shared" si="57"/>
        <v>1933.2083333332769</v>
      </c>
      <c r="G755" s="6">
        <f>G753*10/12+G765*2/12</f>
        <v>3.2783333333333333</v>
      </c>
      <c r="H755" s="6">
        <f t="shared" si="54"/>
        <v>119.19621666666664</v>
      </c>
      <c r="I755" s="6">
        <f t="shared" si="55"/>
        <v>9.2793202380952362</v>
      </c>
      <c r="J755" s="6">
        <f t="shared" si="56"/>
        <v>7.9878684523809502</v>
      </c>
      <c r="K755" s="6">
        <f t="shared" si="58"/>
        <v>7.8746813229431663</v>
      </c>
    </row>
    <row r="756" spans="1:11" ht="12.75" x14ac:dyDescent="0.2">
      <c r="A756" s="2">
        <v>1933.04</v>
      </c>
      <c r="B756" s="6">
        <v>6.89</v>
      </c>
      <c r="C756" s="12">
        <v>0.48</v>
      </c>
      <c r="D756" s="12">
        <v>0.42</v>
      </c>
      <c r="E756" s="12">
        <v>12.6</v>
      </c>
      <c r="F756" s="6">
        <f t="shared" si="57"/>
        <v>1933.2916666666101</v>
      </c>
      <c r="G756" s="6">
        <f>G753*9/12+G765*3/12</f>
        <v>3.2624999999999997</v>
      </c>
      <c r="H756" s="6">
        <f t="shared" si="54"/>
        <v>131.8237452380952</v>
      </c>
      <c r="I756" s="6">
        <f t="shared" si="55"/>
        <v>9.1836571428571396</v>
      </c>
      <c r="J756" s="6">
        <f t="shared" si="56"/>
        <v>8.0356999999999985</v>
      </c>
      <c r="K756" s="6">
        <f t="shared" si="58"/>
        <v>8.723101646068109</v>
      </c>
    </row>
    <row r="757" spans="1:11" ht="12.75" x14ac:dyDescent="0.2">
      <c r="A757" s="2">
        <v>1933.05</v>
      </c>
      <c r="B757" s="6">
        <v>8.8699999999999992</v>
      </c>
      <c r="C757" s="12">
        <v>0.47499999999999998</v>
      </c>
      <c r="D757" s="12">
        <v>0.42249999999999999</v>
      </c>
      <c r="E757" s="12">
        <v>12.6</v>
      </c>
      <c r="F757" s="6">
        <f t="shared" si="57"/>
        <v>1933.3749999999434</v>
      </c>
      <c r="G757" s="6">
        <f>G753*8/12+G765*4/12</f>
        <v>3.2466666666666666</v>
      </c>
      <c r="H757" s="6">
        <f t="shared" si="54"/>
        <v>169.70633095238088</v>
      </c>
      <c r="I757" s="6">
        <f t="shared" si="55"/>
        <v>9.0879940476190448</v>
      </c>
      <c r="J757" s="6">
        <f t="shared" si="56"/>
        <v>8.0835315476190459</v>
      </c>
      <c r="K757" s="6">
        <f t="shared" si="58"/>
        <v>11.249651251932438</v>
      </c>
    </row>
    <row r="758" spans="1:11" ht="12.75" x14ac:dyDescent="0.2">
      <c r="A758" s="2">
        <v>1933.06</v>
      </c>
      <c r="B758" s="6">
        <v>10.39</v>
      </c>
      <c r="C758" s="12">
        <v>0.47</v>
      </c>
      <c r="D758" s="12">
        <v>0.42499999999999999</v>
      </c>
      <c r="E758" s="12">
        <v>12.7</v>
      </c>
      <c r="F758" s="6">
        <f t="shared" si="57"/>
        <v>1933.4583333332766</v>
      </c>
      <c r="G758" s="6">
        <f>G753*7/12+G765*5/12</f>
        <v>3.2308333333333334</v>
      </c>
      <c r="H758" s="6">
        <f t="shared" si="54"/>
        <v>197.2226527559055</v>
      </c>
      <c r="I758" s="6">
        <f t="shared" si="55"/>
        <v>8.9215251968503928</v>
      </c>
      <c r="J758" s="6">
        <f t="shared" si="56"/>
        <v>8.067336614173227</v>
      </c>
      <c r="K758" s="6">
        <f t="shared" si="58"/>
        <v>13.098875517269516</v>
      </c>
    </row>
    <row r="759" spans="1:11" ht="12.75" x14ac:dyDescent="0.2">
      <c r="A759" s="2">
        <v>1933.07</v>
      </c>
      <c r="B759" s="6">
        <v>11.23</v>
      </c>
      <c r="C759" s="12">
        <v>0.46500000000000002</v>
      </c>
      <c r="D759" s="12">
        <v>0.42749999999999999</v>
      </c>
      <c r="E759" s="12">
        <v>13.1</v>
      </c>
      <c r="F759" s="6">
        <f t="shared" si="57"/>
        <v>1933.5416666666099</v>
      </c>
      <c r="G759" s="6">
        <f>G753*6/12+G765*6/12</f>
        <v>3.2149999999999999</v>
      </c>
      <c r="H759" s="6">
        <f t="shared" si="54"/>
        <v>206.65857480916026</v>
      </c>
      <c r="I759" s="6">
        <f t="shared" si="55"/>
        <v>8.5571003816793869</v>
      </c>
      <c r="J759" s="6">
        <f t="shared" si="56"/>
        <v>7.8670116412213718</v>
      </c>
      <c r="K759" s="6">
        <f t="shared" si="58"/>
        <v>13.754304493874526</v>
      </c>
    </row>
    <row r="760" spans="1:11" ht="12.75" x14ac:dyDescent="0.2">
      <c r="A760" s="2">
        <v>1933.08</v>
      </c>
      <c r="B760" s="6">
        <v>10.67</v>
      </c>
      <c r="C760" s="12">
        <v>0.46</v>
      </c>
      <c r="D760" s="12">
        <v>0.43</v>
      </c>
      <c r="E760" s="12">
        <v>13.2</v>
      </c>
      <c r="F760" s="6">
        <f t="shared" si="57"/>
        <v>1933.6249999999432</v>
      </c>
      <c r="G760" s="6">
        <f>G753*5/12+G765*7/12</f>
        <v>3.1991666666666667</v>
      </c>
      <c r="H760" s="6">
        <f t="shared" si="54"/>
        <v>194.86572499999997</v>
      </c>
      <c r="I760" s="6">
        <f t="shared" si="55"/>
        <v>8.4009590909090903</v>
      </c>
      <c r="J760" s="6">
        <f t="shared" si="56"/>
        <v>7.8530704545454535</v>
      </c>
      <c r="K760" s="6">
        <f t="shared" si="58"/>
        <v>12.999527050367732</v>
      </c>
    </row>
    <row r="761" spans="1:11" ht="12.75" x14ac:dyDescent="0.2">
      <c r="A761" s="2">
        <v>1933.09</v>
      </c>
      <c r="B761" s="6">
        <v>10.58</v>
      </c>
      <c r="C761" s="12">
        <v>0.45500000000000002</v>
      </c>
      <c r="D761" s="12">
        <v>0.4325</v>
      </c>
      <c r="E761" s="12">
        <v>13.2</v>
      </c>
      <c r="F761" s="6">
        <f t="shared" si="57"/>
        <v>1933.7083333332764</v>
      </c>
      <c r="G761" s="6">
        <f>G753*4/12+G765*8/12</f>
        <v>3.1833333333333336</v>
      </c>
      <c r="H761" s="6">
        <f t="shared" si="54"/>
        <v>193.22205909090906</v>
      </c>
      <c r="I761" s="6">
        <f t="shared" si="55"/>
        <v>8.3096443181818174</v>
      </c>
      <c r="J761" s="6">
        <f t="shared" si="56"/>
        <v>7.89872784090909</v>
      </c>
      <c r="K761" s="6">
        <f t="shared" si="58"/>
        <v>12.922920614885987</v>
      </c>
    </row>
    <row r="762" spans="1:11" ht="12.75" x14ac:dyDescent="0.2">
      <c r="A762" s="2">
        <v>1933.1</v>
      </c>
      <c r="B762" s="6">
        <v>9.5500000000000007</v>
      </c>
      <c r="C762" s="12">
        <v>0.45</v>
      </c>
      <c r="D762" s="12">
        <v>0.435</v>
      </c>
      <c r="E762" s="12">
        <v>13.2</v>
      </c>
      <c r="F762" s="6">
        <f t="shared" si="57"/>
        <v>1933.7916666666097</v>
      </c>
      <c r="G762" s="6">
        <f>G753*3/12+G765*9/12</f>
        <v>3.1675000000000004</v>
      </c>
      <c r="H762" s="6">
        <f t="shared" si="54"/>
        <v>174.41121590909088</v>
      </c>
      <c r="I762" s="6">
        <f t="shared" si="55"/>
        <v>8.2183295454545444</v>
      </c>
      <c r="J762" s="6">
        <f t="shared" si="56"/>
        <v>7.9443852272727256</v>
      </c>
      <c r="K762" s="6">
        <f t="shared" si="58"/>
        <v>11.696253568143693</v>
      </c>
    </row>
    <row r="763" spans="1:11" ht="12.75" x14ac:dyDescent="0.2">
      <c r="A763" s="2">
        <v>1933.11</v>
      </c>
      <c r="B763" s="6">
        <v>9.7799999999999994</v>
      </c>
      <c r="C763" s="12">
        <v>0.44500000000000001</v>
      </c>
      <c r="D763" s="12">
        <v>0.4375</v>
      </c>
      <c r="E763" s="12">
        <v>13.2</v>
      </c>
      <c r="F763" s="6">
        <f t="shared" si="57"/>
        <v>1933.8749999999429</v>
      </c>
      <c r="G763" s="6">
        <f>G753*2/12+G765*10/12</f>
        <v>3.1516666666666668</v>
      </c>
      <c r="H763" s="6">
        <f t="shared" si="54"/>
        <v>178.61169545454541</v>
      </c>
      <c r="I763" s="6">
        <f t="shared" si="55"/>
        <v>8.1270147727272715</v>
      </c>
      <c r="J763" s="6">
        <f t="shared" si="56"/>
        <v>7.990042613636362</v>
      </c>
      <c r="K763" s="6">
        <f t="shared" si="58"/>
        <v>12.011766193389931</v>
      </c>
    </row>
    <row r="764" spans="1:11" ht="12.75" x14ac:dyDescent="0.2">
      <c r="A764" s="2">
        <v>1933.12</v>
      </c>
      <c r="B764" s="6">
        <v>9.9700000000000006</v>
      </c>
      <c r="C764" s="12">
        <v>0.44</v>
      </c>
      <c r="D764" s="12">
        <v>0.44</v>
      </c>
      <c r="E764" s="12">
        <v>13.2</v>
      </c>
      <c r="F764" s="6">
        <f t="shared" si="57"/>
        <v>1933.9583333332762</v>
      </c>
      <c r="G764" s="6">
        <f>G753*1/12+G765*11/12</f>
        <v>3.1358333333333333</v>
      </c>
      <c r="H764" s="6">
        <f t="shared" si="54"/>
        <v>182.08165681818181</v>
      </c>
      <c r="I764" s="6">
        <f t="shared" si="55"/>
        <v>8.0356999999999985</v>
      </c>
      <c r="J764" s="6">
        <f t="shared" si="56"/>
        <v>8.0356999999999985</v>
      </c>
      <c r="K764" s="6">
        <f t="shared" si="58"/>
        <v>12.281801622601112</v>
      </c>
    </row>
    <row r="765" spans="1:11" ht="12.75" x14ac:dyDescent="0.2">
      <c r="A765" s="2">
        <v>1934.01</v>
      </c>
      <c r="B765" s="6">
        <v>10.54</v>
      </c>
      <c r="C765" s="12">
        <v>0.44080000000000003</v>
      </c>
      <c r="D765" s="12">
        <v>0.44419999999999998</v>
      </c>
      <c r="E765" s="12">
        <v>13.2</v>
      </c>
      <c r="F765" s="6">
        <f t="shared" si="57"/>
        <v>1934.0416666666094</v>
      </c>
      <c r="G765" s="6">
        <v>3.12</v>
      </c>
      <c r="H765" s="6">
        <f t="shared" si="54"/>
        <v>192.49154090909084</v>
      </c>
      <c r="I765" s="6">
        <f t="shared" si="55"/>
        <v>8.0503103636363615</v>
      </c>
      <c r="J765" s="6">
        <f t="shared" si="56"/>
        <v>8.1124044090909067</v>
      </c>
      <c r="K765" s="6">
        <f t="shared" si="58"/>
        <v>13.025119828332375</v>
      </c>
    </row>
    <row r="766" spans="1:11" ht="12.75" x14ac:dyDescent="0.2">
      <c r="A766" s="2">
        <v>1934.02</v>
      </c>
      <c r="B766" s="6">
        <v>11.32</v>
      </c>
      <c r="C766" s="12">
        <v>0.44169999999999998</v>
      </c>
      <c r="D766" s="12">
        <v>0.44829999999999998</v>
      </c>
      <c r="E766" s="12">
        <v>13.3</v>
      </c>
      <c r="F766" s="6">
        <f t="shared" si="57"/>
        <v>1934.1249999999427</v>
      </c>
      <c r="G766" s="6">
        <f>G765*11/12+G777*1/12</f>
        <v>3.0924999999999998</v>
      </c>
      <c r="H766" s="6">
        <f t="shared" si="54"/>
        <v>205.18223458646611</v>
      </c>
      <c r="I766" s="6">
        <f t="shared" si="55"/>
        <v>8.006094789473682</v>
      </c>
      <c r="J766" s="6">
        <f t="shared" si="56"/>
        <v>8.1257240075187944</v>
      </c>
      <c r="K766" s="6">
        <f t="shared" si="58"/>
        <v>13.926922904274294</v>
      </c>
    </row>
    <row r="767" spans="1:11" ht="12.75" x14ac:dyDescent="0.2">
      <c r="A767" s="2">
        <v>1934.03</v>
      </c>
      <c r="B767" s="6">
        <v>10.74</v>
      </c>
      <c r="C767" s="12">
        <v>0.4425</v>
      </c>
      <c r="D767" s="12">
        <v>0.45250000000000001</v>
      </c>
      <c r="E767" s="12">
        <v>13.3</v>
      </c>
      <c r="F767" s="6">
        <f t="shared" si="57"/>
        <v>1934.208333333276</v>
      </c>
      <c r="G767" s="6">
        <f>G765*10/12+G777*2/12</f>
        <v>3.0649999999999999</v>
      </c>
      <c r="H767" s="6">
        <f t="shared" si="54"/>
        <v>194.66936390977438</v>
      </c>
      <c r="I767" s="6">
        <f t="shared" si="55"/>
        <v>8.0205953007518769</v>
      </c>
      <c r="J767" s="6">
        <f t="shared" si="56"/>
        <v>8.2018516917293223</v>
      </c>
      <c r="K767" s="6">
        <f t="shared" si="58"/>
        <v>13.254537629740081</v>
      </c>
    </row>
    <row r="768" spans="1:11" ht="12.75" x14ac:dyDescent="0.2">
      <c r="A768" s="2">
        <v>1934.04</v>
      </c>
      <c r="B768" s="6">
        <v>10.92</v>
      </c>
      <c r="C768" s="12">
        <v>0.44330000000000003</v>
      </c>
      <c r="D768" s="12">
        <v>0.45669999999999999</v>
      </c>
      <c r="E768" s="12">
        <v>13.3</v>
      </c>
      <c r="F768" s="6">
        <f t="shared" si="57"/>
        <v>1934.2916666666092</v>
      </c>
      <c r="G768" s="6">
        <f>G765*9/12+G777*3/12</f>
        <v>3.0375000000000005</v>
      </c>
      <c r="H768" s="6">
        <f t="shared" si="54"/>
        <v>197.93197894736838</v>
      </c>
      <c r="I768" s="6">
        <f t="shared" si="55"/>
        <v>8.0350958120300735</v>
      </c>
      <c r="J768" s="6">
        <f t="shared" si="56"/>
        <v>8.2779793759398483</v>
      </c>
      <c r="K768" s="6">
        <f t="shared" si="58"/>
        <v>13.518389284490091</v>
      </c>
    </row>
    <row r="769" spans="1:11" ht="12.75" x14ac:dyDescent="0.2">
      <c r="A769" s="2">
        <v>1934.05</v>
      </c>
      <c r="B769" s="6">
        <v>9.81</v>
      </c>
      <c r="C769" s="12">
        <v>0.44419999999999998</v>
      </c>
      <c r="D769" s="12">
        <v>0.46079999999999999</v>
      </c>
      <c r="E769" s="12">
        <v>13.3</v>
      </c>
      <c r="F769" s="6">
        <f t="shared" si="57"/>
        <v>1934.3749999999425</v>
      </c>
      <c r="G769" s="6">
        <f>G765*8/12+G777*4/12</f>
        <v>3.0100000000000002</v>
      </c>
      <c r="H769" s="6">
        <f t="shared" si="54"/>
        <v>177.81251954887213</v>
      </c>
      <c r="I769" s="6">
        <f t="shared" si="55"/>
        <v>8.0514088872180416</v>
      </c>
      <c r="J769" s="6">
        <f t="shared" si="56"/>
        <v>8.3522944962405976</v>
      </c>
      <c r="K769" s="6">
        <f t="shared" si="58"/>
        <v>12.18158323502402</v>
      </c>
    </row>
    <row r="770" spans="1:11" ht="12.75" x14ac:dyDescent="0.2">
      <c r="A770" s="2">
        <v>1934.06</v>
      </c>
      <c r="B770" s="6">
        <v>9.94</v>
      </c>
      <c r="C770" s="12">
        <v>0.44500000000000001</v>
      </c>
      <c r="D770" s="12">
        <v>0.46500000000000002</v>
      </c>
      <c r="E770" s="12">
        <v>13.4</v>
      </c>
      <c r="F770" s="6">
        <f t="shared" si="57"/>
        <v>1934.4583333332757</v>
      </c>
      <c r="G770" s="6">
        <f>G765*7/12+G777*5/12</f>
        <v>2.9824999999999999</v>
      </c>
      <c r="H770" s="6">
        <f t="shared" si="54"/>
        <v>178.82430895522384</v>
      </c>
      <c r="I770" s="6">
        <f t="shared" si="55"/>
        <v>8.0057160447761166</v>
      </c>
      <c r="J770" s="6">
        <f t="shared" si="56"/>
        <v>8.3655235074626848</v>
      </c>
      <c r="K770" s="6">
        <f t="shared" si="58"/>
        <v>12.287726483952424</v>
      </c>
    </row>
    <row r="771" spans="1:11" ht="12.75" x14ac:dyDescent="0.2">
      <c r="A771" s="2">
        <v>1934.07</v>
      </c>
      <c r="B771" s="6">
        <v>9.4700000000000006</v>
      </c>
      <c r="C771" s="12">
        <v>0.44579999999999997</v>
      </c>
      <c r="D771" s="12">
        <v>0.46920000000000001</v>
      </c>
      <c r="E771" s="12">
        <v>13.4</v>
      </c>
      <c r="F771" s="6">
        <f t="shared" si="57"/>
        <v>1934.541666666609</v>
      </c>
      <c r="G771" s="6">
        <f>G765*6/12+G777*6/12</f>
        <v>2.9550000000000001</v>
      </c>
      <c r="H771" s="6">
        <f t="shared" si="54"/>
        <v>170.36883358208954</v>
      </c>
      <c r="I771" s="6">
        <f t="shared" si="55"/>
        <v>8.0201083432835798</v>
      </c>
      <c r="J771" s="6">
        <f t="shared" si="56"/>
        <v>8.4410830746268637</v>
      </c>
      <c r="K771" s="6">
        <f t="shared" si="58"/>
        <v>11.741524229318244</v>
      </c>
    </row>
    <row r="772" spans="1:11" ht="12.75" x14ac:dyDescent="0.2">
      <c r="A772" s="2">
        <v>1934.08</v>
      </c>
      <c r="B772" s="6">
        <v>9.1</v>
      </c>
      <c r="C772" s="12">
        <v>0.44669999999999999</v>
      </c>
      <c r="D772" s="12">
        <v>0.4733</v>
      </c>
      <c r="E772" s="12">
        <v>13.4</v>
      </c>
      <c r="F772" s="6">
        <f t="shared" si="57"/>
        <v>1934.6249999999422</v>
      </c>
      <c r="G772" s="6">
        <f>G765*5/12+G777*7/12</f>
        <v>2.9275000000000002</v>
      </c>
      <c r="H772" s="6">
        <f t="shared" si="54"/>
        <v>163.71239552238802</v>
      </c>
      <c r="I772" s="6">
        <f t="shared" si="55"/>
        <v>8.0362996791044754</v>
      </c>
      <c r="J772" s="6">
        <f t="shared" si="56"/>
        <v>8.5148436044776101</v>
      </c>
      <c r="K772" s="6">
        <f t="shared" si="58"/>
        <v>11.315025981829049</v>
      </c>
    </row>
    <row r="773" spans="1:11" ht="12.75" x14ac:dyDescent="0.2">
      <c r="A773" s="2">
        <v>1934.09</v>
      </c>
      <c r="B773" s="6">
        <v>8.8800000000000008</v>
      </c>
      <c r="C773" s="12">
        <v>0.44750000000000001</v>
      </c>
      <c r="D773" s="12">
        <v>0.47749999999999998</v>
      </c>
      <c r="E773" s="12">
        <v>13.6</v>
      </c>
      <c r="F773" s="6">
        <f t="shared" si="57"/>
        <v>1934.7083333332755</v>
      </c>
      <c r="G773" s="6">
        <f>G765*4/12+G777*8/12</f>
        <v>2.9000000000000004</v>
      </c>
      <c r="H773" s="6">
        <f t="shared" si="54"/>
        <v>157.40518235294115</v>
      </c>
      <c r="I773" s="6">
        <f t="shared" si="55"/>
        <v>7.9322994485294096</v>
      </c>
      <c r="J773" s="6">
        <f t="shared" si="56"/>
        <v>8.4640737132352921</v>
      </c>
      <c r="K773" s="6">
        <f t="shared" si="58"/>
        <v>10.909954083288843</v>
      </c>
    </row>
    <row r="774" spans="1:11" ht="12.75" x14ac:dyDescent="0.2">
      <c r="A774" s="2">
        <v>1934.1</v>
      </c>
      <c r="B774" s="6">
        <v>8.9499999999999993</v>
      </c>
      <c r="C774" s="12">
        <v>0.44829999999999998</v>
      </c>
      <c r="D774" s="12">
        <v>0.48170000000000002</v>
      </c>
      <c r="E774" s="12">
        <v>13.5</v>
      </c>
      <c r="F774" s="6">
        <f t="shared" si="57"/>
        <v>1934.7916666666088</v>
      </c>
      <c r="G774" s="6">
        <f>G765*3/12+G777*9/12</f>
        <v>2.8724999999999996</v>
      </c>
      <c r="H774" s="6">
        <f t="shared" si="54"/>
        <v>159.82114444444437</v>
      </c>
      <c r="I774" s="6">
        <f t="shared" si="55"/>
        <v>8.005342911111109</v>
      </c>
      <c r="J774" s="6">
        <f t="shared" si="56"/>
        <v>8.60177042222222</v>
      </c>
      <c r="K774" s="6">
        <f t="shared" si="58"/>
        <v>11.108352605351723</v>
      </c>
    </row>
    <row r="775" spans="1:11" ht="12.75" x14ac:dyDescent="0.2">
      <c r="A775" s="2">
        <v>1934.11</v>
      </c>
      <c r="B775" s="6">
        <v>9.1999999999999993</v>
      </c>
      <c r="C775" s="12">
        <v>0.44919999999999999</v>
      </c>
      <c r="D775" s="12">
        <v>0.48580000000000001</v>
      </c>
      <c r="E775" s="12">
        <v>13.5</v>
      </c>
      <c r="F775" s="6">
        <f t="shared" si="57"/>
        <v>1934.874999999942</v>
      </c>
      <c r="G775" s="6">
        <f>G765*2/12+G777*10/12</f>
        <v>2.8449999999999998</v>
      </c>
      <c r="H775" s="6">
        <f t="shared" si="54"/>
        <v>164.28542222222217</v>
      </c>
      <c r="I775" s="6">
        <f t="shared" si="55"/>
        <v>8.0214143111111085</v>
      </c>
      <c r="J775" s="6">
        <f t="shared" si="56"/>
        <v>8.6749845777777761</v>
      </c>
      <c r="K775" s="6">
        <f t="shared" si="58"/>
        <v>11.448808690205698</v>
      </c>
    </row>
    <row r="776" spans="1:11" ht="12.75" x14ac:dyDescent="0.2">
      <c r="A776" s="2">
        <v>1934.12</v>
      </c>
      <c r="B776" s="6">
        <v>9.26</v>
      </c>
      <c r="C776" s="12">
        <v>0.45</v>
      </c>
      <c r="D776" s="12">
        <v>0.49</v>
      </c>
      <c r="E776" s="12">
        <v>13.4</v>
      </c>
      <c r="F776" s="6">
        <f t="shared" si="57"/>
        <v>1934.9583333332753</v>
      </c>
      <c r="G776" s="6">
        <f>G765*1/12+G777*11/12</f>
        <v>2.8174999999999999</v>
      </c>
      <c r="H776" s="6">
        <f t="shared" si="54"/>
        <v>166.59085522388054</v>
      </c>
      <c r="I776" s="6">
        <f t="shared" si="55"/>
        <v>8.0956679104477587</v>
      </c>
      <c r="J776" s="6">
        <f t="shared" si="56"/>
        <v>8.8152828358208932</v>
      </c>
      <c r="K776" s="6">
        <f t="shared" si="58"/>
        <v>11.639337566475882</v>
      </c>
    </row>
    <row r="777" spans="1:11" ht="12.75" x14ac:dyDescent="0.2">
      <c r="A777" s="2">
        <v>1935.01</v>
      </c>
      <c r="B777" s="6">
        <v>9.26</v>
      </c>
      <c r="C777" s="12">
        <v>0.45</v>
      </c>
      <c r="D777" s="12">
        <v>0.56999999999999995</v>
      </c>
      <c r="E777" s="12">
        <v>13.6</v>
      </c>
      <c r="F777" s="6">
        <f t="shared" si="57"/>
        <v>1935.0416666666085</v>
      </c>
      <c r="G777" s="6">
        <v>2.79</v>
      </c>
      <c r="H777" s="6">
        <f t="shared" si="54"/>
        <v>164.1409897058823</v>
      </c>
      <c r="I777" s="6">
        <f t="shared" si="55"/>
        <v>7.9766139705882333</v>
      </c>
      <c r="J777" s="6">
        <f t="shared" si="56"/>
        <v>10.103711029411761</v>
      </c>
      <c r="K777" s="6">
        <f t="shared" si="58"/>
        <v>11.495907968201594</v>
      </c>
    </row>
    <row r="778" spans="1:11" ht="12.75" x14ac:dyDescent="0.2">
      <c r="A778" s="2">
        <v>1935.02</v>
      </c>
      <c r="B778" s="6">
        <v>8.98</v>
      </c>
      <c r="C778" s="12">
        <v>0.45</v>
      </c>
      <c r="D778" s="12">
        <v>0.65</v>
      </c>
      <c r="E778" s="12">
        <v>13.7</v>
      </c>
      <c r="F778" s="6">
        <f t="shared" si="57"/>
        <v>1935.1249999999418</v>
      </c>
      <c r="G778" s="6">
        <f>G777*11/12+G789*1/12</f>
        <v>2.7783333333333333</v>
      </c>
      <c r="H778" s="6">
        <f t="shared" ref="H778:H841" si="59">B778*$E$1761/E778</f>
        <v>158.01588175182479</v>
      </c>
      <c r="I778" s="6">
        <f t="shared" ref="I778:I841" si="60">C778*$E$1761/E778</f>
        <v>7.9183905109489032</v>
      </c>
      <c r="J778" s="6">
        <f t="shared" ref="J778:J841" si="61">D778*$E$1761/E778</f>
        <v>11.437675182481749</v>
      </c>
      <c r="K778" s="6">
        <f t="shared" si="58"/>
        <v>11.087812159055563</v>
      </c>
    </row>
    <row r="779" spans="1:11" ht="12.75" x14ac:dyDescent="0.2">
      <c r="A779" s="2">
        <v>1935.03</v>
      </c>
      <c r="B779" s="6">
        <v>8.41</v>
      </c>
      <c r="C779" s="12">
        <v>0.45</v>
      </c>
      <c r="D779" s="12">
        <v>0.73</v>
      </c>
      <c r="E779" s="12">
        <v>13.7</v>
      </c>
      <c r="F779" s="6">
        <f t="shared" ref="F779:F842" si="62">F778+1/12</f>
        <v>1935.208333333275</v>
      </c>
      <c r="G779" s="6">
        <f>G777*10/12+G789*2/12</f>
        <v>2.7666666666666666</v>
      </c>
      <c r="H779" s="6">
        <f t="shared" si="59"/>
        <v>147.9859204379562</v>
      </c>
      <c r="I779" s="6">
        <f t="shared" si="60"/>
        <v>7.9183905109489032</v>
      </c>
      <c r="J779" s="6">
        <f t="shared" si="61"/>
        <v>12.845389051094887</v>
      </c>
      <c r="K779" s="6">
        <f t="shared" si="58"/>
        <v>10.398272404790031</v>
      </c>
    </row>
    <row r="780" spans="1:11" ht="12.75" x14ac:dyDescent="0.2">
      <c r="A780" s="2">
        <v>1935.04</v>
      </c>
      <c r="B780" s="6">
        <v>9.0399999999999991</v>
      </c>
      <c r="C780" s="12">
        <v>0.44666699999999998</v>
      </c>
      <c r="D780" s="12">
        <v>0.75666699999999998</v>
      </c>
      <c r="E780" s="12">
        <v>13.8</v>
      </c>
      <c r="F780" s="6">
        <f t="shared" si="62"/>
        <v>1935.2916666666083</v>
      </c>
      <c r="G780" s="6">
        <f>G777*9/12+G789*3/12</f>
        <v>2.7549999999999999</v>
      </c>
      <c r="H780" s="6">
        <f t="shared" si="59"/>
        <v>157.9189739130434</v>
      </c>
      <c r="I780" s="6">
        <f t="shared" si="60"/>
        <v>7.802786982391301</v>
      </c>
      <c r="J780" s="6">
        <f t="shared" si="61"/>
        <v>13.21815002586956</v>
      </c>
      <c r="K780" s="6">
        <f t="shared" si="58"/>
        <v>11.104210207149519</v>
      </c>
    </row>
    <row r="781" spans="1:11" ht="12.75" x14ac:dyDescent="0.2">
      <c r="A781" s="2">
        <v>1935.05</v>
      </c>
      <c r="B781" s="6">
        <v>9.75</v>
      </c>
      <c r="C781" s="12">
        <v>0.44333299999999998</v>
      </c>
      <c r="D781" s="12">
        <v>0.78333299999999995</v>
      </c>
      <c r="E781" s="12">
        <v>13.8</v>
      </c>
      <c r="F781" s="6">
        <f t="shared" si="62"/>
        <v>1935.3749999999416</v>
      </c>
      <c r="G781" s="6">
        <f>G777*8/12+G789*4/12</f>
        <v>2.7433333333333332</v>
      </c>
      <c r="H781" s="6">
        <f t="shared" si="59"/>
        <v>170.321902173913</v>
      </c>
      <c r="I781" s="6">
        <f t="shared" si="60"/>
        <v>7.7445456263043448</v>
      </c>
      <c r="J781" s="6">
        <f t="shared" si="61"/>
        <v>13.683976061086952</v>
      </c>
      <c r="K781" s="6">
        <f t="shared" si="58"/>
        <v>11.985576683480096</v>
      </c>
    </row>
    <row r="782" spans="1:11" ht="12.75" x14ac:dyDescent="0.2">
      <c r="A782" s="2">
        <v>1935.06</v>
      </c>
      <c r="B782" s="6">
        <v>10.119999999999999</v>
      </c>
      <c r="C782" s="12">
        <v>0.44</v>
      </c>
      <c r="D782" s="12">
        <v>0.81</v>
      </c>
      <c r="E782" s="12">
        <v>13.7</v>
      </c>
      <c r="F782" s="6">
        <f t="shared" si="62"/>
        <v>1935.4583333332748</v>
      </c>
      <c r="G782" s="6">
        <f>G777*7/12+G789*5/12</f>
        <v>2.7316666666666669</v>
      </c>
      <c r="H782" s="6">
        <f t="shared" si="59"/>
        <v>178.07580437956199</v>
      </c>
      <c r="I782" s="6">
        <f t="shared" si="60"/>
        <v>7.7424262773722612</v>
      </c>
      <c r="J782" s="6">
        <f t="shared" si="61"/>
        <v>14.253102919708027</v>
      </c>
      <c r="K782" s="6">
        <f t="shared" si="58"/>
        <v>12.539519324443887</v>
      </c>
    </row>
    <row r="783" spans="1:11" ht="12.75" x14ac:dyDescent="0.2">
      <c r="A783" s="2">
        <v>1935.07</v>
      </c>
      <c r="B783" s="6">
        <v>10.65</v>
      </c>
      <c r="C783" s="12">
        <v>0.44</v>
      </c>
      <c r="D783" s="12">
        <v>0.79333299999999995</v>
      </c>
      <c r="E783" s="12">
        <v>13.7</v>
      </c>
      <c r="F783" s="6">
        <f t="shared" si="62"/>
        <v>1935.5416666666081</v>
      </c>
      <c r="G783" s="6">
        <f>G777*6/12+G789*6/12</f>
        <v>2.72</v>
      </c>
      <c r="H783" s="6">
        <f t="shared" si="59"/>
        <v>187.40190875912404</v>
      </c>
      <c r="I783" s="6">
        <f t="shared" si="60"/>
        <v>7.7424262773722612</v>
      </c>
      <c r="J783" s="6">
        <f t="shared" si="61"/>
        <v>13.959823331605836</v>
      </c>
      <c r="K783" s="6">
        <f t="shared" si="58"/>
        <v>13.20213793651101</v>
      </c>
    </row>
    <row r="784" spans="1:11" ht="12.75" x14ac:dyDescent="0.2">
      <c r="A784" s="2">
        <v>1935.08</v>
      </c>
      <c r="B784" s="6">
        <v>11.37</v>
      </c>
      <c r="C784" s="12">
        <v>0.44</v>
      </c>
      <c r="D784" s="12">
        <v>0.776667</v>
      </c>
      <c r="E784" s="12">
        <v>13.7</v>
      </c>
      <c r="F784" s="6">
        <f t="shared" si="62"/>
        <v>1935.6249999999413</v>
      </c>
      <c r="G784" s="6">
        <f>G777*5/12+G789*7/12</f>
        <v>2.708333333333333</v>
      </c>
      <c r="H784" s="6">
        <f t="shared" si="59"/>
        <v>200.07133357664227</v>
      </c>
      <c r="I784" s="6">
        <f t="shared" si="60"/>
        <v>7.7424262773722612</v>
      </c>
      <c r="J784" s="6">
        <f t="shared" si="61"/>
        <v>13.666561339927004</v>
      </c>
      <c r="K784" s="6">
        <f t="shared" si="58"/>
        <v>14.105056846668951</v>
      </c>
    </row>
    <row r="785" spans="1:11" ht="12.75" x14ac:dyDescent="0.2">
      <c r="A785" s="2">
        <v>1935.09</v>
      </c>
      <c r="B785" s="6">
        <v>11.61</v>
      </c>
      <c r="C785" s="12">
        <v>0.44</v>
      </c>
      <c r="D785" s="12">
        <v>0.76</v>
      </c>
      <c r="E785" s="12">
        <v>13.7</v>
      </c>
      <c r="F785" s="6">
        <f t="shared" si="62"/>
        <v>1935.7083333332746</v>
      </c>
      <c r="G785" s="6">
        <f>G777*4/12+G789*8/12</f>
        <v>2.6966666666666668</v>
      </c>
      <c r="H785" s="6">
        <f t="shared" si="59"/>
        <v>204.2944751824817</v>
      </c>
      <c r="I785" s="6">
        <f t="shared" si="60"/>
        <v>7.7424262773722612</v>
      </c>
      <c r="J785" s="6">
        <f t="shared" si="61"/>
        <v>13.373281751824814</v>
      </c>
      <c r="K785" s="6">
        <f t="shared" si="58"/>
        <v>14.41889170270743</v>
      </c>
    </row>
    <row r="786" spans="1:11" ht="12.75" x14ac:dyDescent="0.2">
      <c r="A786" s="2">
        <v>1935.1</v>
      </c>
      <c r="B786" s="6">
        <v>11.92</v>
      </c>
      <c r="C786" s="12">
        <v>0.45</v>
      </c>
      <c r="D786" s="12">
        <v>0.76</v>
      </c>
      <c r="E786" s="12">
        <v>13.7</v>
      </c>
      <c r="F786" s="6">
        <f t="shared" si="62"/>
        <v>1935.7916666666079</v>
      </c>
      <c r="G786" s="6">
        <f>G777*3/12+G789*9/12</f>
        <v>2.6850000000000001</v>
      </c>
      <c r="H786" s="6">
        <f t="shared" si="59"/>
        <v>209.74936642335763</v>
      </c>
      <c r="I786" s="6">
        <f t="shared" si="60"/>
        <v>7.9183905109489032</v>
      </c>
      <c r="J786" s="6">
        <f t="shared" si="61"/>
        <v>13.373281751824814</v>
      </c>
      <c r="K786" s="6">
        <f t="shared" ref="K786:K849" si="63">H786/AVERAGE(J666:J785)</f>
        <v>14.826232627114088</v>
      </c>
    </row>
    <row r="787" spans="1:11" ht="12.75" x14ac:dyDescent="0.2">
      <c r="A787" s="2">
        <v>1935.11</v>
      </c>
      <c r="B787" s="6">
        <v>13.04</v>
      </c>
      <c r="C787" s="12">
        <v>0.46</v>
      </c>
      <c r="D787" s="12">
        <v>0.76</v>
      </c>
      <c r="E787" s="12">
        <v>13.8</v>
      </c>
      <c r="F787" s="6">
        <f t="shared" si="62"/>
        <v>1935.8749999999411</v>
      </c>
      <c r="G787" s="6">
        <f>G777*2/12+G789*10/12</f>
        <v>2.6733333333333333</v>
      </c>
      <c r="H787" s="6">
        <f t="shared" si="59"/>
        <v>227.79462608695641</v>
      </c>
      <c r="I787" s="6">
        <f t="shared" si="60"/>
        <v>8.0356999999999985</v>
      </c>
      <c r="J787" s="6">
        <f t="shared" si="61"/>
        <v>13.276373913043475</v>
      </c>
      <c r="K787" s="6">
        <f t="shared" si="63"/>
        <v>16.129605163251135</v>
      </c>
    </row>
    <row r="788" spans="1:11" ht="12.75" x14ac:dyDescent="0.2">
      <c r="A788" s="2">
        <v>1935.12</v>
      </c>
      <c r="B788" s="6">
        <v>13.04</v>
      </c>
      <c r="C788" s="12">
        <v>0.47</v>
      </c>
      <c r="D788" s="12">
        <v>0.76</v>
      </c>
      <c r="E788" s="12">
        <v>13.8</v>
      </c>
      <c r="F788" s="6">
        <f t="shared" si="62"/>
        <v>1935.9583333332744</v>
      </c>
      <c r="G788" s="6">
        <f>G777*1/12+G789*11/12</f>
        <v>2.6616666666666666</v>
      </c>
      <c r="H788" s="6">
        <f t="shared" si="59"/>
        <v>227.79462608695641</v>
      </c>
      <c r="I788" s="6">
        <f t="shared" si="60"/>
        <v>8.2103891304347805</v>
      </c>
      <c r="J788" s="6">
        <f t="shared" si="61"/>
        <v>13.276373913043475</v>
      </c>
      <c r="K788" s="6">
        <f t="shared" si="63"/>
        <v>16.159192714615322</v>
      </c>
    </row>
    <row r="789" spans="1:11" ht="12.75" x14ac:dyDescent="0.2">
      <c r="A789" s="2">
        <v>1936.01</v>
      </c>
      <c r="B789" s="6">
        <v>13.76</v>
      </c>
      <c r="C789" s="12">
        <v>0.48</v>
      </c>
      <c r="D789" s="12">
        <v>0.77</v>
      </c>
      <c r="E789" s="12">
        <v>13.8</v>
      </c>
      <c r="F789" s="6">
        <f t="shared" si="62"/>
        <v>1936.0416666666076</v>
      </c>
      <c r="G789" s="6">
        <v>2.65</v>
      </c>
      <c r="H789" s="6">
        <f t="shared" si="59"/>
        <v>240.3722434782608</v>
      </c>
      <c r="I789" s="6">
        <f t="shared" si="60"/>
        <v>8.3850782608695624</v>
      </c>
      <c r="J789" s="6">
        <f t="shared" si="61"/>
        <v>13.451063043478257</v>
      </c>
      <c r="K789" s="6">
        <f t="shared" si="63"/>
        <v>17.087359845997241</v>
      </c>
    </row>
    <row r="790" spans="1:11" ht="12.75" x14ac:dyDescent="0.2">
      <c r="A790" s="2">
        <v>1936.02</v>
      </c>
      <c r="B790" s="6">
        <v>14.55</v>
      </c>
      <c r="C790" s="12">
        <v>0.49</v>
      </c>
      <c r="D790" s="12">
        <v>0.78</v>
      </c>
      <c r="E790" s="12">
        <v>13.8</v>
      </c>
      <c r="F790" s="6">
        <f t="shared" si="62"/>
        <v>1936.1249999999409</v>
      </c>
      <c r="G790" s="6">
        <f>G789*11/12+G801*1/12</f>
        <v>2.6524999999999999</v>
      </c>
      <c r="H790" s="6">
        <f t="shared" si="59"/>
        <v>254.17268478260863</v>
      </c>
      <c r="I790" s="6">
        <f t="shared" si="60"/>
        <v>8.5597673913043462</v>
      </c>
      <c r="J790" s="6">
        <f t="shared" si="61"/>
        <v>13.625752173913039</v>
      </c>
      <c r="K790" s="6">
        <f t="shared" si="63"/>
        <v>18.104536459517785</v>
      </c>
    </row>
    <row r="791" spans="1:11" ht="12.75" x14ac:dyDescent="0.2">
      <c r="A791" s="2">
        <v>1936.03</v>
      </c>
      <c r="B791" s="6">
        <v>14.86</v>
      </c>
      <c r="C791" s="12">
        <v>0.5</v>
      </c>
      <c r="D791" s="12">
        <v>0.79</v>
      </c>
      <c r="E791" s="12">
        <v>13.7</v>
      </c>
      <c r="F791" s="6">
        <f t="shared" si="62"/>
        <v>1936.2083333332741</v>
      </c>
      <c r="G791" s="6">
        <f>G789*10/12+G801*2/12</f>
        <v>2.6550000000000002</v>
      </c>
      <c r="H791" s="6">
        <f t="shared" si="59"/>
        <v>261.48285109489046</v>
      </c>
      <c r="I791" s="6">
        <f t="shared" si="60"/>
        <v>8.7982116788321143</v>
      </c>
      <c r="J791" s="6">
        <f t="shared" si="61"/>
        <v>13.901174452554743</v>
      </c>
      <c r="K791" s="6">
        <f t="shared" si="63"/>
        <v>18.660478203926019</v>
      </c>
    </row>
    <row r="792" spans="1:11" ht="12.75" x14ac:dyDescent="0.2">
      <c r="A792" s="2">
        <v>1936.04</v>
      </c>
      <c r="B792" s="6">
        <v>14.88</v>
      </c>
      <c r="C792" s="12">
        <v>0.51666699999999999</v>
      </c>
      <c r="D792" s="12">
        <v>0.82</v>
      </c>
      <c r="E792" s="12">
        <v>13.7</v>
      </c>
      <c r="F792" s="6">
        <f t="shared" si="62"/>
        <v>1936.2916666666074</v>
      </c>
      <c r="G792" s="6">
        <f>G789*9/12+G801*3/12</f>
        <v>2.6574999999999998</v>
      </c>
      <c r="H792" s="6">
        <f t="shared" si="59"/>
        <v>261.83477956204376</v>
      </c>
      <c r="I792" s="6">
        <f t="shared" si="60"/>
        <v>9.0914912669343053</v>
      </c>
      <c r="J792" s="6">
        <f t="shared" si="61"/>
        <v>14.429067153284668</v>
      </c>
      <c r="K792" s="6">
        <f t="shared" si="63"/>
        <v>18.718999665151497</v>
      </c>
    </row>
    <row r="793" spans="1:11" ht="12.75" x14ac:dyDescent="0.2">
      <c r="A793" s="2">
        <v>1936.05</v>
      </c>
      <c r="B793" s="6">
        <v>14.09</v>
      </c>
      <c r="C793" s="12">
        <v>0.53333299999999995</v>
      </c>
      <c r="D793" s="12">
        <v>0.85</v>
      </c>
      <c r="E793" s="12">
        <v>13.7</v>
      </c>
      <c r="F793" s="6">
        <f t="shared" si="62"/>
        <v>1936.3749999999407</v>
      </c>
      <c r="G793" s="6">
        <f>G789*8/12+G801*4/12</f>
        <v>2.66</v>
      </c>
      <c r="H793" s="6">
        <f t="shared" si="59"/>
        <v>247.93360510948901</v>
      </c>
      <c r="I793" s="6">
        <f t="shared" si="60"/>
        <v>9.3847532586131344</v>
      </c>
      <c r="J793" s="6">
        <f t="shared" si="61"/>
        <v>14.956959854014595</v>
      </c>
      <c r="K793" s="6">
        <f t="shared" si="63"/>
        <v>17.750192519328643</v>
      </c>
    </row>
    <row r="794" spans="1:11" ht="12.75" x14ac:dyDescent="0.2">
      <c r="A794" s="2">
        <v>1936.06</v>
      </c>
      <c r="B794" s="6">
        <v>14.69</v>
      </c>
      <c r="C794" s="12">
        <v>0.55000000000000004</v>
      </c>
      <c r="D794" s="12">
        <v>0.88</v>
      </c>
      <c r="E794" s="12">
        <v>13.8</v>
      </c>
      <c r="F794" s="6">
        <f t="shared" si="62"/>
        <v>1936.4583333332739</v>
      </c>
      <c r="G794" s="6">
        <f>G789*7/12+G801*5/12</f>
        <v>2.6625000000000001</v>
      </c>
      <c r="H794" s="6">
        <f t="shared" si="59"/>
        <v>256.61833260869554</v>
      </c>
      <c r="I794" s="6">
        <f t="shared" si="60"/>
        <v>9.6079021739130415</v>
      </c>
      <c r="J794" s="6">
        <f t="shared" si="61"/>
        <v>15.372643478260866</v>
      </c>
      <c r="K794" s="6">
        <f t="shared" si="63"/>
        <v>18.393001065831339</v>
      </c>
    </row>
    <row r="795" spans="1:11" ht="12.75" x14ac:dyDescent="0.2">
      <c r="A795" s="2">
        <v>1936.07</v>
      </c>
      <c r="B795" s="6">
        <v>15.56</v>
      </c>
      <c r="C795" s="12">
        <v>0.56999999999999995</v>
      </c>
      <c r="D795" s="12">
        <v>0.9</v>
      </c>
      <c r="E795" s="12">
        <v>13.9</v>
      </c>
      <c r="F795" s="6">
        <f t="shared" si="62"/>
        <v>1936.5416666666072</v>
      </c>
      <c r="G795" s="6">
        <f>G789*6/12+G801*6/12</f>
        <v>2.665</v>
      </c>
      <c r="H795" s="6">
        <f t="shared" si="59"/>
        <v>269.86077410071937</v>
      </c>
      <c r="I795" s="6">
        <f t="shared" si="60"/>
        <v>9.8856453237410022</v>
      </c>
      <c r="J795" s="6">
        <f t="shared" si="61"/>
        <v>15.608913669064743</v>
      </c>
      <c r="K795" s="6">
        <f t="shared" si="63"/>
        <v>19.360464512319133</v>
      </c>
    </row>
    <row r="796" spans="1:11" ht="12.75" x14ac:dyDescent="0.2">
      <c r="A796" s="2">
        <v>1936.08</v>
      </c>
      <c r="B796" s="6">
        <v>15.87</v>
      </c>
      <c r="C796" s="12">
        <v>0.59</v>
      </c>
      <c r="D796" s="12">
        <v>0.92</v>
      </c>
      <c r="E796" s="12">
        <v>14</v>
      </c>
      <c r="F796" s="6">
        <f t="shared" si="62"/>
        <v>1936.6249999999404</v>
      </c>
      <c r="G796" s="6">
        <f>G789*5/12+G801*7/12</f>
        <v>2.6675000000000004</v>
      </c>
      <c r="H796" s="6">
        <f t="shared" si="59"/>
        <v>273.27119785714279</v>
      </c>
      <c r="I796" s="6">
        <f t="shared" si="60"/>
        <v>10.159420714285712</v>
      </c>
      <c r="J796" s="6">
        <f t="shared" si="61"/>
        <v>15.841808571428569</v>
      </c>
      <c r="K796" s="6">
        <f t="shared" si="63"/>
        <v>19.623060162983755</v>
      </c>
    </row>
    <row r="797" spans="1:11" ht="12.75" x14ac:dyDescent="0.2">
      <c r="A797" s="2">
        <v>1936.09</v>
      </c>
      <c r="B797" s="6">
        <v>16.05</v>
      </c>
      <c r="C797" s="12">
        <v>0.61</v>
      </c>
      <c r="D797" s="12">
        <v>0.94</v>
      </c>
      <c r="E797" s="12">
        <v>14</v>
      </c>
      <c r="F797" s="6">
        <f t="shared" si="62"/>
        <v>1936.7083333332737</v>
      </c>
      <c r="G797" s="6">
        <f>G789*4/12+G801*8/12</f>
        <v>2.67</v>
      </c>
      <c r="H797" s="6">
        <f t="shared" si="59"/>
        <v>276.37068214285711</v>
      </c>
      <c r="I797" s="6">
        <f t="shared" si="60"/>
        <v>10.503807857142855</v>
      </c>
      <c r="J797" s="6">
        <f t="shared" si="61"/>
        <v>16.186195714285709</v>
      </c>
      <c r="K797" s="6">
        <f t="shared" si="63"/>
        <v>19.862024243287639</v>
      </c>
    </row>
    <row r="798" spans="1:11" ht="12.75" x14ac:dyDescent="0.2">
      <c r="A798" s="2">
        <v>1936.1</v>
      </c>
      <c r="B798" s="6">
        <v>16.89</v>
      </c>
      <c r="C798" s="12">
        <v>0.64666699999999999</v>
      </c>
      <c r="D798" s="12">
        <v>0.96666700000000005</v>
      </c>
      <c r="E798" s="12">
        <v>14</v>
      </c>
      <c r="F798" s="6">
        <f t="shared" si="62"/>
        <v>1936.7916666666069</v>
      </c>
      <c r="G798" s="6">
        <f>G789*3/12+G801*9/12</f>
        <v>2.6725000000000003</v>
      </c>
      <c r="H798" s="6">
        <f t="shared" si="59"/>
        <v>290.83494214285707</v>
      </c>
      <c r="I798" s="6">
        <f t="shared" si="60"/>
        <v>11.135190025499996</v>
      </c>
      <c r="J798" s="6">
        <f t="shared" si="61"/>
        <v>16.645384311214283</v>
      </c>
      <c r="K798" s="6">
        <f t="shared" si="63"/>
        <v>20.913091852533118</v>
      </c>
    </row>
    <row r="799" spans="1:11" ht="12.75" x14ac:dyDescent="0.2">
      <c r="A799" s="2">
        <v>1936.11</v>
      </c>
      <c r="B799" s="6">
        <v>17.36</v>
      </c>
      <c r="C799" s="12">
        <v>0.68333299999999997</v>
      </c>
      <c r="D799" s="12">
        <v>0.99333300000000002</v>
      </c>
      <c r="E799" s="12">
        <v>14</v>
      </c>
      <c r="F799" s="6">
        <f t="shared" si="62"/>
        <v>1936.8749999999402</v>
      </c>
      <c r="G799" s="6">
        <f>G789*2/12+G801*10/12</f>
        <v>2.6749999999999998</v>
      </c>
      <c r="H799" s="6">
        <f t="shared" si="59"/>
        <v>298.9280399999999</v>
      </c>
      <c r="I799" s="6">
        <f t="shared" si="60"/>
        <v>11.766554974499996</v>
      </c>
      <c r="J799" s="6">
        <f t="shared" si="61"/>
        <v>17.104555688785712</v>
      </c>
      <c r="K799" s="6">
        <f t="shared" si="63"/>
        <v>21.499765341024158</v>
      </c>
    </row>
    <row r="800" spans="1:11" ht="12.75" x14ac:dyDescent="0.2">
      <c r="A800" s="2">
        <v>1936.12</v>
      </c>
      <c r="B800" s="6">
        <v>17.059999999999999</v>
      </c>
      <c r="C800" s="12">
        <v>0.72</v>
      </c>
      <c r="D800" s="12">
        <v>1.02</v>
      </c>
      <c r="E800" s="12">
        <v>14</v>
      </c>
      <c r="F800" s="6">
        <f t="shared" si="62"/>
        <v>1936.9583333332735</v>
      </c>
      <c r="G800" s="6">
        <f>G789*1/12+G801*11/12</f>
        <v>2.6774999999999998</v>
      </c>
      <c r="H800" s="6">
        <f t="shared" si="59"/>
        <v>293.76223285714275</v>
      </c>
      <c r="I800" s="6">
        <f t="shared" si="60"/>
        <v>12.39793714285714</v>
      </c>
      <c r="J800" s="6">
        <f t="shared" si="61"/>
        <v>17.563744285714282</v>
      </c>
      <c r="K800" s="6">
        <f t="shared" si="63"/>
        <v>21.12566354815544</v>
      </c>
    </row>
    <row r="801" spans="1:11" ht="12.75" x14ac:dyDescent="0.2">
      <c r="A801" s="2">
        <v>1937.01</v>
      </c>
      <c r="B801" s="6">
        <v>17.59</v>
      </c>
      <c r="C801" s="12">
        <v>0.73</v>
      </c>
      <c r="D801" s="12">
        <v>1.05</v>
      </c>
      <c r="E801" s="12">
        <v>14.1</v>
      </c>
      <c r="F801" s="6">
        <f t="shared" si="62"/>
        <v>1937.0416666666067</v>
      </c>
      <c r="G801" s="6">
        <v>2.68</v>
      </c>
      <c r="H801" s="6">
        <f t="shared" si="59"/>
        <v>300.74034680851054</v>
      </c>
      <c r="I801" s="6">
        <f t="shared" si="60"/>
        <v>12.480980851063826</v>
      </c>
      <c r="J801" s="6">
        <f t="shared" si="61"/>
        <v>17.952095744680847</v>
      </c>
      <c r="K801" s="6">
        <f t="shared" si="63"/>
        <v>21.618741582953511</v>
      </c>
    </row>
    <row r="802" spans="1:11" ht="12.75" x14ac:dyDescent="0.2">
      <c r="A802" s="2">
        <v>1937.02</v>
      </c>
      <c r="B802" s="6">
        <v>18.11</v>
      </c>
      <c r="C802" s="12">
        <v>0.74</v>
      </c>
      <c r="D802" s="12">
        <v>1.08</v>
      </c>
      <c r="E802" s="12">
        <v>14.1</v>
      </c>
      <c r="F802" s="6">
        <f t="shared" si="62"/>
        <v>1937.12499999994</v>
      </c>
      <c r="G802" s="6">
        <f>G801*11/12+G813*1/12</f>
        <v>2.67</v>
      </c>
      <c r="H802" s="6">
        <f t="shared" si="59"/>
        <v>309.63090851063822</v>
      </c>
      <c r="I802" s="6">
        <f t="shared" si="60"/>
        <v>12.65195319148936</v>
      </c>
      <c r="J802" s="6">
        <f t="shared" si="61"/>
        <v>18.465012765957443</v>
      </c>
      <c r="K802" s="6">
        <f t="shared" si="63"/>
        <v>22.244221552805161</v>
      </c>
    </row>
    <row r="803" spans="1:11" ht="12.75" x14ac:dyDescent="0.2">
      <c r="A803" s="2">
        <v>1937.03</v>
      </c>
      <c r="B803" s="6">
        <v>18.09</v>
      </c>
      <c r="C803" s="12">
        <v>0.75</v>
      </c>
      <c r="D803" s="12">
        <v>1.1100000000000001</v>
      </c>
      <c r="E803" s="12">
        <v>14.2</v>
      </c>
      <c r="F803" s="6">
        <f t="shared" si="62"/>
        <v>1937.2083333332732</v>
      </c>
      <c r="G803" s="6">
        <f>G801*10/12+G813*2/12</f>
        <v>2.66</v>
      </c>
      <c r="H803" s="6">
        <f t="shared" si="59"/>
        <v>307.11087253521117</v>
      </c>
      <c r="I803" s="6">
        <f t="shared" si="60"/>
        <v>12.732623239436618</v>
      </c>
      <c r="J803" s="6">
        <f t="shared" si="61"/>
        <v>18.844282394366196</v>
      </c>
      <c r="K803" s="6">
        <f t="shared" si="63"/>
        <v>22.042197016050576</v>
      </c>
    </row>
    <row r="804" spans="1:11" ht="12.75" x14ac:dyDescent="0.2">
      <c r="A804" s="2">
        <v>1937.04</v>
      </c>
      <c r="B804" s="6">
        <v>17.010000000000002</v>
      </c>
      <c r="C804" s="12">
        <v>0.78</v>
      </c>
      <c r="D804" s="12">
        <v>1.1299999999999999</v>
      </c>
      <c r="E804" s="12">
        <v>14.3</v>
      </c>
      <c r="F804" s="6">
        <f t="shared" si="62"/>
        <v>1937.2916666666065</v>
      </c>
      <c r="G804" s="6">
        <f>G801*9/12+G813*3/12</f>
        <v>2.6500000000000004</v>
      </c>
      <c r="H804" s="6">
        <f t="shared" si="59"/>
        <v>286.75648321678318</v>
      </c>
      <c r="I804" s="6">
        <f t="shared" si="60"/>
        <v>13.149327272727268</v>
      </c>
      <c r="J804" s="6">
        <f t="shared" si="61"/>
        <v>19.049666433566426</v>
      </c>
      <c r="K804" s="6">
        <f t="shared" si="63"/>
        <v>20.556579457432857</v>
      </c>
    </row>
    <row r="805" spans="1:11" ht="12.75" x14ac:dyDescent="0.2">
      <c r="A805" s="2">
        <v>1937.05</v>
      </c>
      <c r="B805" s="6">
        <v>16.25</v>
      </c>
      <c r="C805" s="12">
        <v>0.81</v>
      </c>
      <c r="D805" s="12">
        <v>1.1499999999999999</v>
      </c>
      <c r="E805" s="12">
        <v>14.4</v>
      </c>
      <c r="F805" s="6">
        <f t="shared" si="62"/>
        <v>1937.3749999999397</v>
      </c>
      <c r="G805" s="6">
        <f>G801*8/12+G813*4/12</f>
        <v>2.64</v>
      </c>
      <c r="H805" s="6">
        <f t="shared" si="59"/>
        <v>272.04192708333323</v>
      </c>
      <c r="I805" s="6">
        <f t="shared" si="60"/>
        <v>13.560243749999996</v>
      </c>
      <c r="J805" s="6">
        <f t="shared" si="61"/>
        <v>19.25219791666666</v>
      </c>
      <c r="K805" s="6">
        <f t="shared" si="63"/>
        <v>19.474174686572095</v>
      </c>
    </row>
    <row r="806" spans="1:11" ht="12.75" x14ac:dyDescent="0.2">
      <c r="A806" s="2">
        <v>1937.06</v>
      </c>
      <c r="B806" s="6">
        <v>15.64</v>
      </c>
      <c r="C806" s="12">
        <v>0.84</v>
      </c>
      <c r="D806" s="12">
        <v>1.17</v>
      </c>
      <c r="E806" s="12">
        <v>14.4</v>
      </c>
      <c r="F806" s="6">
        <f t="shared" si="62"/>
        <v>1937.458333333273</v>
      </c>
      <c r="G806" s="6">
        <f>G801*7/12+G813*5/12</f>
        <v>2.63</v>
      </c>
      <c r="H806" s="6">
        <f t="shared" si="59"/>
        <v>261.82989166666658</v>
      </c>
      <c r="I806" s="6">
        <f t="shared" si="60"/>
        <v>14.062474999999996</v>
      </c>
      <c r="J806" s="6">
        <f t="shared" si="61"/>
        <v>19.587018749999995</v>
      </c>
      <c r="K806" s="6">
        <f t="shared" si="63"/>
        <v>18.711659960364955</v>
      </c>
    </row>
    <row r="807" spans="1:11" ht="12.75" x14ac:dyDescent="0.2">
      <c r="A807" s="2">
        <v>1937.07</v>
      </c>
      <c r="B807" s="6">
        <v>16.57</v>
      </c>
      <c r="C807" s="12">
        <v>0.81666700000000003</v>
      </c>
      <c r="D807" s="12">
        <v>1.1866699999999999</v>
      </c>
      <c r="E807" s="12">
        <v>14.5</v>
      </c>
      <c r="F807" s="6">
        <f t="shared" si="62"/>
        <v>1937.5416666666063</v>
      </c>
      <c r="G807" s="6">
        <f>G801*6/12+G813*6/12</f>
        <v>2.62</v>
      </c>
      <c r="H807" s="6">
        <f t="shared" si="59"/>
        <v>275.48596344827581</v>
      </c>
      <c r="I807" s="6">
        <f t="shared" si="60"/>
        <v>13.577567610827582</v>
      </c>
      <c r="J807" s="6">
        <f t="shared" si="61"/>
        <v>19.729084384137924</v>
      </c>
      <c r="K807" s="6">
        <f t="shared" si="63"/>
        <v>19.646723279607624</v>
      </c>
    </row>
    <row r="808" spans="1:11" ht="12.75" x14ac:dyDescent="0.2">
      <c r="A808" s="2">
        <v>1937.08</v>
      </c>
      <c r="B808" s="6">
        <v>16.739999999999998</v>
      </c>
      <c r="C808" s="12">
        <v>0.79333299999999995</v>
      </c>
      <c r="D808" s="12">
        <v>1.20333</v>
      </c>
      <c r="E808" s="12">
        <v>14.5</v>
      </c>
      <c r="F808" s="6">
        <f t="shared" si="62"/>
        <v>1937.6249999999395</v>
      </c>
      <c r="G808" s="6">
        <f>G801*5/12+G813*7/12</f>
        <v>2.6100000000000003</v>
      </c>
      <c r="H808" s="6">
        <f t="shared" si="59"/>
        <v>278.31231310344816</v>
      </c>
      <c r="I808" s="6">
        <f t="shared" si="60"/>
        <v>13.189626182275859</v>
      </c>
      <c r="J808" s="6">
        <f t="shared" si="61"/>
        <v>20.006066650344824</v>
      </c>
      <c r="K808" s="6">
        <f t="shared" si="63"/>
        <v>19.80698257738096</v>
      </c>
    </row>
    <row r="809" spans="1:11" ht="12.75" x14ac:dyDescent="0.2">
      <c r="A809" s="2">
        <v>1937.09</v>
      </c>
      <c r="B809" s="6">
        <v>14.37</v>
      </c>
      <c r="C809" s="12">
        <v>0.77</v>
      </c>
      <c r="D809" s="12">
        <v>1.22</v>
      </c>
      <c r="E809" s="12">
        <v>14.6</v>
      </c>
      <c r="F809" s="6">
        <f t="shared" si="62"/>
        <v>1937.7083333332728</v>
      </c>
      <c r="G809" s="6">
        <f>G801*4/12+G813*8/12</f>
        <v>2.6</v>
      </c>
      <c r="H809" s="6">
        <f t="shared" si="59"/>
        <v>237.27330616438351</v>
      </c>
      <c r="I809" s="6">
        <f t="shared" si="60"/>
        <v>12.714018493150682</v>
      </c>
      <c r="J809" s="6">
        <f t="shared" si="61"/>
        <v>20.144289041095885</v>
      </c>
      <c r="K809" s="6">
        <f t="shared" si="63"/>
        <v>16.847882862705809</v>
      </c>
    </row>
    <row r="810" spans="1:11" ht="12.75" x14ac:dyDescent="0.2">
      <c r="A810" s="2">
        <v>1937.1</v>
      </c>
      <c r="B810" s="6">
        <v>12.28</v>
      </c>
      <c r="C810" s="12">
        <v>0.78</v>
      </c>
      <c r="D810" s="12">
        <v>1.19</v>
      </c>
      <c r="E810" s="12">
        <v>14.6</v>
      </c>
      <c r="F810" s="6">
        <f t="shared" si="62"/>
        <v>1937.791666666606</v>
      </c>
      <c r="G810" s="6">
        <f>G801*3/12+G813*9/12</f>
        <v>2.59</v>
      </c>
      <c r="H810" s="6">
        <f t="shared" si="59"/>
        <v>202.76382739726023</v>
      </c>
      <c r="I810" s="6">
        <f t="shared" si="60"/>
        <v>12.879135616438353</v>
      </c>
      <c r="J810" s="6">
        <f t="shared" si="61"/>
        <v>19.648937671232872</v>
      </c>
      <c r="K810" s="6">
        <f t="shared" si="63"/>
        <v>14.361659574753361</v>
      </c>
    </row>
    <row r="811" spans="1:11" ht="12.75" x14ac:dyDescent="0.2">
      <c r="A811" s="2">
        <v>1937.11</v>
      </c>
      <c r="B811" s="6">
        <v>11.2</v>
      </c>
      <c r="C811" s="12">
        <v>0.79</v>
      </c>
      <c r="D811" s="12">
        <v>1.1599999999999999</v>
      </c>
      <c r="E811" s="12">
        <v>14.5</v>
      </c>
      <c r="F811" s="6">
        <f t="shared" si="62"/>
        <v>1937.8749999999393</v>
      </c>
      <c r="G811" s="6">
        <f>G801*2/12+G813*10/12</f>
        <v>2.58</v>
      </c>
      <c r="H811" s="6">
        <f t="shared" si="59"/>
        <v>186.20656551724133</v>
      </c>
      <c r="I811" s="6">
        <f t="shared" si="60"/>
        <v>13.134213103448273</v>
      </c>
      <c r="J811" s="6">
        <f t="shared" si="61"/>
        <v>19.285679999999996</v>
      </c>
      <c r="K811" s="6">
        <f t="shared" si="63"/>
        <v>13.158119166486067</v>
      </c>
    </row>
    <row r="812" spans="1:11" ht="12.75" x14ac:dyDescent="0.2">
      <c r="A812" s="2">
        <v>1937.12</v>
      </c>
      <c r="B812" s="6">
        <v>11.02</v>
      </c>
      <c r="C812" s="12">
        <v>0.8</v>
      </c>
      <c r="D812" s="12">
        <v>1.1299999999999999</v>
      </c>
      <c r="E812" s="12">
        <v>14.4</v>
      </c>
      <c r="F812" s="6">
        <f t="shared" si="62"/>
        <v>1937.9583333332725</v>
      </c>
      <c r="G812" s="6">
        <f>G801*1/12+G813*11/12</f>
        <v>2.57</v>
      </c>
      <c r="H812" s="6">
        <f t="shared" si="59"/>
        <v>184.48627916666661</v>
      </c>
      <c r="I812" s="6">
        <f t="shared" si="60"/>
        <v>13.39283333333333</v>
      </c>
      <c r="J812" s="6">
        <f t="shared" si="61"/>
        <v>18.917377083333324</v>
      </c>
      <c r="K812" s="6">
        <f t="shared" si="63"/>
        <v>13.008483033706137</v>
      </c>
    </row>
    <row r="813" spans="1:11" ht="12.75" x14ac:dyDescent="0.2">
      <c r="A813" s="2">
        <v>1938.01</v>
      </c>
      <c r="B813" s="6">
        <v>11.31</v>
      </c>
      <c r="C813" s="12">
        <v>0.79333299999999995</v>
      </c>
      <c r="D813" s="12">
        <v>1.07667</v>
      </c>
      <c r="E813" s="12">
        <v>14.2</v>
      </c>
      <c r="F813" s="6">
        <f t="shared" si="62"/>
        <v>1938.0416666666058</v>
      </c>
      <c r="G813" s="6">
        <v>2.56</v>
      </c>
      <c r="H813" s="6">
        <f t="shared" si="59"/>
        <v>192.00795845070422</v>
      </c>
      <c r="I813" s="6">
        <f t="shared" si="60"/>
        <v>13.468280256549292</v>
      </c>
      <c r="J813" s="6">
        <f t="shared" si="61"/>
        <v>18.278444617605633</v>
      </c>
      <c r="K813" s="6">
        <f t="shared" si="63"/>
        <v>13.511461918562418</v>
      </c>
    </row>
    <row r="814" spans="1:11" ht="12.75" x14ac:dyDescent="0.2">
      <c r="A814" s="2">
        <v>1938.02</v>
      </c>
      <c r="B814" s="6">
        <v>11.04</v>
      </c>
      <c r="C814" s="12">
        <v>0.78666700000000001</v>
      </c>
      <c r="D814" s="12">
        <v>1.0233300000000001</v>
      </c>
      <c r="E814" s="12">
        <v>14.1</v>
      </c>
      <c r="F814" s="6">
        <f t="shared" si="62"/>
        <v>1938.1249999999391</v>
      </c>
      <c r="G814" s="6">
        <f>G813*11/12+G825*1/12</f>
        <v>2.5433333333333334</v>
      </c>
      <c r="H814" s="6">
        <f t="shared" si="59"/>
        <v>188.75346382978717</v>
      </c>
      <c r="I814" s="6">
        <f t="shared" si="60"/>
        <v>13.449829812553189</v>
      </c>
      <c r="J814" s="6">
        <f t="shared" si="61"/>
        <v>17.496112512765954</v>
      </c>
      <c r="K814" s="6">
        <f t="shared" si="63"/>
        <v>13.263076236460867</v>
      </c>
    </row>
    <row r="815" spans="1:11" ht="12.75" x14ac:dyDescent="0.2">
      <c r="A815" s="2">
        <v>1938.03</v>
      </c>
      <c r="B815" s="6">
        <v>10.31</v>
      </c>
      <c r="C815" s="12">
        <v>0.78</v>
      </c>
      <c r="D815" s="12">
        <v>0.97</v>
      </c>
      <c r="E815" s="12">
        <v>14.1</v>
      </c>
      <c r="F815" s="6">
        <f t="shared" si="62"/>
        <v>1938.2083333332723</v>
      </c>
      <c r="G815" s="6">
        <f>G813*10/12+G825*2/12</f>
        <v>2.5266666666666664</v>
      </c>
      <c r="H815" s="6">
        <f t="shared" si="59"/>
        <v>176.27248297872336</v>
      </c>
      <c r="I815" s="6">
        <f t="shared" si="60"/>
        <v>13.335842553191485</v>
      </c>
      <c r="J815" s="6">
        <f t="shared" si="61"/>
        <v>16.58431702127659</v>
      </c>
      <c r="K815" s="6">
        <f t="shared" si="63"/>
        <v>12.377286234697685</v>
      </c>
    </row>
    <row r="816" spans="1:11" ht="12.75" x14ac:dyDescent="0.2">
      <c r="A816" s="2">
        <v>1938.04</v>
      </c>
      <c r="B816" s="6">
        <v>9.89</v>
      </c>
      <c r="C816" s="12">
        <v>0.76666699999999999</v>
      </c>
      <c r="D816" s="12">
        <v>0.90333300000000005</v>
      </c>
      <c r="E816" s="12">
        <v>14.2</v>
      </c>
      <c r="F816" s="6">
        <f t="shared" si="62"/>
        <v>1938.2916666666056</v>
      </c>
      <c r="G816" s="6">
        <f>G813*9/12+G825*3/12</f>
        <v>2.5099999999999998</v>
      </c>
      <c r="H816" s="6">
        <f t="shared" si="59"/>
        <v>167.90085845070422</v>
      </c>
      <c r="I816" s="6">
        <f t="shared" si="60"/>
        <v>13.015576081478869</v>
      </c>
      <c r="J816" s="6">
        <f t="shared" si="61"/>
        <v>15.335731664999999</v>
      </c>
      <c r="K816" s="6">
        <f t="shared" si="63"/>
        <v>11.789517720684186</v>
      </c>
    </row>
    <row r="817" spans="1:11" ht="12.75" x14ac:dyDescent="0.2">
      <c r="A817" s="2">
        <v>1938.05</v>
      </c>
      <c r="B817" s="6">
        <v>9.98</v>
      </c>
      <c r="C817" s="12">
        <v>0.75333300000000003</v>
      </c>
      <c r="D817" s="12">
        <v>0.83666700000000005</v>
      </c>
      <c r="E817" s="12">
        <v>14.1</v>
      </c>
      <c r="F817" s="6">
        <f t="shared" si="62"/>
        <v>1938.3749999999388</v>
      </c>
      <c r="G817" s="6">
        <f>G813*8/12+G825*4/12</f>
        <v>2.4933333333333332</v>
      </c>
      <c r="H817" s="6">
        <f t="shared" si="59"/>
        <v>170.63039574468081</v>
      </c>
      <c r="I817" s="6">
        <f t="shared" si="60"/>
        <v>12.879910612978721</v>
      </c>
      <c r="J817" s="6">
        <f t="shared" si="61"/>
        <v>14.304691514680849</v>
      </c>
      <c r="K817" s="6">
        <f t="shared" si="63"/>
        <v>11.992275930545693</v>
      </c>
    </row>
    <row r="818" spans="1:11" ht="12.75" x14ac:dyDescent="0.2">
      <c r="A818" s="2">
        <v>1938.06</v>
      </c>
      <c r="B818" s="6">
        <v>10.210000000000001</v>
      </c>
      <c r="C818" s="12">
        <v>0.74</v>
      </c>
      <c r="D818" s="12">
        <v>0.77</v>
      </c>
      <c r="E818" s="12">
        <v>14.1</v>
      </c>
      <c r="F818" s="6">
        <f t="shared" si="62"/>
        <v>1938.4583333332721</v>
      </c>
      <c r="G818" s="6">
        <f>G813*7/12+G825*5/12</f>
        <v>2.4766666666666666</v>
      </c>
      <c r="H818" s="6">
        <f t="shared" si="59"/>
        <v>174.56275957446806</v>
      </c>
      <c r="I818" s="6">
        <f t="shared" si="60"/>
        <v>12.65195319148936</v>
      </c>
      <c r="J818" s="6">
        <f t="shared" si="61"/>
        <v>13.164870212765955</v>
      </c>
      <c r="K818" s="6">
        <f t="shared" si="63"/>
        <v>12.288966307788131</v>
      </c>
    </row>
    <row r="819" spans="1:11" ht="12.75" x14ac:dyDescent="0.2">
      <c r="A819" s="2">
        <v>1938.07</v>
      </c>
      <c r="B819" s="6">
        <v>12.24</v>
      </c>
      <c r="C819" s="12">
        <v>0.71333299999999999</v>
      </c>
      <c r="D819" s="12">
        <v>0.72</v>
      </c>
      <c r="E819" s="12">
        <v>14.1</v>
      </c>
      <c r="F819" s="6">
        <f t="shared" si="62"/>
        <v>1938.5416666666054</v>
      </c>
      <c r="G819" s="6">
        <f>G813*6/12+G825*6/12</f>
        <v>2.46</v>
      </c>
      <c r="H819" s="6">
        <f t="shared" si="59"/>
        <v>209.27014468085102</v>
      </c>
      <c r="I819" s="6">
        <f t="shared" si="60"/>
        <v>12.196021251276594</v>
      </c>
      <c r="J819" s="6">
        <f t="shared" si="61"/>
        <v>12.310008510638294</v>
      </c>
      <c r="K819" s="6">
        <f t="shared" si="63"/>
        <v>14.770328017492071</v>
      </c>
    </row>
    <row r="820" spans="1:11" ht="12.75" x14ac:dyDescent="0.2">
      <c r="A820" s="2">
        <v>1938.08</v>
      </c>
      <c r="B820" s="6">
        <v>12.31</v>
      </c>
      <c r="C820" s="12">
        <v>0.68666700000000003</v>
      </c>
      <c r="D820" s="12">
        <v>0.67</v>
      </c>
      <c r="E820" s="12">
        <v>14.1</v>
      </c>
      <c r="F820" s="6">
        <f t="shared" si="62"/>
        <v>1938.6249999999386</v>
      </c>
      <c r="G820" s="6">
        <f>G813*5/12+G825*7/12</f>
        <v>2.4433333333333334</v>
      </c>
      <c r="H820" s="6">
        <f t="shared" si="59"/>
        <v>210.46695106382975</v>
      </c>
      <c r="I820" s="6">
        <f t="shared" si="60"/>
        <v>11.740106408297869</v>
      </c>
      <c r="J820" s="6">
        <f t="shared" si="61"/>
        <v>11.455146808510637</v>
      </c>
      <c r="K820" s="6">
        <f t="shared" si="63"/>
        <v>14.903588512604372</v>
      </c>
    </row>
    <row r="821" spans="1:11" ht="12.75" x14ac:dyDescent="0.2">
      <c r="A821" s="2">
        <v>1938.09</v>
      </c>
      <c r="B821" s="6">
        <v>11.75</v>
      </c>
      <c r="C821" s="12">
        <v>0.66</v>
      </c>
      <c r="D821" s="12">
        <v>0.62</v>
      </c>
      <c r="E821" s="12">
        <v>14.1</v>
      </c>
      <c r="F821" s="6">
        <f t="shared" si="62"/>
        <v>1938.7083333332719</v>
      </c>
      <c r="G821" s="6">
        <f>G813*4/12+G825*8/12</f>
        <v>2.4266666666666667</v>
      </c>
      <c r="H821" s="6">
        <f t="shared" si="59"/>
        <v>200.89249999999996</v>
      </c>
      <c r="I821" s="6">
        <f t="shared" si="60"/>
        <v>11.284174468085103</v>
      </c>
      <c r="J821" s="6">
        <f t="shared" si="61"/>
        <v>10.600285106382977</v>
      </c>
      <c r="K821" s="6">
        <f t="shared" si="63"/>
        <v>14.282330508639975</v>
      </c>
    </row>
    <row r="822" spans="1:11" ht="12.75" x14ac:dyDescent="0.2">
      <c r="A822" s="2">
        <v>1938.1</v>
      </c>
      <c r="B822" s="6">
        <v>13.06</v>
      </c>
      <c r="C822" s="12">
        <v>0.61</v>
      </c>
      <c r="D822" s="12">
        <v>0.62666699999999997</v>
      </c>
      <c r="E822" s="12">
        <v>14</v>
      </c>
      <c r="F822" s="6">
        <f t="shared" si="62"/>
        <v>1938.7916666666051</v>
      </c>
      <c r="G822" s="6">
        <f>G813*3/12+G825*9/12</f>
        <v>2.4099999999999997</v>
      </c>
      <c r="H822" s="6">
        <f t="shared" si="59"/>
        <v>224.88480428571424</v>
      </c>
      <c r="I822" s="6">
        <f t="shared" si="60"/>
        <v>10.503807857142855</v>
      </c>
      <c r="J822" s="6">
        <f t="shared" si="61"/>
        <v>10.790802882642854</v>
      </c>
      <c r="K822" s="6">
        <f t="shared" si="63"/>
        <v>16.061147643333449</v>
      </c>
    </row>
    <row r="823" spans="1:11" ht="12.75" x14ac:dyDescent="0.2">
      <c r="A823" s="2">
        <v>1938.11</v>
      </c>
      <c r="B823" s="6">
        <v>13.07</v>
      </c>
      <c r="C823" s="12">
        <v>0.56000000000000005</v>
      </c>
      <c r="D823" s="12">
        <v>0.63333300000000003</v>
      </c>
      <c r="E823" s="12">
        <v>14</v>
      </c>
      <c r="F823" s="6">
        <f t="shared" si="62"/>
        <v>1938.8749999999384</v>
      </c>
      <c r="G823" s="6">
        <f>G813*2/12+G825*10/12</f>
        <v>2.3933333333333331</v>
      </c>
      <c r="H823" s="6">
        <f t="shared" si="59"/>
        <v>225.05699785714279</v>
      </c>
      <c r="I823" s="6">
        <f t="shared" si="60"/>
        <v>9.6428399999999979</v>
      </c>
      <c r="J823" s="6">
        <f t="shared" si="61"/>
        <v>10.905587117357141</v>
      </c>
      <c r="K823" s="6">
        <f t="shared" si="63"/>
        <v>16.149571800715517</v>
      </c>
    </row>
    <row r="824" spans="1:11" ht="12.75" x14ac:dyDescent="0.2">
      <c r="A824" s="2">
        <v>1938.12</v>
      </c>
      <c r="B824" s="6">
        <v>12.69</v>
      </c>
      <c r="C824" s="12">
        <v>0.51</v>
      </c>
      <c r="D824" s="12">
        <v>0.64</v>
      </c>
      <c r="E824" s="12">
        <v>14</v>
      </c>
      <c r="F824" s="6">
        <f t="shared" si="62"/>
        <v>1938.9583333332716</v>
      </c>
      <c r="G824" s="6">
        <f>G813*1/12+G825*11/12</f>
        <v>2.3766666666666665</v>
      </c>
      <c r="H824" s="6">
        <f t="shared" si="59"/>
        <v>218.51364214285709</v>
      </c>
      <c r="I824" s="6">
        <f t="shared" si="60"/>
        <v>8.7818721428571411</v>
      </c>
      <c r="J824" s="6">
        <f t="shared" si="61"/>
        <v>11.020388571428569</v>
      </c>
      <c r="K824" s="6">
        <f t="shared" si="63"/>
        <v>15.756484438994011</v>
      </c>
    </row>
    <row r="825" spans="1:11" ht="12.75" x14ac:dyDescent="0.2">
      <c r="A825" s="2">
        <v>1939.01</v>
      </c>
      <c r="B825" s="6">
        <v>12.5</v>
      </c>
      <c r="C825" s="12">
        <v>0.51333300000000004</v>
      </c>
      <c r="D825" s="12">
        <v>0.66333299999999995</v>
      </c>
      <c r="E825" s="12">
        <v>14</v>
      </c>
      <c r="F825" s="6">
        <f t="shared" si="62"/>
        <v>1939.0416666666049</v>
      </c>
      <c r="G825" s="6">
        <v>2.36</v>
      </c>
      <c r="H825" s="6">
        <f t="shared" si="59"/>
        <v>215.24196428571423</v>
      </c>
      <c r="I825" s="6">
        <f t="shared" si="60"/>
        <v>8.8392642602142839</v>
      </c>
      <c r="J825" s="6">
        <f t="shared" si="61"/>
        <v>11.422167831642854</v>
      </c>
      <c r="K825" s="6">
        <f t="shared" si="63"/>
        <v>15.599634410919288</v>
      </c>
    </row>
    <row r="826" spans="1:11" ht="12.75" x14ac:dyDescent="0.2">
      <c r="A826" s="2">
        <v>1939.02</v>
      </c>
      <c r="B826" s="6">
        <v>12.4</v>
      </c>
      <c r="C826" s="12">
        <v>0.51666699999999999</v>
      </c>
      <c r="D826" s="12">
        <v>0.68666700000000003</v>
      </c>
      <c r="E826" s="12">
        <v>13.9</v>
      </c>
      <c r="F826" s="6">
        <f t="shared" si="62"/>
        <v>1939.1249999999382</v>
      </c>
      <c r="G826" s="6">
        <f>G825*11/12+G837*1/12</f>
        <v>2.3474999999999997</v>
      </c>
      <c r="H826" s="6">
        <f t="shared" si="59"/>
        <v>215.05614388489201</v>
      </c>
      <c r="I826" s="6">
        <f t="shared" si="60"/>
        <v>8.9606784429496376</v>
      </c>
      <c r="J826" s="6">
        <f t="shared" si="61"/>
        <v>11.909028802661867</v>
      </c>
      <c r="K826" s="6">
        <f t="shared" si="63"/>
        <v>15.664696928954774</v>
      </c>
    </row>
    <row r="827" spans="1:11" ht="12.75" x14ac:dyDescent="0.2">
      <c r="A827" s="2">
        <v>1939.03</v>
      </c>
      <c r="B827" s="6">
        <v>12.39</v>
      </c>
      <c r="C827" s="12">
        <v>0.52</v>
      </c>
      <c r="D827" s="12">
        <v>0.71</v>
      </c>
      <c r="E827" s="12">
        <v>13.9</v>
      </c>
      <c r="F827" s="6">
        <f t="shared" si="62"/>
        <v>1939.2083333332714</v>
      </c>
      <c r="G827" s="6">
        <f>G825*10/12+G837*2/12</f>
        <v>2.335</v>
      </c>
      <c r="H827" s="6">
        <f t="shared" si="59"/>
        <v>214.88271151079132</v>
      </c>
      <c r="I827" s="6">
        <f t="shared" si="60"/>
        <v>9.0184834532374083</v>
      </c>
      <c r="J827" s="6">
        <f t="shared" si="61"/>
        <v>12.313698561151076</v>
      </c>
      <c r="K827" s="6">
        <f t="shared" si="63"/>
        <v>15.729223743214231</v>
      </c>
    </row>
    <row r="828" spans="1:11" ht="12.75" x14ac:dyDescent="0.2">
      <c r="A828" s="2">
        <v>1939.04</v>
      </c>
      <c r="B828" s="6">
        <v>10.83</v>
      </c>
      <c r="C828" s="12">
        <v>0.52333300000000005</v>
      </c>
      <c r="D828" s="12">
        <v>0.72666699999999995</v>
      </c>
      <c r="E828" s="12">
        <v>13.8</v>
      </c>
      <c r="F828" s="6">
        <f t="shared" si="62"/>
        <v>1939.2916666666047</v>
      </c>
      <c r="G828" s="6">
        <f>G825*9/12+G837*3/12</f>
        <v>2.3224999999999998</v>
      </c>
      <c r="H828" s="6">
        <f t="shared" si="59"/>
        <v>189.18832826086953</v>
      </c>
      <c r="I828" s="6">
        <f t="shared" si="60"/>
        <v>9.1420586697826067</v>
      </c>
      <c r="J828" s="6">
        <f t="shared" si="61"/>
        <v>12.694082634565213</v>
      </c>
      <c r="K828" s="6">
        <f t="shared" si="63"/>
        <v>13.916994579812409</v>
      </c>
    </row>
    <row r="829" spans="1:11" ht="12.75" x14ac:dyDescent="0.2">
      <c r="A829" s="2">
        <v>1939.05</v>
      </c>
      <c r="B829" s="6">
        <v>11.23</v>
      </c>
      <c r="C829" s="12">
        <v>0.526667</v>
      </c>
      <c r="D829" s="12">
        <v>0.74333300000000002</v>
      </c>
      <c r="E829" s="12">
        <v>13.8</v>
      </c>
      <c r="F829" s="6">
        <f t="shared" si="62"/>
        <v>1939.3749999999379</v>
      </c>
      <c r="G829" s="6">
        <f>G825*8/12+G837*4/12</f>
        <v>2.31</v>
      </c>
      <c r="H829" s="6">
        <f t="shared" si="59"/>
        <v>196.1758934782608</v>
      </c>
      <c r="I829" s="6">
        <f t="shared" si="60"/>
        <v>9.2003000258695629</v>
      </c>
      <c r="J829" s="6">
        <f t="shared" si="61"/>
        <v>12.985219539347824</v>
      </c>
      <c r="K829" s="6">
        <f t="shared" si="63"/>
        <v>14.502929499657778</v>
      </c>
    </row>
    <row r="830" spans="1:11" ht="12.75" x14ac:dyDescent="0.2">
      <c r="A830" s="2">
        <v>1939.06</v>
      </c>
      <c r="B830" s="6">
        <v>11.43</v>
      </c>
      <c r="C830" s="12">
        <v>0.53</v>
      </c>
      <c r="D830" s="12">
        <v>0.76</v>
      </c>
      <c r="E830" s="12">
        <v>13.8</v>
      </c>
      <c r="F830" s="6">
        <f t="shared" si="62"/>
        <v>1939.4583333332712</v>
      </c>
      <c r="G830" s="6">
        <f>G825*7/12+G837*5/12</f>
        <v>2.2975000000000003</v>
      </c>
      <c r="H830" s="6">
        <f t="shared" si="59"/>
        <v>199.66967608695646</v>
      </c>
      <c r="I830" s="6">
        <f t="shared" si="60"/>
        <v>9.2585239130434758</v>
      </c>
      <c r="J830" s="6">
        <f t="shared" si="61"/>
        <v>13.276373913043475</v>
      </c>
      <c r="K830" s="6">
        <f t="shared" si="63"/>
        <v>14.833828921489793</v>
      </c>
    </row>
    <row r="831" spans="1:11" ht="12.75" x14ac:dyDescent="0.2">
      <c r="A831" s="2">
        <v>1939.07</v>
      </c>
      <c r="B831" s="6">
        <v>11.71</v>
      </c>
      <c r="C831" s="12">
        <v>0.54</v>
      </c>
      <c r="D831" s="12">
        <v>0.776667</v>
      </c>
      <c r="E831" s="12">
        <v>13.8</v>
      </c>
      <c r="F831" s="6">
        <f t="shared" si="62"/>
        <v>1939.5416666666044</v>
      </c>
      <c r="G831" s="6">
        <f>G825*6/12+G837*6/12</f>
        <v>2.2850000000000001</v>
      </c>
      <c r="H831" s="6">
        <f t="shared" si="59"/>
        <v>204.56097173913039</v>
      </c>
      <c r="I831" s="6">
        <f t="shared" si="60"/>
        <v>9.4332130434782577</v>
      </c>
      <c r="J831" s="6">
        <f t="shared" si="61"/>
        <v>13.567528286739126</v>
      </c>
      <c r="K831" s="6">
        <f t="shared" si="63"/>
        <v>15.270952598570261</v>
      </c>
    </row>
    <row r="832" spans="1:11" ht="12.75" x14ac:dyDescent="0.2">
      <c r="A832" s="2">
        <v>1939.08</v>
      </c>
      <c r="B832" s="6">
        <v>11.54</v>
      </c>
      <c r="C832" s="12">
        <v>0.55000000000000004</v>
      </c>
      <c r="D832" s="12">
        <v>0.79333299999999995</v>
      </c>
      <c r="E832" s="12">
        <v>13.8</v>
      </c>
      <c r="F832" s="6">
        <f t="shared" si="62"/>
        <v>1939.6249999999377</v>
      </c>
      <c r="G832" s="6">
        <f>G825*5/12+G837*7/12</f>
        <v>2.2725</v>
      </c>
      <c r="H832" s="6">
        <f t="shared" si="59"/>
        <v>201.59125652173904</v>
      </c>
      <c r="I832" s="6">
        <f t="shared" si="60"/>
        <v>9.6079021739130415</v>
      </c>
      <c r="J832" s="6">
        <f t="shared" si="61"/>
        <v>13.858665191521734</v>
      </c>
      <c r="K832" s="6">
        <f t="shared" si="63"/>
        <v>15.120082343333987</v>
      </c>
    </row>
    <row r="833" spans="1:11" ht="12.75" x14ac:dyDescent="0.2">
      <c r="A833" s="2">
        <v>1939.09</v>
      </c>
      <c r="B833" s="6">
        <v>12.77</v>
      </c>
      <c r="C833" s="12">
        <v>0.56000000000000005</v>
      </c>
      <c r="D833" s="12">
        <v>0.81</v>
      </c>
      <c r="E833" s="12">
        <v>14.1</v>
      </c>
      <c r="F833" s="6">
        <f t="shared" si="62"/>
        <v>1939.708333333271</v>
      </c>
      <c r="G833" s="6">
        <f>G825*4/12+G837*8/12</f>
        <v>2.2599999999999998</v>
      </c>
      <c r="H833" s="6">
        <f t="shared" si="59"/>
        <v>218.3316787234042</v>
      </c>
      <c r="I833" s="6">
        <f t="shared" si="60"/>
        <v>9.5744510638297857</v>
      </c>
      <c r="J833" s="6">
        <f t="shared" si="61"/>
        <v>13.848759574468083</v>
      </c>
      <c r="K833" s="6">
        <f t="shared" si="63"/>
        <v>16.452835577060966</v>
      </c>
    </row>
    <row r="834" spans="1:11" ht="12.75" x14ac:dyDescent="0.2">
      <c r="A834" s="2">
        <v>1939.1</v>
      </c>
      <c r="B834" s="6">
        <v>12.9</v>
      </c>
      <c r="C834" s="12">
        <v>0.57999999999999996</v>
      </c>
      <c r="D834" s="12">
        <v>0.84</v>
      </c>
      <c r="E834" s="12">
        <v>14</v>
      </c>
      <c r="F834" s="6">
        <f t="shared" si="62"/>
        <v>1939.7916666666042</v>
      </c>
      <c r="G834" s="6">
        <f>G825*3/12+G837*9/12</f>
        <v>2.2475000000000001</v>
      </c>
      <c r="H834" s="6">
        <f t="shared" si="59"/>
        <v>222.12970714285709</v>
      </c>
      <c r="I834" s="6">
        <f t="shared" si="60"/>
        <v>9.9872271428571402</v>
      </c>
      <c r="J834" s="6">
        <f t="shared" si="61"/>
        <v>14.464259999999996</v>
      </c>
      <c r="K834" s="6">
        <f t="shared" si="63"/>
        <v>16.821204806265644</v>
      </c>
    </row>
    <row r="835" spans="1:11" ht="12.75" x14ac:dyDescent="0.2">
      <c r="A835" s="2">
        <v>1939.11</v>
      </c>
      <c r="B835" s="6">
        <v>12.67</v>
      </c>
      <c r="C835" s="12">
        <v>0.6</v>
      </c>
      <c r="D835" s="12">
        <v>0.87</v>
      </c>
      <c r="E835" s="12">
        <v>14</v>
      </c>
      <c r="F835" s="6">
        <f t="shared" si="62"/>
        <v>1939.8749999999375</v>
      </c>
      <c r="G835" s="6">
        <f>G825*2/12+G837*10/12</f>
        <v>2.2350000000000003</v>
      </c>
      <c r="H835" s="6">
        <f t="shared" si="59"/>
        <v>218.16925499999996</v>
      </c>
      <c r="I835" s="6">
        <f t="shared" si="60"/>
        <v>10.331614285714283</v>
      </c>
      <c r="J835" s="6">
        <f t="shared" si="61"/>
        <v>14.98084071428571</v>
      </c>
      <c r="K835" s="6">
        <f t="shared" si="63"/>
        <v>16.599238509946648</v>
      </c>
    </row>
    <row r="836" spans="1:11" ht="12.75" x14ac:dyDescent="0.2">
      <c r="A836" s="2">
        <v>1939.12</v>
      </c>
      <c r="B836" s="6">
        <v>12.37</v>
      </c>
      <c r="C836" s="12">
        <v>0.62</v>
      </c>
      <c r="D836" s="12">
        <v>0.9</v>
      </c>
      <c r="E836" s="12">
        <v>14</v>
      </c>
      <c r="F836" s="6">
        <f t="shared" si="62"/>
        <v>1939.9583333332707</v>
      </c>
      <c r="G836" s="6">
        <f>G825*1/12+G837*11/12</f>
        <v>2.2225000000000001</v>
      </c>
      <c r="H836" s="6">
        <f t="shared" si="59"/>
        <v>213.00344785714279</v>
      </c>
      <c r="I836" s="6">
        <f t="shared" si="60"/>
        <v>10.676001428571427</v>
      </c>
      <c r="J836" s="6">
        <f t="shared" si="61"/>
        <v>15.497421428571425</v>
      </c>
      <c r="K836" s="6">
        <f t="shared" si="63"/>
        <v>16.280412901283839</v>
      </c>
    </row>
    <row r="837" spans="1:11" ht="12.75" x14ac:dyDescent="0.2">
      <c r="A837" s="2">
        <v>1940.01</v>
      </c>
      <c r="B837" s="6">
        <v>12.3</v>
      </c>
      <c r="C837" s="12">
        <v>0.62333300000000003</v>
      </c>
      <c r="D837" s="12">
        <v>0.93</v>
      </c>
      <c r="E837" s="12">
        <v>13.9</v>
      </c>
      <c r="F837" s="6">
        <f t="shared" si="62"/>
        <v>1940.041666666604</v>
      </c>
      <c r="G837" s="6">
        <v>2.21</v>
      </c>
      <c r="H837" s="6">
        <f t="shared" si="59"/>
        <v>213.32182014388485</v>
      </c>
      <c r="I837" s="6">
        <f t="shared" si="60"/>
        <v>10.810612204532372</v>
      </c>
      <c r="J837" s="6">
        <f t="shared" si="61"/>
        <v>16.129210791366901</v>
      </c>
      <c r="K837" s="6">
        <f t="shared" si="63"/>
        <v>16.37848034261367</v>
      </c>
    </row>
    <row r="838" spans="1:11" ht="12.75" x14ac:dyDescent="0.2">
      <c r="A838" s="2">
        <v>1940.02</v>
      </c>
      <c r="B838" s="6">
        <v>12.22</v>
      </c>
      <c r="C838" s="12">
        <v>0.62666699999999997</v>
      </c>
      <c r="D838" s="12">
        <v>0.96</v>
      </c>
      <c r="E838" s="12">
        <v>14</v>
      </c>
      <c r="F838" s="6">
        <f t="shared" si="62"/>
        <v>1940.1249999999372</v>
      </c>
      <c r="G838" s="6">
        <f>G837*11/12+G849*1/12</f>
        <v>2.1883333333333335</v>
      </c>
      <c r="H838" s="6">
        <f t="shared" si="59"/>
        <v>210.42054428571424</v>
      </c>
      <c r="I838" s="6">
        <f t="shared" si="60"/>
        <v>10.790802882642854</v>
      </c>
      <c r="J838" s="6">
        <f t="shared" si="61"/>
        <v>16.530582857142853</v>
      </c>
      <c r="K838" s="6">
        <f t="shared" si="63"/>
        <v>16.216119847731061</v>
      </c>
    </row>
    <row r="839" spans="1:11" ht="12.75" x14ac:dyDescent="0.2">
      <c r="A839" s="2">
        <v>1940.03</v>
      </c>
      <c r="B839" s="6">
        <v>12.15</v>
      </c>
      <c r="C839" s="12">
        <v>0.63</v>
      </c>
      <c r="D839" s="12">
        <v>0.99</v>
      </c>
      <c r="E839" s="12">
        <v>14</v>
      </c>
      <c r="F839" s="6">
        <f t="shared" si="62"/>
        <v>1940.2083333332705</v>
      </c>
      <c r="G839" s="6">
        <f>G837*10/12+G849*2/12</f>
        <v>2.166666666666667</v>
      </c>
      <c r="H839" s="6">
        <f t="shared" si="59"/>
        <v>209.21518928571422</v>
      </c>
      <c r="I839" s="6">
        <f t="shared" si="60"/>
        <v>10.848194999999999</v>
      </c>
      <c r="J839" s="6">
        <f t="shared" si="61"/>
        <v>17.047163571428566</v>
      </c>
      <c r="K839" s="6">
        <f t="shared" si="63"/>
        <v>16.172906305307901</v>
      </c>
    </row>
    <row r="840" spans="1:11" ht="12.75" x14ac:dyDescent="0.2">
      <c r="A840" s="2">
        <v>1940.04</v>
      </c>
      <c r="B840" s="6">
        <v>12.27</v>
      </c>
      <c r="C840" s="12">
        <v>0.63666699999999998</v>
      </c>
      <c r="D840" s="12">
        <v>1.00667</v>
      </c>
      <c r="E840" s="12">
        <v>14</v>
      </c>
      <c r="F840" s="6">
        <f t="shared" si="62"/>
        <v>1940.2916666666038</v>
      </c>
      <c r="G840" s="6">
        <f>G837*9/12+G849*3/12</f>
        <v>2.145</v>
      </c>
      <c r="H840" s="6">
        <f t="shared" si="59"/>
        <v>211.28151214285708</v>
      </c>
      <c r="I840" s="6">
        <f t="shared" si="60"/>
        <v>10.962996454071426</v>
      </c>
      <c r="J840" s="6">
        <f t="shared" si="61"/>
        <v>17.334210254999995</v>
      </c>
      <c r="K840" s="6">
        <f t="shared" si="63"/>
        <v>16.370988707128788</v>
      </c>
    </row>
    <row r="841" spans="1:11" ht="12.75" x14ac:dyDescent="0.2">
      <c r="A841" s="2">
        <v>1940.05</v>
      </c>
      <c r="B841" s="6">
        <v>10.58</v>
      </c>
      <c r="C841" s="12">
        <v>0.64333300000000004</v>
      </c>
      <c r="D841" s="12">
        <v>1.0233300000000001</v>
      </c>
      <c r="E841" s="12">
        <v>14</v>
      </c>
      <c r="F841" s="6">
        <f t="shared" si="62"/>
        <v>1940.374999999937</v>
      </c>
      <c r="G841" s="6">
        <f>G837*8/12+G849*4/12</f>
        <v>2.1233333333333335</v>
      </c>
      <c r="H841" s="6">
        <f t="shared" si="59"/>
        <v>182.18079857142854</v>
      </c>
      <c r="I841" s="6">
        <f t="shared" si="60"/>
        <v>11.077780688785712</v>
      </c>
      <c r="J841" s="6">
        <f t="shared" si="61"/>
        <v>17.621084744999997</v>
      </c>
      <c r="K841" s="6">
        <f t="shared" si="63"/>
        <v>14.138747694800731</v>
      </c>
    </row>
    <row r="842" spans="1:11" ht="12.75" x14ac:dyDescent="0.2">
      <c r="A842" s="2">
        <v>1940.06</v>
      </c>
      <c r="B842" s="6">
        <v>9.67</v>
      </c>
      <c r="C842" s="12">
        <v>0.65</v>
      </c>
      <c r="D842" s="12">
        <v>1.04</v>
      </c>
      <c r="E842" s="12">
        <v>14.1</v>
      </c>
      <c r="F842" s="6">
        <f t="shared" si="62"/>
        <v>1940.4583333332703</v>
      </c>
      <c r="G842" s="6">
        <f>G837*7/12+G849*5/12</f>
        <v>2.1016666666666666</v>
      </c>
      <c r="H842" s="6">
        <f t="shared" ref="H842:H905" si="64">B842*$E$1761/E842</f>
        <v>165.33025319148931</v>
      </c>
      <c r="I842" s="6">
        <f t="shared" ref="I842:I905" si="65">C842*$E$1761/E842</f>
        <v>11.113202127659571</v>
      </c>
      <c r="J842" s="6">
        <f t="shared" ref="J842:J905" si="66">D842*$E$1761/E842</f>
        <v>17.781123404255315</v>
      </c>
      <c r="K842" s="6">
        <f t="shared" si="63"/>
        <v>12.843765598268812</v>
      </c>
    </row>
    <row r="843" spans="1:11" ht="12.75" x14ac:dyDescent="0.2">
      <c r="A843" s="2">
        <v>1940.07</v>
      </c>
      <c r="B843" s="6">
        <v>9.99</v>
      </c>
      <c r="C843" s="12">
        <v>0.656667</v>
      </c>
      <c r="D843" s="12">
        <v>1.0533300000000001</v>
      </c>
      <c r="E843" s="12">
        <v>14</v>
      </c>
      <c r="F843" s="6">
        <f t="shared" ref="F843:F906" si="67">F842+1/12</f>
        <v>1940.5416666666035</v>
      </c>
      <c r="G843" s="6">
        <f>G837*6/12+G849*6/12</f>
        <v>2.08</v>
      </c>
      <c r="H843" s="6">
        <f t="shared" si="64"/>
        <v>172.02137785714282</v>
      </c>
      <c r="I843" s="6">
        <f t="shared" si="65"/>
        <v>11.307383596928569</v>
      </c>
      <c r="J843" s="6">
        <f t="shared" si="66"/>
        <v>18.13766545928571</v>
      </c>
      <c r="K843" s="6">
        <f t="shared" si="63"/>
        <v>13.369884763210059</v>
      </c>
    </row>
    <row r="844" spans="1:11" ht="12.75" x14ac:dyDescent="0.2">
      <c r="A844" s="2">
        <v>1940.08</v>
      </c>
      <c r="B844" s="6">
        <v>10.199999999999999</v>
      </c>
      <c r="C844" s="12">
        <v>0.66333299999999995</v>
      </c>
      <c r="D844" s="12">
        <v>1.06667</v>
      </c>
      <c r="E844" s="12">
        <v>14</v>
      </c>
      <c r="F844" s="6">
        <f t="shared" si="67"/>
        <v>1940.6249999999368</v>
      </c>
      <c r="G844" s="6">
        <f>G837*5/12+G849*7/12</f>
        <v>2.0583333333333336</v>
      </c>
      <c r="H844" s="6">
        <f t="shared" si="64"/>
        <v>175.63744285714279</v>
      </c>
      <c r="I844" s="6">
        <f t="shared" si="65"/>
        <v>11.422167831642854</v>
      </c>
      <c r="J844" s="6">
        <f t="shared" si="66"/>
        <v>18.367371683571424</v>
      </c>
      <c r="K844" s="6">
        <f t="shared" si="63"/>
        <v>13.649399392391642</v>
      </c>
    </row>
    <row r="845" spans="1:11" ht="12.75" x14ac:dyDescent="0.2">
      <c r="A845" s="2">
        <v>1940.09</v>
      </c>
      <c r="B845" s="6">
        <v>10.63</v>
      </c>
      <c r="C845" s="12">
        <v>0.67</v>
      </c>
      <c r="D845" s="12">
        <v>1.08</v>
      </c>
      <c r="E845" s="12">
        <v>14</v>
      </c>
      <c r="F845" s="6">
        <f t="shared" si="67"/>
        <v>1940.70833333327</v>
      </c>
      <c r="G845" s="6">
        <f>G837*4/12+G849*8/12</f>
        <v>2.0366666666666666</v>
      </c>
      <c r="H845" s="6">
        <f t="shared" si="64"/>
        <v>183.04176642857141</v>
      </c>
      <c r="I845" s="6">
        <f t="shared" si="65"/>
        <v>11.536969285714283</v>
      </c>
      <c r="J845" s="6">
        <f t="shared" si="66"/>
        <v>18.596905714285707</v>
      </c>
      <c r="K845" s="6">
        <f t="shared" si="63"/>
        <v>14.214842598620644</v>
      </c>
    </row>
    <row r="846" spans="1:11" ht="12.75" x14ac:dyDescent="0.2">
      <c r="A846" s="2">
        <v>1940.1</v>
      </c>
      <c r="B846" s="6">
        <v>10.73</v>
      </c>
      <c r="C846" s="12">
        <v>0.67</v>
      </c>
      <c r="D846" s="12">
        <v>1.07</v>
      </c>
      <c r="E846" s="12">
        <v>14</v>
      </c>
      <c r="F846" s="6">
        <f t="shared" si="67"/>
        <v>1940.7916666666033</v>
      </c>
      <c r="G846" s="6">
        <f>G837*3/12+G849*9/12</f>
        <v>2.0150000000000001</v>
      </c>
      <c r="H846" s="6">
        <f t="shared" si="64"/>
        <v>184.76370214285708</v>
      </c>
      <c r="I846" s="6">
        <f t="shared" si="65"/>
        <v>11.536969285714283</v>
      </c>
      <c r="J846" s="6">
        <f t="shared" si="66"/>
        <v>18.424712142857139</v>
      </c>
      <c r="K846" s="6">
        <f t="shared" si="63"/>
        <v>14.328290323104959</v>
      </c>
    </row>
    <row r="847" spans="1:11" ht="12.75" x14ac:dyDescent="0.2">
      <c r="A847" s="2">
        <v>1940.11</v>
      </c>
      <c r="B847" s="6">
        <v>10.98</v>
      </c>
      <c r="C847" s="12">
        <v>0.67</v>
      </c>
      <c r="D847" s="12">
        <v>1.06</v>
      </c>
      <c r="E847" s="12">
        <v>14</v>
      </c>
      <c r="F847" s="6">
        <f t="shared" si="67"/>
        <v>1940.8749999999366</v>
      </c>
      <c r="G847" s="6">
        <f>G837*2/12+G849*10/12</f>
        <v>1.9933333333333334</v>
      </c>
      <c r="H847" s="6">
        <f t="shared" si="64"/>
        <v>189.06854142857136</v>
      </c>
      <c r="I847" s="6">
        <f t="shared" si="65"/>
        <v>11.536969285714283</v>
      </c>
      <c r="J847" s="6">
        <f t="shared" si="66"/>
        <v>18.252518571428567</v>
      </c>
      <c r="K847" s="6">
        <f t="shared" si="63"/>
        <v>14.636689248763609</v>
      </c>
    </row>
    <row r="848" spans="1:11" ht="12.75" x14ac:dyDescent="0.2">
      <c r="A848" s="2">
        <v>1940.12</v>
      </c>
      <c r="B848" s="6">
        <v>10.53</v>
      </c>
      <c r="C848" s="12">
        <v>0.67</v>
      </c>
      <c r="D848" s="12">
        <v>1.05</v>
      </c>
      <c r="E848" s="12">
        <v>14.1</v>
      </c>
      <c r="F848" s="6">
        <f t="shared" si="67"/>
        <v>1940.9583333332698</v>
      </c>
      <c r="G848" s="6">
        <f>G837*1/12+G849*11/12</f>
        <v>1.9716666666666665</v>
      </c>
      <c r="H848" s="6">
        <f t="shared" si="64"/>
        <v>180.03387446808506</v>
      </c>
      <c r="I848" s="6">
        <f t="shared" si="65"/>
        <v>11.455146808510637</v>
      </c>
      <c r="J848" s="6">
        <f t="shared" si="66"/>
        <v>17.952095744680847</v>
      </c>
      <c r="K848" s="6">
        <f t="shared" si="63"/>
        <v>13.908426122353843</v>
      </c>
    </row>
    <row r="849" spans="1:11" ht="12.75" x14ac:dyDescent="0.2">
      <c r="A849" s="2">
        <v>1941.01</v>
      </c>
      <c r="B849" s="6">
        <v>10.55</v>
      </c>
      <c r="C849" s="12">
        <v>0.67333299999999996</v>
      </c>
      <c r="D849" s="12">
        <v>1.0533300000000001</v>
      </c>
      <c r="E849" s="12">
        <v>14.1</v>
      </c>
      <c r="F849" s="6">
        <f t="shared" si="67"/>
        <v>1941.0416666666031</v>
      </c>
      <c r="G849" s="6">
        <v>1.95</v>
      </c>
      <c r="H849" s="6">
        <f t="shared" si="64"/>
        <v>180.37581914893616</v>
      </c>
      <c r="I849" s="6">
        <f t="shared" si="65"/>
        <v>11.512131889574466</v>
      </c>
      <c r="J849" s="6">
        <f t="shared" si="66"/>
        <v>18.009029534042551</v>
      </c>
      <c r="K849" s="6">
        <f t="shared" si="63"/>
        <v>13.904158267950837</v>
      </c>
    </row>
    <row r="850" spans="1:11" ht="12.75" x14ac:dyDescent="0.2">
      <c r="A850" s="2">
        <v>1941.02</v>
      </c>
      <c r="B850" s="6">
        <v>9.89</v>
      </c>
      <c r="C850" s="12">
        <v>0.67666700000000002</v>
      </c>
      <c r="D850" s="12">
        <v>1.05667</v>
      </c>
      <c r="E850" s="12">
        <v>14.1</v>
      </c>
      <c r="F850" s="6">
        <f t="shared" si="67"/>
        <v>1941.1249999999363</v>
      </c>
      <c r="G850" s="6">
        <f>G849*11/12+G861*1/12</f>
        <v>1.9924999999999999</v>
      </c>
      <c r="H850" s="6">
        <f t="shared" si="64"/>
        <v>169.09164468085106</v>
      </c>
      <c r="I850" s="6">
        <f t="shared" si="65"/>
        <v>11.569134067872339</v>
      </c>
      <c r="J850" s="6">
        <f t="shared" si="66"/>
        <v>18.066134295744678</v>
      </c>
      <c r="K850" s="6">
        <f t="shared" ref="K850:K913" si="68">H850/AVERAGE(J730:J849)</f>
        <v>13.002943303402454</v>
      </c>
    </row>
    <row r="851" spans="1:11" ht="12.75" x14ac:dyDescent="0.2">
      <c r="A851" s="2">
        <v>1941.03</v>
      </c>
      <c r="B851" s="6">
        <v>9.9499999999999993</v>
      </c>
      <c r="C851" s="12">
        <v>0.68</v>
      </c>
      <c r="D851" s="12">
        <v>1.06</v>
      </c>
      <c r="E851" s="12">
        <v>14.2</v>
      </c>
      <c r="F851" s="6">
        <f t="shared" si="67"/>
        <v>1941.2083333332696</v>
      </c>
      <c r="G851" s="6">
        <f>G849*10/12+G861*2/12</f>
        <v>2.0350000000000001</v>
      </c>
      <c r="H851" s="6">
        <f t="shared" si="64"/>
        <v>168.9194683098591</v>
      </c>
      <c r="I851" s="6">
        <f t="shared" si="65"/>
        <v>11.544245070422534</v>
      </c>
      <c r="J851" s="6">
        <f t="shared" si="66"/>
        <v>17.995440845070419</v>
      </c>
      <c r="K851" s="6">
        <f t="shared" si="68"/>
        <v>12.955719822063333</v>
      </c>
    </row>
    <row r="852" spans="1:11" ht="12.75" x14ac:dyDescent="0.2">
      <c r="A852" s="2">
        <v>1941.04</v>
      </c>
      <c r="B852" s="6">
        <v>9.64</v>
      </c>
      <c r="C852" s="12">
        <v>0.68333299999999997</v>
      </c>
      <c r="D852" s="12">
        <v>1.07</v>
      </c>
      <c r="E852" s="12">
        <v>14.3</v>
      </c>
      <c r="F852" s="6">
        <f t="shared" si="67"/>
        <v>1941.2916666666029</v>
      </c>
      <c r="G852" s="6">
        <f>G849*9/12+G861*3/12</f>
        <v>2.0775000000000001</v>
      </c>
      <c r="H852" s="6">
        <f t="shared" si="64"/>
        <v>162.51219860139858</v>
      </c>
      <c r="I852" s="6">
        <f t="shared" si="65"/>
        <v>11.519704170839157</v>
      </c>
      <c r="J852" s="6">
        <f t="shared" si="66"/>
        <v>18.038179720279715</v>
      </c>
      <c r="K852" s="6">
        <f t="shared" si="68"/>
        <v>12.429370389220786</v>
      </c>
    </row>
    <row r="853" spans="1:11" ht="12.75" x14ac:dyDescent="0.2">
      <c r="A853" s="2">
        <v>1941.05</v>
      </c>
      <c r="B853" s="6">
        <v>9.43</v>
      </c>
      <c r="C853" s="12">
        <v>0.68666700000000003</v>
      </c>
      <c r="D853" s="12">
        <v>1.08</v>
      </c>
      <c r="E853" s="12">
        <v>14.4</v>
      </c>
      <c r="F853" s="6">
        <f t="shared" si="67"/>
        <v>1941.3749999999361</v>
      </c>
      <c r="G853" s="6">
        <f>G849*8/12+G861*4/12</f>
        <v>2.12</v>
      </c>
      <c r="H853" s="6">
        <f t="shared" si="64"/>
        <v>157.8680229166666</v>
      </c>
      <c r="I853" s="6">
        <f t="shared" si="65"/>
        <v>11.495520858124998</v>
      </c>
      <c r="J853" s="6">
        <f t="shared" si="66"/>
        <v>18.080324999999995</v>
      </c>
      <c r="K853" s="6">
        <f t="shared" si="68"/>
        <v>12.03720651248158</v>
      </c>
    </row>
    <row r="854" spans="1:11" ht="12.75" x14ac:dyDescent="0.2">
      <c r="A854" s="2">
        <v>1941.06</v>
      </c>
      <c r="B854" s="6">
        <v>9.76</v>
      </c>
      <c r="C854" s="12">
        <v>0.69</v>
      </c>
      <c r="D854" s="12">
        <v>1.0900000000000001</v>
      </c>
      <c r="E854" s="12">
        <v>14.7</v>
      </c>
      <c r="F854" s="6">
        <f t="shared" si="67"/>
        <v>1941.4583333332694</v>
      </c>
      <c r="G854" s="6">
        <f>G849*7/12+G861*5/12</f>
        <v>2.1625000000000001</v>
      </c>
      <c r="H854" s="6">
        <f t="shared" si="64"/>
        <v>160.05802448979588</v>
      </c>
      <c r="I854" s="6">
        <f t="shared" si="65"/>
        <v>11.315577551020404</v>
      </c>
      <c r="J854" s="6">
        <f t="shared" si="66"/>
        <v>17.875332653061225</v>
      </c>
      <c r="K854" s="6">
        <f t="shared" si="68"/>
        <v>12.164306590628444</v>
      </c>
    </row>
    <row r="855" spans="1:11" ht="12.75" x14ac:dyDescent="0.2">
      <c r="A855" s="2">
        <v>1941.07</v>
      </c>
      <c r="B855" s="6">
        <v>10.26</v>
      </c>
      <c r="C855" s="12">
        <v>0.69333299999999998</v>
      </c>
      <c r="D855" s="12">
        <v>1.1233299999999999</v>
      </c>
      <c r="E855" s="12">
        <v>14.7</v>
      </c>
      <c r="F855" s="6">
        <f t="shared" si="67"/>
        <v>1941.5416666666026</v>
      </c>
      <c r="G855" s="6">
        <f>G849*6/12+G861*6/12</f>
        <v>2.2050000000000001</v>
      </c>
      <c r="H855" s="6">
        <f t="shared" si="64"/>
        <v>168.25771836734688</v>
      </c>
      <c r="I855" s="6">
        <f t="shared" si="65"/>
        <v>11.370236710408159</v>
      </c>
      <c r="J855" s="6">
        <f t="shared" si="66"/>
        <v>18.421924246938772</v>
      </c>
      <c r="K855" s="6">
        <f t="shared" si="68"/>
        <v>12.744996277919581</v>
      </c>
    </row>
    <row r="856" spans="1:11" ht="12.75" x14ac:dyDescent="0.2">
      <c r="A856" s="2">
        <v>1941.08</v>
      </c>
      <c r="B856" s="6">
        <v>10.210000000000001</v>
      </c>
      <c r="C856" s="12">
        <v>0.69666700000000004</v>
      </c>
      <c r="D856" s="12">
        <v>1.1566700000000001</v>
      </c>
      <c r="E856" s="12">
        <v>14.9</v>
      </c>
      <c r="F856" s="6">
        <f t="shared" si="67"/>
        <v>1941.6249999999359</v>
      </c>
      <c r="G856" s="6">
        <f>G849*5/12+G861*7/12</f>
        <v>2.2474999999999996</v>
      </c>
      <c r="H856" s="6">
        <f t="shared" si="64"/>
        <v>165.19026241610734</v>
      </c>
      <c r="I856" s="6">
        <f t="shared" si="65"/>
        <v>11.271557742080534</v>
      </c>
      <c r="J856" s="6">
        <f t="shared" si="66"/>
        <v>18.714066682550335</v>
      </c>
      <c r="K856" s="6">
        <f t="shared" si="68"/>
        <v>12.463173720387809</v>
      </c>
    </row>
    <row r="857" spans="1:11" ht="12.75" x14ac:dyDescent="0.2">
      <c r="A857" s="2">
        <v>1941.09</v>
      </c>
      <c r="B857" s="6">
        <v>10.24</v>
      </c>
      <c r="C857" s="12">
        <v>0.7</v>
      </c>
      <c r="D857" s="12">
        <v>1.19</v>
      </c>
      <c r="E857" s="12">
        <v>15.1</v>
      </c>
      <c r="F857" s="6">
        <f t="shared" si="67"/>
        <v>1941.7083333332691</v>
      </c>
      <c r="G857" s="6">
        <f>G849*4/12+G861*8/12</f>
        <v>2.29</v>
      </c>
      <c r="H857" s="6">
        <f t="shared" si="64"/>
        <v>163.48126092715228</v>
      </c>
      <c r="I857" s="6">
        <f t="shared" si="65"/>
        <v>11.175476821192051</v>
      </c>
      <c r="J857" s="6">
        <f t="shared" si="66"/>
        <v>18.998310596026485</v>
      </c>
      <c r="K857" s="6">
        <f t="shared" si="68"/>
        <v>12.279729272093082</v>
      </c>
    </row>
    <row r="858" spans="1:11" ht="12.75" x14ac:dyDescent="0.2">
      <c r="A858" s="2">
        <v>1941.1</v>
      </c>
      <c r="B858" s="6">
        <v>9.83</v>
      </c>
      <c r="C858" s="12">
        <v>0.70333299999999999</v>
      </c>
      <c r="D858" s="12">
        <v>1.18</v>
      </c>
      <c r="E858" s="12">
        <v>15.3</v>
      </c>
      <c r="F858" s="6">
        <f t="shared" si="67"/>
        <v>1941.7916666666024</v>
      </c>
      <c r="G858" s="6">
        <f>G849*3/12+G861*9/12</f>
        <v>2.3325</v>
      </c>
      <c r="H858" s="6">
        <f t="shared" si="64"/>
        <v>154.8841784313725</v>
      </c>
      <c r="I858" s="6">
        <f t="shared" si="65"/>
        <v>11.081907819803918</v>
      </c>
      <c r="J858" s="6">
        <f t="shared" si="66"/>
        <v>18.592403921568621</v>
      </c>
      <c r="K858" s="6">
        <f t="shared" si="68"/>
        <v>11.57781495657408</v>
      </c>
    </row>
    <row r="859" spans="1:11" ht="12.75" x14ac:dyDescent="0.2">
      <c r="A859" s="2">
        <v>1941.11</v>
      </c>
      <c r="B859" s="6">
        <v>9.3699999999999992</v>
      </c>
      <c r="C859" s="12">
        <v>0.70666700000000005</v>
      </c>
      <c r="D859" s="12">
        <v>1.17</v>
      </c>
      <c r="E859" s="12">
        <v>15.4</v>
      </c>
      <c r="F859" s="6">
        <f t="shared" si="67"/>
        <v>1941.8749999999357</v>
      </c>
      <c r="G859" s="6">
        <f>G849*2/12+G861*10/12</f>
        <v>2.3750000000000004</v>
      </c>
      <c r="H859" s="6">
        <f t="shared" si="64"/>
        <v>146.67761493506487</v>
      </c>
      <c r="I859" s="6">
        <f t="shared" si="65"/>
        <v>11.062137685519479</v>
      </c>
      <c r="J859" s="6">
        <f t="shared" si="66"/>
        <v>18.31513441558441</v>
      </c>
      <c r="K859" s="6">
        <f t="shared" si="68"/>
        <v>10.911668685916966</v>
      </c>
    </row>
    <row r="860" spans="1:11" ht="12.75" x14ac:dyDescent="0.2">
      <c r="A860" s="2">
        <v>1941.12</v>
      </c>
      <c r="B860" s="6">
        <v>8.76</v>
      </c>
      <c r="C860" s="12">
        <v>0.71</v>
      </c>
      <c r="D860" s="12">
        <v>1.1599999999999999</v>
      </c>
      <c r="E860" s="12">
        <v>15.5</v>
      </c>
      <c r="F860" s="6">
        <f t="shared" si="67"/>
        <v>1941.9583333332689</v>
      </c>
      <c r="G860" s="6">
        <f>G849*1/12+G861*11/12</f>
        <v>2.4175</v>
      </c>
      <c r="H860" s="6">
        <f t="shared" si="64"/>
        <v>136.2439974193548</v>
      </c>
      <c r="I860" s="6">
        <f t="shared" si="65"/>
        <v>11.042607096774191</v>
      </c>
      <c r="J860" s="6">
        <f t="shared" si="66"/>
        <v>18.041442580645157</v>
      </c>
      <c r="K860" s="6">
        <f t="shared" si="68"/>
        <v>10.086593309917905</v>
      </c>
    </row>
    <row r="861" spans="1:11" ht="12.75" x14ac:dyDescent="0.2">
      <c r="A861" s="2">
        <v>1942.01</v>
      </c>
      <c r="B861" s="6">
        <v>8.93</v>
      </c>
      <c r="C861" s="12">
        <v>0.70333299999999999</v>
      </c>
      <c r="D861" s="12">
        <v>1.1200000000000001</v>
      </c>
      <c r="E861" s="12">
        <v>15.7</v>
      </c>
      <c r="F861" s="6">
        <f t="shared" si="67"/>
        <v>1942.0416666666022</v>
      </c>
      <c r="G861" s="6">
        <v>2.46</v>
      </c>
      <c r="H861" s="6">
        <f t="shared" si="64"/>
        <v>137.11872802547768</v>
      </c>
      <c r="I861" s="6">
        <f t="shared" si="65"/>
        <v>10.799566219299361</v>
      </c>
      <c r="J861" s="6">
        <f t="shared" si="66"/>
        <v>17.197421656050953</v>
      </c>
      <c r="K861" s="6">
        <f t="shared" si="68"/>
        <v>10.101686431929252</v>
      </c>
    </row>
    <row r="862" spans="1:11" ht="12.75" x14ac:dyDescent="0.2">
      <c r="A862" s="2">
        <v>1942.02</v>
      </c>
      <c r="B862" s="6">
        <v>8.65</v>
      </c>
      <c r="C862" s="12">
        <v>0.69666700000000004</v>
      </c>
      <c r="D862" s="12">
        <v>1.08</v>
      </c>
      <c r="E862" s="12">
        <v>15.8</v>
      </c>
      <c r="F862" s="6">
        <f t="shared" si="67"/>
        <v>1942.1249999999354</v>
      </c>
      <c r="G862" s="6">
        <f>G861*11/12+G873*1/12</f>
        <v>2.4608333333333334</v>
      </c>
      <c r="H862" s="6">
        <f t="shared" si="64"/>
        <v>131.97874367088605</v>
      </c>
      <c r="I862" s="6">
        <f t="shared" si="65"/>
        <v>10.629506984620249</v>
      </c>
      <c r="J862" s="6">
        <f t="shared" si="66"/>
        <v>16.478270886075943</v>
      </c>
      <c r="K862" s="6">
        <f t="shared" si="68"/>
        <v>9.6802555917493649</v>
      </c>
    </row>
    <row r="863" spans="1:11" ht="12.75" x14ac:dyDescent="0.2">
      <c r="A863" s="2">
        <v>1942.03</v>
      </c>
      <c r="B863" s="6">
        <v>8.18</v>
      </c>
      <c r="C863" s="12">
        <v>0.69</v>
      </c>
      <c r="D863" s="12">
        <v>1.04</v>
      </c>
      <c r="E863" s="12">
        <v>16</v>
      </c>
      <c r="F863" s="6">
        <f t="shared" si="67"/>
        <v>1942.2083333332687</v>
      </c>
      <c r="G863" s="6">
        <f>G861*10/12+G873*2/12</f>
        <v>2.4616666666666669</v>
      </c>
      <c r="H863" s="6">
        <f t="shared" si="64"/>
        <v>123.24754874999996</v>
      </c>
      <c r="I863" s="6">
        <f t="shared" si="65"/>
        <v>10.396186874999996</v>
      </c>
      <c r="J863" s="6">
        <f t="shared" si="66"/>
        <v>15.669614999999997</v>
      </c>
      <c r="K863" s="6">
        <f t="shared" si="68"/>
        <v>9.0034266177609688</v>
      </c>
    </row>
    <row r="864" spans="1:11" ht="12.75" x14ac:dyDescent="0.2">
      <c r="A864" s="2">
        <v>1942.04</v>
      </c>
      <c r="B864" s="6">
        <v>7.84</v>
      </c>
      <c r="C864" s="12">
        <v>0.68</v>
      </c>
      <c r="D864" s="12">
        <v>1.02</v>
      </c>
      <c r="E864" s="12">
        <v>16.100000000000001</v>
      </c>
      <c r="F864" s="6">
        <f t="shared" si="67"/>
        <v>1942.2916666666019</v>
      </c>
      <c r="G864" s="6">
        <f>G861*9/12+G873*3/12</f>
        <v>2.4624999999999999</v>
      </c>
      <c r="H864" s="6">
        <f t="shared" si="64"/>
        <v>117.39109565217387</v>
      </c>
      <c r="I864" s="6">
        <f t="shared" si="65"/>
        <v>10.181880745341612</v>
      </c>
      <c r="J864" s="6">
        <f t="shared" si="66"/>
        <v>15.272821118012416</v>
      </c>
      <c r="K864" s="6">
        <f t="shared" si="68"/>
        <v>8.5442557075882597</v>
      </c>
    </row>
    <row r="865" spans="1:11" ht="12.75" x14ac:dyDescent="0.2">
      <c r="A865" s="2">
        <v>1942.05</v>
      </c>
      <c r="B865" s="6">
        <v>7.93</v>
      </c>
      <c r="C865" s="12">
        <v>0.67</v>
      </c>
      <c r="D865" s="12">
        <v>1</v>
      </c>
      <c r="E865" s="12">
        <v>16.3</v>
      </c>
      <c r="F865" s="6">
        <f t="shared" si="67"/>
        <v>1942.3749999999352</v>
      </c>
      <c r="G865" s="6">
        <f>G861*8/12+G873*4/12</f>
        <v>2.4633333333333334</v>
      </c>
      <c r="H865" s="6">
        <f t="shared" si="64"/>
        <v>117.28178098159505</v>
      </c>
      <c r="I865" s="6">
        <f t="shared" si="65"/>
        <v>9.9090533742331264</v>
      </c>
      <c r="J865" s="6">
        <f t="shared" si="66"/>
        <v>14.789631901840487</v>
      </c>
      <c r="K865" s="6">
        <f t="shared" si="68"/>
        <v>8.5061162596960518</v>
      </c>
    </row>
    <row r="866" spans="1:11" ht="12.75" x14ac:dyDescent="0.2">
      <c r="A866" s="2">
        <v>1942.06</v>
      </c>
      <c r="B866" s="6">
        <v>8.33</v>
      </c>
      <c r="C866" s="12">
        <v>0.66</v>
      </c>
      <c r="D866" s="12">
        <v>0.98</v>
      </c>
      <c r="E866" s="12">
        <v>16.3</v>
      </c>
      <c r="F866" s="6">
        <f t="shared" si="67"/>
        <v>1942.4583333332685</v>
      </c>
      <c r="G866" s="6">
        <f>G861*7/12+G873*5/12</f>
        <v>2.4641666666666664</v>
      </c>
      <c r="H866" s="6">
        <f t="shared" si="64"/>
        <v>123.19763374233125</v>
      </c>
      <c r="I866" s="6">
        <f t="shared" si="65"/>
        <v>9.7611570552147207</v>
      </c>
      <c r="J866" s="6">
        <f t="shared" si="66"/>
        <v>14.493839263803677</v>
      </c>
      <c r="K866" s="6">
        <f t="shared" si="68"/>
        <v>8.9054569285180527</v>
      </c>
    </row>
    <row r="867" spans="1:11" ht="12.75" x14ac:dyDescent="0.2">
      <c r="A867" s="2">
        <v>1942.07</v>
      </c>
      <c r="B867" s="6">
        <v>8.64</v>
      </c>
      <c r="C867" s="12">
        <v>0.64666699999999999</v>
      </c>
      <c r="D867" s="12">
        <v>0.96666700000000005</v>
      </c>
      <c r="E867" s="12">
        <v>16.399999999999999</v>
      </c>
      <c r="F867" s="6">
        <f t="shared" si="67"/>
        <v>1942.5416666666017</v>
      </c>
      <c r="G867" s="6">
        <f>G861*6/12+G873*6/12</f>
        <v>2.4649999999999999</v>
      </c>
      <c r="H867" s="6">
        <f t="shared" si="64"/>
        <v>127.00325853658534</v>
      </c>
      <c r="I867" s="6">
        <f t="shared" si="65"/>
        <v>9.5056500217682913</v>
      </c>
      <c r="J867" s="6">
        <f t="shared" si="66"/>
        <v>14.209474412012193</v>
      </c>
      <c r="K867" s="6">
        <f t="shared" si="68"/>
        <v>9.1504889009947412</v>
      </c>
    </row>
    <row r="868" spans="1:11" ht="12.75" x14ac:dyDescent="0.2">
      <c r="A868" s="2">
        <v>1942.08</v>
      </c>
      <c r="B868" s="6">
        <v>8.59</v>
      </c>
      <c r="C868" s="12">
        <v>0.63333300000000003</v>
      </c>
      <c r="D868" s="12">
        <v>0.95333299999999999</v>
      </c>
      <c r="E868" s="12">
        <v>16.5</v>
      </c>
      <c r="F868" s="6">
        <f t="shared" si="67"/>
        <v>1942.624999999935</v>
      </c>
      <c r="G868" s="6">
        <f>G861*5/12+G873*7/12</f>
        <v>2.4658333333333338</v>
      </c>
      <c r="H868" s="6">
        <f t="shared" si="64"/>
        <v>125.50302363636359</v>
      </c>
      <c r="I868" s="6">
        <f t="shared" si="65"/>
        <v>9.2532254329090904</v>
      </c>
      <c r="J868" s="6">
        <f t="shared" si="66"/>
        <v>13.928541796545451</v>
      </c>
      <c r="K868" s="6">
        <f t="shared" si="68"/>
        <v>9.0128230475642948</v>
      </c>
    </row>
    <row r="869" spans="1:11" ht="12.75" x14ac:dyDescent="0.2">
      <c r="A869" s="2">
        <v>1942.09</v>
      </c>
      <c r="B869" s="6">
        <v>8.68</v>
      </c>
      <c r="C869" s="12">
        <v>0.62</v>
      </c>
      <c r="D869" s="12">
        <v>0.94</v>
      </c>
      <c r="E869" s="12">
        <v>16.5</v>
      </c>
      <c r="F869" s="6">
        <f t="shared" si="67"/>
        <v>1942.7083333332682</v>
      </c>
      <c r="G869" s="6">
        <f>G861*4/12+G873*8/12</f>
        <v>2.4666666666666668</v>
      </c>
      <c r="H869" s="6">
        <f t="shared" si="64"/>
        <v>126.81795636363633</v>
      </c>
      <c r="I869" s="6">
        <f t="shared" si="65"/>
        <v>9.0584254545454534</v>
      </c>
      <c r="J869" s="6">
        <f t="shared" si="66"/>
        <v>13.733741818181814</v>
      </c>
      <c r="K869" s="6">
        <f t="shared" si="68"/>
        <v>9.0778298393715033</v>
      </c>
    </row>
    <row r="870" spans="1:11" ht="12.75" x14ac:dyDescent="0.2">
      <c r="A870" s="2">
        <v>1942.1</v>
      </c>
      <c r="B870" s="6">
        <v>9.32</v>
      </c>
      <c r="C870" s="12">
        <v>0.61</v>
      </c>
      <c r="D870" s="12">
        <v>0.97</v>
      </c>
      <c r="E870" s="12">
        <v>16.7</v>
      </c>
      <c r="F870" s="6">
        <f t="shared" si="67"/>
        <v>1942.7916666666015</v>
      </c>
      <c r="G870" s="6">
        <f>G861*3/12+G873*9/12</f>
        <v>2.4675000000000002</v>
      </c>
      <c r="H870" s="6">
        <f t="shared" si="64"/>
        <v>134.53782754491016</v>
      </c>
      <c r="I870" s="6">
        <f t="shared" si="65"/>
        <v>8.8055874251496977</v>
      </c>
      <c r="J870" s="6">
        <f t="shared" si="66"/>
        <v>14.002327544910177</v>
      </c>
      <c r="K870" s="6">
        <f t="shared" si="68"/>
        <v>9.5991767493529867</v>
      </c>
    </row>
    <row r="871" spans="1:11" ht="12.75" x14ac:dyDescent="0.2">
      <c r="A871" s="2">
        <v>1942.11</v>
      </c>
      <c r="B871" s="6">
        <v>9.4700000000000006</v>
      </c>
      <c r="C871" s="12">
        <v>0.6</v>
      </c>
      <c r="D871" s="12">
        <v>1</v>
      </c>
      <c r="E871" s="12">
        <v>16.8</v>
      </c>
      <c r="F871" s="6">
        <f t="shared" si="67"/>
        <v>1942.8749999999347</v>
      </c>
      <c r="G871" s="6">
        <f>G861*2/12+G873*10/12</f>
        <v>2.4683333333333337</v>
      </c>
      <c r="H871" s="6">
        <f t="shared" si="64"/>
        <v>135.88942678571428</v>
      </c>
      <c r="I871" s="6">
        <f t="shared" si="65"/>
        <v>8.6096785714285691</v>
      </c>
      <c r="J871" s="6">
        <f t="shared" si="66"/>
        <v>14.349464285714282</v>
      </c>
      <c r="K871" s="6">
        <f t="shared" si="68"/>
        <v>9.6613341521716585</v>
      </c>
    </row>
    <row r="872" spans="1:11" ht="12.75" x14ac:dyDescent="0.2">
      <c r="A872" s="2">
        <v>1942.12</v>
      </c>
      <c r="B872" s="6">
        <v>9.52</v>
      </c>
      <c r="C872" s="12">
        <v>0.59</v>
      </c>
      <c r="D872" s="12">
        <v>1.03</v>
      </c>
      <c r="E872" s="12">
        <v>16.899999999999999</v>
      </c>
      <c r="F872" s="6">
        <f t="shared" si="67"/>
        <v>1942.958333333268</v>
      </c>
      <c r="G872" s="6">
        <f>G861*1/12+G873*11/12</f>
        <v>2.4691666666666667</v>
      </c>
      <c r="H872" s="6">
        <f t="shared" si="64"/>
        <v>135.79857514792897</v>
      </c>
      <c r="I872" s="6">
        <f t="shared" si="65"/>
        <v>8.4160881656804722</v>
      </c>
      <c r="J872" s="6">
        <f t="shared" si="66"/>
        <v>14.692492899408283</v>
      </c>
      <c r="K872" s="6">
        <f t="shared" si="68"/>
        <v>9.6175141032831757</v>
      </c>
    </row>
    <row r="873" spans="1:11" ht="12.75" x14ac:dyDescent="0.2">
      <c r="A873" s="2">
        <v>1943.01</v>
      </c>
      <c r="B873" s="6">
        <v>10.09</v>
      </c>
      <c r="C873" s="12">
        <v>0.59</v>
      </c>
      <c r="D873" s="12">
        <v>1.0433300000000001</v>
      </c>
      <c r="E873" s="12">
        <v>16.899999999999999</v>
      </c>
      <c r="F873" s="6">
        <f t="shared" si="67"/>
        <v>1943.0416666666013</v>
      </c>
      <c r="G873" s="6">
        <v>2.4700000000000002</v>
      </c>
      <c r="H873" s="6">
        <f t="shared" si="64"/>
        <v>143.92937218934907</v>
      </c>
      <c r="I873" s="6">
        <f t="shared" si="65"/>
        <v>8.4160881656804722</v>
      </c>
      <c r="J873" s="6">
        <f t="shared" si="66"/>
        <v>14.88263943372781</v>
      </c>
      <c r="K873" s="6">
        <f t="shared" si="68"/>
        <v>10.150534220432078</v>
      </c>
    </row>
    <row r="874" spans="1:11" ht="12.75" x14ac:dyDescent="0.2">
      <c r="A874" s="2">
        <v>1943.02</v>
      </c>
      <c r="B874" s="6">
        <v>10.69</v>
      </c>
      <c r="C874" s="12">
        <v>0.59</v>
      </c>
      <c r="D874" s="12">
        <v>1.05667</v>
      </c>
      <c r="E874" s="12">
        <v>16.899999999999999</v>
      </c>
      <c r="F874" s="6">
        <f t="shared" si="67"/>
        <v>1943.1249999999345</v>
      </c>
      <c r="G874" s="6">
        <f>G873*11/12+G885*1/12</f>
        <v>2.4708333333333332</v>
      </c>
      <c r="H874" s="6">
        <f t="shared" si="64"/>
        <v>152.48810591715974</v>
      </c>
      <c r="I874" s="6">
        <f t="shared" si="65"/>
        <v>8.4160881656804722</v>
      </c>
      <c r="J874" s="6">
        <f t="shared" si="66"/>
        <v>15.072928613609465</v>
      </c>
      <c r="K874" s="6">
        <f t="shared" si="68"/>
        <v>10.708982995221266</v>
      </c>
    </row>
    <row r="875" spans="1:11" ht="12.75" x14ac:dyDescent="0.2">
      <c r="A875" s="2">
        <v>1943.03</v>
      </c>
      <c r="B875" s="6">
        <v>11.07</v>
      </c>
      <c r="C875" s="12">
        <v>0.59</v>
      </c>
      <c r="D875" s="12">
        <v>1.07</v>
      </c>
      <c r="E875" s="12">
        <v>17.2</v>
      </c>
      <c r="F875" s="6">
        <f t="shared" si="67"/>
        <v>1943.2083333332678</v>
      </c>
      <c r="G875" s="6">
        <f>G873*10/12+G885*2/12</f>
        <v>2.4716666666666667</v>
      </c>
      <c r="H875" s="6">
        <f t="shared" si="64"/>
        <v>155.15441686046509</v>
      </c>
      <c r="I875" s="6">
        <f t="shared" si="65"/>
        <v>8.2692959302325573</v>
      </c>
      <c r="J875" s="6">
        <f t="shared" si="66"/>
        <v>14.996858720930229</v>
      </c>
      <c r="K875" s="6">
        <f t="shared" si="68"/>
        <v>10.8505417440368</v>
      </c>
    </row>
    <row r="876" spans="1:11" ht="12.75" x14ac:dyDescent="0.2">
      <c r="A876" s="2">
        <v>1943.04</v>
      </c>
      <c r="B876" s="6">
        <v>11.44</v>
      </c>
      <c r="C876" s="12">
        <v>0.59</v>
      </c>
      <c r="D876" s="12">
        <v>1.08</v>
      </c>
      <c r="E876" s="12">
        <v>17.399999999999999</v>
      </c>
      <c r="F876" s="6">
        <f t="shared" si="67"/>
        <v>1943.291666666601</v>
      </c>
      <c r="G876" s="6">
        <f>G873*9/12+G885*3/12</f>
        <v>2.4725000000000001</v>
      </c>
      <c r="H876" s="6">
        <f t="shared" si="64"/>
        <v>158.49725517241376</v>
      </c>
      <c r="I876" s="6">
        <f t="shared" si="65"/>
        <v>8.1742465517241367</v>
      </c>
      <c r="J876" s="6">
        <f t="shared" si="66"/>
        <v>14.963027586206893</v>
      </c>
      <c r="K876" s="6">
        <f t="shared" si="68"/>
        <v>11.039227142939687</v>
      </c>
    </row>
    <row r="877" spans="1:11" ht="12.75" x14ac:dyDescent="0.2">
      <c r="A877" s="2">
        <v>1943.05</v>
      </c>
      <c r="B877" s="6">
        <v>11.89</v>
      </c>
      <c r="C877" s="12">
        <v>0.59</v>
      </c>
      <c r="D877" s="12">
        <v>1.0900000000000001</v>
      </c>
      <c r="E877" s="12">
        <v>17.5</v>
      </c>
      <c r="F877" s="6">
        <f t="shared" si="67"/>
        <v>1943.3749999999343</v>
      </c>
      <c r="G877" s="6">
        <f>G873*8/12+G885*4/12</f>
        <v>2.4733333333333336</v>
      </c>
      <c r="H877" s="6">
        <f t="shared" si="64"/>
        <v>163.79052514285712</v>
      </c>
      <c r="I877" s="6">
        <f t="shared" si="65"/>
        <v>8.1275365714285694</v>
      </c>
      <c r="J877" s="6">
        <f t="shared" si="66"/>
        <v>15.015279428571427</v>
      </c>
      <c r="K877" s="6">
        <f t="shared" si="68"/>
        <v>11.362215800613692</v>
      </c>
    </row>
    <row r="878" spans="1:11" ht="12.75" x14ac:dyDescent="0.2">
      <c r="A878" s="2">
        <v>1943.06</v>
      </c>
      <c r="B878" s="6">
        <v>12.1</v>
      </c>
      <c r="C878" s="12">
        <v>0.59</v>
      </c>
      <c r="D878" s="12">
        <v>1.1000000000000001</v>
      </c>
      <c r="E878" s="12">
        <v>17.5</v>
      </c>
      <c r="F878" s="6">
        <f t="shared" si="67"/>
        <v>1943.4583333332675</v>
      </c>
      <c r="G878" s="6">
        <f>G873*7/12+G885*5/12</f>
        <v>2.4741666666666671</v>
      </c>
      <c r="H878" s="6">
        <f t="shared" si="64"/>
        <v>166.6833771428571</v>
      </c>
      <c r="I878" s="6">
        <f t="shared" si="65"/>
        <v>8.1275365714285694</v>
      </c>
      <c r="J878" s="6">
        <f t="shared" si="66"/>
        <v>15.153034285714284</v>
      </c>
      <c r="K878" s="6">
        <f t="shared" si="68"/>
        <v>11.516744786451229</v>
      </c>
    </row>
    <row r="879" spans="1:11" ht="12.75" x14ac:dyDescent="0.2">
      <c r="A879" s="2">
        <v>1943.07</v>
      </c>
      <c r="B879" s="6">
        <v>12.35</v>
      </c>
      <c r="C879" s="12">
        <v>0.593333</v>
      </c>
      <c r="D879" s="12">
        <v>1.0933299999999999</v>
      </c>
      <c r="E879" s="12">
        <v>17.399999999999999</v>
      </c>
      <c r="F879" s="6">
        <f t="shared" si="67"/>
        <v>1943.5416666666008</v>
      </c>
      <c r="G879" s="6">
        <f>G873*6/12+G885*6/12</f>
        <v>2.4750000000000001</v>
      </c>
      <c r="H879" s="6">
        <f t="shared" si="64"/>
        <v>171.10499137931032</v>
      </c>
      <c r="I879" s="6">
        <f t="shared" si="65"/>
        <v>8.220424117413792</v>
      </c>
      <c r="J879" s="6">
        <f t="shared" si="66"/>
        <v>15.147710139655171</v>
      </c>
      <c r="K879" s="6">
        <f t="shared" si="68"/>
        <v>11.774213341781655</v>
      </c>
    </row>
    <row r="880" spans="1:11" ht="12.75" x14ac:dyDescent="0.2">
      <c r="A880" s="2">
        <v>1943.08</v>
      </c>
      <c r="B880" s="6">
        <v>11.74</v>
      </c>
      <c r="C880" s="12">
        <v>0.59666699999999995</v>
      </c>
      <c r="D880" s="12">
        <v>1.08667</v>
      </c>
      <c r="E880" s="12">
        <v>17.3</v>
      </c>
      <c r="F880" s="6">
        <f t="shared" si="67"/>
        <v>1943.6249999999341</v>
      </c>
      <c r="G880" s="6">
        <f>G873*5/12+G885*7/12</f>
        <v>2.4758333333333331</v>
      </c>
      <c r="H880" s="6">
        <f t="shared" si="64"/>
        <v>163.59384624277453</v>
      </c>
      <c r="I880" s="6">
        <f t="shared" si="65"/>
        <v>8.3143994426011538</v>
      </c>
      <c r="J880" s="6">
        <f t="shared" si="66"/>
        <v>15.142463790173407</v>
      </c>
      <c r="K880" s="6">
        <f t="shared" si="68"/>
        <v>11.210545904158966</v>
      </c>
    </row>
    <row r="881" spans="1:11" ht="12.75" x14ac:dyDescent="0.2">
      <c r="A881" s="2">
        <v>1943.09</v>
      </c>
      <c r="B881" s="6">
        <v>11.99</v>
      </c>
      <c r="C881" s="12">
        <v>0.6</v>
      </c>
      <c r="D881" s="12">
        <v>1.08</v>
      </c>
      <c r="E881" s="12">
        <v>17.399999999999999</v>
      </c>
      <c r="F881" s="6">
        <f t="shared" si="67"/>
        <v>1943.7083333332673</v>
      </c>
      <c r="G881" s="6">
        <f>G873*4/12+G885*8/12</f>
        <v>2.4766666666666666</v>
      </c>
      <c r="H881" s="6">
        <f t="shared" si="64"/>
        <v>166.11731551724137</v>
      </c>
      <c r="I881" s="6">
        <f t="shared" si="65"/>
        <v>8.3127931034482749</v>
      </c>
      <c r="J881" s="6">
        <f t="shared" si="66"/>
        <v>14.963027586206893</v>
      </c>
      <c r="K881" s="6">
        <f t="shared" si="68"/>
        <v>11.336281939610288</v>
      </c>
    </row>
    <row r="882" spans="1:11" ht="12.75" x14ac:dyDescent="0.2">
      <c r="A882" s="2">
        <v>1943.1</v>
      </c>
      <c r="B882" s="6">
        <v>11.88</v>
      </c>
      <c r="C882" s="12">
        <v>0.60333300000000001</v>
      </c>
      <c r="D882" s="12">
        <v>1.0333300000000001</v>
      </c>
      <c r="E882" s="12">
        <v>17.399999999999999</v>
      </c>
      <c r="F882" s="6">
        <f t="shared" si="67"/>
        <v>1943.7916666666006</v>
      </c>
      <c r="G882" s="6">
        <f>G873*3/12+G885*9/12</f>
        <v>2.4775</v>
      </c>
      <c r="H882" s="6">
        <f t="shared" si="64"/>
        <v>164.59330344827583</v>
      </c>
      <c r="I882" s="6">
        <f t="shared" si="65"/>
        <v>8.3589706691379302</v>
      </c>
      <c r="J882" s="6">
        <f t="shared" si="66"/>
        <v>14.316430829310345</v>
      </c>
      <c r="K882" s="6">
        <f t="shared" si="68"/>
        <v>11.187335503326031</v>
      </c>
    </row>
    <row r="883" spans="1:11" ht="12.75" x14ac:dyDescent="0.2">
      <c r="A883" s="2">
        <v>1943.11</v>
      </c>
      <c r="B883" s="6">
        <v>11.33</v>
      </c>
      <c r="C883" s="12">
        <v>0.60666699999999996</v>
      </c>
      <c r="D883" s="12">
        <v>0.98666699999999996</v>
      </c>
      <c r="E883" s="12">
        <v>17.399999999999999</v>
      </c>
      <c r="F883" s="6">
        <f t="shared" si="67"/>
        <v>1943.8749999999338</v>
      </c>
      <c r="G883" s="6">
        <f>G873*2/12+G885*10/12</f>
        <v>2.4783333333333335</v>
      </c>
      <c r="H883" s="6">
        <f t="shared" si="64"/>
        <v>156.97324310344825</v>
      </c>
      <c r="I883" s="6">
        <f t="shared" si="65"/>
        <v>8.4051620894827561</v>
      </c>
      <c r="J883" s="6">
        <f t="shared" si="66"/>
        <v>13.669931054999997</v>
      </c>
      <c r="K883" s="6">
        <f t="shared" si="68"/>
        <v>10.631033673001419</v>
      </c>
    </row>
    <row r="884" spans="1:11" ht="12.75" x14ac:dyDescent="0.2">
      <c r="A884" s="2">
        <v>1943.12</v>
      </c>
      <c r="B884" s="6">
        <v>11.48</v>
      </c>
      <c r="C884" s="12">
        <v>0.61</v>
      </c>
      <c r="D884" s="12">
        <v>0.94</v>
      </c>
      <c r="E884" s="12">
        <v>17.399999999999999</v>
      </c>
      <c r="F884" s="6">
        <f t="shared" si="67"/>
        <v>1943.9583333332671</v>
      </c>
      <c r="G884" s="6">
        <f>G873*1/12+G885*11/12</f>
        <v>2.479166666666667</v>
      </c>
      <c r="H884" s="6">
        <f t="shared" si="64"/>
        <v>159.05144137931032</v>
      </c>
      <c r="I884" s="6">
        <f t="shared" si="65"/>
        <v>8.4513396551724114</v>
      </c>
      <c r="J884" s="6">
        <f t="shared" si="66"/>
        <v>13.023375862068963</v>
      </c>
      <c r="K884" s="6">
        <f t="shared" si="68"/>
        <v>10.737360316041071</v>
      </c>
    </row>
    <row r="885" spans="1:11" ht="12.75" x14ac:dyDescent="0.2">
      <c r="A885" s="2">
        <v>1944.01</v>
      </c>
      <c r="B885" s="6">
        <v>11.85</v>
      </c>
      <c r="C885" s="12">
        <v>0.61333300000000002</v>
      </c>
      <c r="D885" s="12">
        <v>0.93666700000000003</v>
      </c>
      <c r="E885" s="12">
        <v>17.399999999999999</v>
      </c>
      <c r="F885" s="6">
        <f t="shared" si="67"/>
        <v>1944.0416666666003</v>
      </c>
      <c r="G885" s="6">
        <v>2.48</v>
      </c>
      <c r="H885" s="6">
        <f t="shared" si="64"/>
        <v>164.17766379310342</v>
      </c>
      <c r="I885" s="6">
        <f t="shared" si="65"/>
        <v>8.4975172208620666</v>
      </c>
      <c r="J885" s="6">
        <f t="shared" si="66"/>
        <v>12.977198296379308</v>
      </c>
      <c r="K885" s="6">
        <f t="shared" si="68"/>
        <v>11.052412763977472</v>
      </c>
    </row>
    <row r="886" spans="1:11" ht="12.75" x14ac:dyDescent="0.2">
      <c r="A886" s="2">
        <v>1944.02</v>
      </c>
      <c r="B886" s="6">
        <v>11.77</v>
      </c>
      <c r="C886" s="12">
        <v>0.61666699999999997</v>
      </c>
      <c r="D886" s="12">
        <v>0.93333299999999997</v>
      </c>
      <c r="E886" s="12">
        <v>17.399999999999999</v>
      </c>
      <c r="F886" s="6">
        <f t="shared" si="67"/>
        <v>1944.1249999999336</v>
      </c>
      <c r="G886" s="6">
        <f>G885*11/12+G897*1/12</f>
        <v>2.4708333333333332</v>
      </c>
      <c r="H886" s="6">
        <f t="shared" si="64"/>
        <v>163.0692913793103</v>
      </c>
      <c r="I886" s="6">
        <f t="shared" si="65"/>
        <v>8.5437086412068943</v>
      </c>
      <c r="J886" s="6">
        <f t="shared" si="66"/>
        <v>12.931006876034481</v>
      </c>
      <c r="K886" s="6">
        <f t="shared" si="68"/>
        <v>10.947918887724724</v>
      </c>
    </row>
    <row r="887" spans="1:11" ht="12.75" x14ac:dyDescent="0.2">
      <c r="A887" s="2">
        <v>1944.03</v>
      </c>
      <c r="B887" s="6">
        <v>12.1</v>
      </c>
      <c r="C887" s="12">
        <v>0.62</v>
      </c>
      <c r="D887" s="12">
        <v>0.93</v>
      </c>
      <c r="E887" s="12">
        <v>17.399999999999999</v>
      </c>
      <c r="F887" s="6">
        <f t="shared" si="67"/>
        <v>1944.2083333332669</v>
      </c>
      <c r="G887" s="6">
        <f>G885*10/12+G897*2/12</f>
        <v>2.4616666666666669</v>
      </c>
      <c r="H887" s="6">
        <f t="shared" si="64"/>
        <v>167.64132758620687</v>
      </c>
      <c r="I887" s="6">
        <f t="shared" si="65"/>
        <v>8.5898862068965514</v>
      </c>
      <c r="J887" s="6">
        <f t="shared" si="66"/>
        <v>12.884829310344825</v>
      </c>
      <c r="K887" s="6">
        <f t="shared" si="68"/>
        <v>11.224693196180684</v>
      </c>
    </row>
    <row r="888" spans="1:11" ht="12.75" x14ac:dyDescent="0.2">
      <c r="A888" s="2">
        <v>1944.04</v>
      </c>
      <c r="B888" s="6">
        <v>11.89</v>
      </c>
      <c r="C888" s="12">
        <v>0.62333300000000003</v>
      </c>
      <c r="D888" s="12">
        <v>0.92666700000000002</v>
      </c>
      <c r="E888" s="12">
        <v>17.5</v>
      </c>
      <c r="F888" s="6">
        <f t="shared" si="67"/>
        <v>1944.2916666666001</v>
      </c>
      <c r="G888" s="6">
        <f>G885*9/12+G897*3/12</f>
        <v>2.4525000000000001</v>
      </c>
      <c r="H888" s="6">
        <f t="shared" si="64"/>
        <v>163.79052514285712</v>
      </c>
      <c r="I888" s="6">
        <f t="shared" si="65"/>
        <v>8.586714836742857</v>
      </c>
      <c r="J888" s="6">
        <f t="shared" si="66"/>
        <v>12.765288020399996</v>
      </c>
      <c r="K888" s="6">
        <f t="shared" si="68"/>
        <v>10.938275188239404</v>
      </c>
    </row>
    <row r="889" spans="1:11" ht="12.75" x14ac:dyDescent="0.2">
      <c r="A889" s="2">
        <v>1944.05</v>
      </c>
      <c r="B889" s="6">
        <v>12.1</v>
      </c>
      <c r="C889" s="12">
        <v>0.62666699999999997</v>
      </c>
      <c r="D889" s="12">
        <v>0.92333299999999996</v>
      </c>
      <c r="E889" s="12">
        <v>17.5</v>
      </c>
      <c r="F889" s="6">
        <f t="shared" si="67"/>
        <v>1944.3749999999334</v>
      </c>
      <c r="G889" s="6">
        <f>G885*8/12+G897*4/12</f>
        <v>2.4433333333333334</v>
      </c>
      <c r="H889" s="6">
        <f t="shared" si="64"/>
        <v>166.6833771428571</v>
      </c>
      <c r="I889" s="6">
        <f t="shared" si="65"/>
        <v>8.632642306114283</v>
      </c>
      <c r="J889" s="6">
        <f t="shared" si="66"/>
        <v>12.719360551028567</v>
      </c>
      <c r="K889" s="6">
        <f t="shared" si="68"/>
        <v>11.103736936792624</v>
      </c>
    </row>
    <row r="890" spans="1:11" ht="12.75" x14ac:dyDescent="0.2">
      <c r="A890" s="2">
        <v>1944.06</v>
      </c>
      <c r="B890" s="6">
        <v>12.67</v>
      </c>
      <c r="C890" s="12">
        <v>0.63</v>
      </c>
      <c r="D890" s="12">
        <v>0.92</v>
      </c>
      <c r="E890" s="12">
        <v>17.600000000000001</v>
      </c>
      <c r="F890" s="6">
        <f t="shared" si="67"/>
        <v>1944.4583333332666</v>
      </c>
      <c r="G890" s="6">
        <f>G885*7/12+G897*5/12</f>
        <v>2.4341666666666666</v>
      </c>
      <c r="H890" s="6">
        <f t="shared" si="64"/>
        <v>173.54372556818177</v>
      </c>
      <c r="I890" s="6">
        <f t="shared" si="65"/>
        <v>8.6292460227272709</v>
      </c>
      <c r="J890" s="6">
        <f t="shared" si="66"/>
        <v>12.601438636363634</v>
      </c>
      <c r="K890" s="6">
        <f t="shared" si="68"/>
        <v>11.532785272532507</v>
      </c>
    </row>
    <row r="891" spans="1:11" ht="12.75" x14ac:dyDescent="0.2">
      <c r="A891" s="2">
        <v>1944.07</v>
      </c>
      <c r="B891" s="6">
        <v>13</v>
      </c>
      <c r="C891" s="12">
        <v>0.63333300000000003</v>
      </c>
      <c r="D891" s="12">
        <v>0.91333299999999995</v>
      </c>
      <c r="E891" s="12">
        <v>17.7</v>
      </c>
      <c r="F891" s="6">
        <f t="shared" si="67"/>
        <v>1944.5416666665999</v>
      </c>
      <c r="G891" s="6">
        <f>G885*6/12+G897*6/12</f>
        <v>2.4249999999999998</v>
      </c>
      <c r="H891" s="6">
        <f t="shared" si="64"/>
        <v>177.05779661016945</v>
      </c>
      <c r="I891" s="6">
        <f t="shared" si="65"/>
        <v>8.6258881154237272</v>
      </c>
      <c r="J891" s="6">
        <f t="shared" si="66"/>
        <v>12.439440657796608</v>
      </c>
      <c r="K891" s="6">
        <f t="shared" si="68"/>
        <v>11.738774750180719</v>
      </c>
    </row>
    <row r="892" spans="1:11" ht="12.75" x14ac:dyDescent="0.2">
      <c r="A892" s="2">
        <v>1944.08</v>
      </c>
      <c r="B892" s="6">
        <v>12.81</v>
      </c>
      <c r="C892" s="12">
        <v>0.63666699999999998</v>
      </c>
      <c r="D892" s="12">
        <v>0.906667</v>
      </c>
      <c r="E892" s="12">
        <v>17.7</v>
      </c>
      <c r="F892" s="6">
        <f t="shared" si="67"/>
        <v>1944.6249999999332</v>
      </c>
      <c r="G892" s="6">
        <f>G885*5/12+G897*7/12</f>
        <v>2.4158333333333335</v>
      </c>
      <c r="H892" s="6">
        <f t="shared" si="64"/>
        <v>174.47002881355931</v>
      </c>
      <c r="I892" s="6">
        <f t="shared" si="65"/>
        <v>8.6712966303389809</v>
      </c>
      <c r="J892" s="6">
        <f t="shared" si="66"/>
        <v>12.348650867627116</v>
      </c>
      <c r="K892" s="6">
        <f t="shared" si="68"/>
        <v>11.541711674209225</v>
      </c>
    </row>
    <row r="893" spans="1:11" ht="12.75" x14ac:dyDescent="0.2">
      <c r="A893" s="2">
        <v>1944.09</v>
      </c>
      <c r="B893" s="6">
        <v>12.6</v>
      </c>
      <c r="C893" s="12">
        <v>0.64</v>
      </c>
      <c r="D893" s="12">
        <v>0.9</v>
      </c>
      <c r="E893" s="12">
        <v>17.7</v>
      </c>
      <c r="F893" s="6">
        <f t="shared" si="67"/>
        <v>1944.7083333332664</v>
      </c>
      <c r="G893" s="6">
        <f>G885*4/12+G897*8/12</f>
        <v>2.4066666666666667</v>
      </c>
      <c r="H893" s="6">
        <f t="shared" si="64"/>
        <v>171.60986440677962</v>
      </c>
      <c r="I893" s="6">
        <f t="shared" si="65"/>
        <v>8.7166915254237267</v>
      </c>
      <c r="J893" s="6">
        <f t="shared" si="66"/>
        <v>12.257847457627115</v>
      </c>
      <c r="K893" s="6">
        <f t="shared" si="68"/>
        <v>11.328560584696474</v>
      </c>
    </row>
    <row r="894" spans="1:11" ht="12.75" x14ac:dyDescent="0.2">
      <c r="A894" s="2">
        <v>1944.1</v>
      </c>
      <c r="B894" s="6">
        <v>12.91</v>
      </c>
      <c r="C894" s="12">
        <v>0.64</v>
      </c>
      <c r="D894" s="12">
        <v>0.91</v>
      </c>
      <c r="E894" s="12">
        <v>17.7</v>
      </c>
      <c r="F894" s="6">
        <f t="shared" si="67"/>
        <v>1944.7916666665997</v>
      </c>
      <c r="G894" s="6">
        <f>G885*3/12+G897*9/12</f>
        <v>2.3975</v>
      </c>
      <c r="H894" s="6">
        <f t="shared" si="64"/>
        <v>175.83201186440675</v>
      </c>
      <c r="I894" s="6">
        <f t="shared" si="65"/>
        <v>8.7166915254237267</v>
      </c>
      <c r="J894" s="6">
        <f t="shared" si="66"/>
        <v>12.394045762711862</v>
      </c>
      <c r="K894" s="6">
        <f t="shared" si="68"/>
        <v>11.583105186279125</v>
      </c>
    </row>
    <row r="895" spans="1:11" ht="12.75" x14ac:dyDescent="0.2">
      <c r="A895" s="2">
        <v>1944.11</v>
      </c>
      <c r="B895" s="6">
        <v>12.82</v>
      </c>
      <c r="C895" s="12">
        <v>0.64</v>
      </c>
      <c r="D895" s="12">
        <v>0.92</v>
      </c>
      <c r="E895" s="12">
        <v>17.7</v>
      </c>
      <c r="F895" s="6">
        <f t="shared" si="67"/>
        <v>1944.8749999999329</v>
      </c>
      <c r="G895" s="6">
        <f>G885*2/12+G897*10/12</f>
        <v>2.3883333333333336</v>
      </c>
      <c r="H895" s="6">
        <f t="shared" si="64"/>
        <v>174.60622711864403</v>
      </c>
      <c r="I895" s="6">
        <f t="shared" si="65"/>
        <v>8.7166915254237267</v>
      </c>
      <c r="J895" s="6">
        <f t="shared" si="66"/>
        <v>12.530244067796609</v>
      </c>
      <c r="K895" s="6">
        <f t="shared" si="68"/>
        <v>11.47845919805548</v>
      </c>
    </row>
    <row r="896" spans="1:11" ht="12.75" x14ac:dyDescent="0.2">
      <c r="A896" s="2">
        <v>1944.12</v>
      </c>
      <c r="B896" s="6">
        <v>13.1</v>
      </c>
      <c r="C896" s="12">
        <v>0.64</v>
      </c>
      <c r="D896" s="12">
        <v>0.93</v>
      </c>
      <c r="E896" s="12">
        <v>17.8</v>
      </c>
      <c r="F896" s="6">
        <f t="shared" si="67"/>
        <v>1944.9583333332662</v>
      </c>
      <c r="G896" s="6">
        <f>G885*1/12+G897*11/12</f>
        <v>2.3791666666666664</v>
      </c>
      <c r="H896" s="6">
        <f t="shared" si="64"/>
        <v>177.41742134831455</v>
      </c>
      <c r="I896" s="6">
        <f t="shared" si="65"/>
        <v>8.6677213483146041</v>
      </c>
      <c r="J896" s="6">
        <f t="shared" si="66"/>
        <v>12.595282584269659</v>
      </c>
      <c r="K896" s="6">
        <f t="shared" si="68"/>
        <v>11.638683593355131</v>
      </c>
    </row>
    <row r="897" spans="1:11" ht="12.75" x14ac:dyDescent="0.2">
      <c r="A897" s="2">
        <v>1945.01</v>
      </c>
      <c r="B897" s="6">
        <v>13.49</v>
      </c>
      <c r="C897" s="12">
        <v>0.64333300000000004</v>
      </c>
      <c r="D897" s="12">
        <v>0.94</v>
      </c>
      <c r="E897" s="12">
        <v>17.8</v>
      </c>
      <c r="F897" s="6">
        <f t="shared" si="67"/>
        <v>1945.0416666665994</v>
      </c>
      <c r="G897" s="6">
        <v>2.37</v>
      </c>
      <c r="H897" s="6">
        <f t="shared" si="64"/>
        <v>182.69931404494378</v>
      </c>
      <c r="I897" s="6">
        <f t="shared" si="65"/>
        <v>8.7128612158988741</v>
      </c>
      <c r="J897" s="6">
        <f t="shared" si="66"/>
        <v>12.730715730337074</v>
      </c>
      <c r="K897" s="6">
        <f t="shared" si="68"/>
        <v>11.960463439806993</v>
      </c>
    </row>
    <row r="898" spans="1:11" ht="12.75" x14ac:dyDescent="0.2">
      <c r="A898" s="2">
        <v>1945.02</v>
      </c>
      <c r="B898" s="6">
        <v>13.94</v>
      </c>
      <c r="C898" s="12">
        <v>0.64666699999999999</v>
      </c>
      <c r="D898" s="12">
        <v>0.95</v>
      </c>
      <c r="E898" s="12">
        <v>17.8</v>
      </c>
      <c r="F898" s="6">
        <f t="shared" si="67"/>
        <v>1945.1249999999327</v>
      </c>
      <c r="G898" s="6">
        <f>G897*11/12+G909*1/12</f>
        <v>2.355</v>
      </c>
      <c r="H898" s="6">
        <f t="shared" si="64"/>
        <v>188.79380561797745</v>
      </c>
      <c r="I898" s="6">
        <f t="shared" si="65"/>
        <v>8.758014626797749</v>
      </c>
      <c r="J898" s="6">
        <f t="shared" si="66"/>
        <v>12.866148876404491</v>
      </c>
      <c r="K898" s="6">
        <f t="shared" si="68"/>
        <v>12.341753548186315</v>
      </c>
    </row>
    <row r="899" spans="1:11" ht="12.75" x14ac:dyDescent="0.2">
      <c r="A899" s="2">
        <v>1945.03</v>
      </c>
      <c r="B899" s="6">
        <v>13.93</v>
      </c>
      <c r="C899" s="12">
        <v>0.65</v>
      </c>
      <c r="D899" s="12">
        <v>0.96</v>
      </c>
      <c r="E899" s="12">
        <v>17.8</v>
      </c>
      <c r="F899" s="6">
        <f t="shared" si="67"/>
        <v>1945.208333333266</v>
      </c>
      <c r="G899" s="6">
        <f>G897*10/12+G909*2/12</f>
        <v>2.3400000000000003</v>
      </c>
      <c r="H899" s="6">
        <f t="shared" si="64"/>
        <v>188.65837247191004</v>
      </c>
      <c r="I899" s="6">
        <f t="shared" si="65"/>
        <v>8.803154494382019</v>
      </c>
      <c r="J899" s="6">
        <f t="shared" si="66"/>
        <v>13.001582022471906</v>
      </c>
      <c r="K899" s="6">
        <f t="shared" si="68"/>
        <v>12.323310311389328</v>
      </c>
    </row>
    <row r="900" spans="1:11" ht="12.75" x14ac:dyDescent="0.2">
      <c r="A900" s="2">
        <v>1945.04</v>
      </c>
      <c r="B900" s="6">
        <v>14.28</v>
      </c>
      <c r="C900" s="12">
        <v>0.65</v>
      </c>
      <c r="D900" s="12">
        <v>0.973333</v>
      </c>
      <c r="E900" s="12">
        <v>17.8</v>
      </c>
      <c r="F900" s="6">
        <f t="shared" si="67"/>
        <v>1945.2916666665992</v>
      </c>
      <c r="G900" s="6">
        <f>G897*9/12+G909*3/12</f>
        <v>2.3250000000000002</v>
      </c>
      <c r="H900" s="6">
        <f t="shared" si="64"/>
        <v>193.39853258426962</v>
      </c>
      <c r="I900" s="6">
        <f t="shared" si="65"/>
        <v>8.803154494382019</v>
      </c>
      <c r="J900" s="6">
        <f t="shared" si="66"/>
        <v>13.182155036123591</v>
      </c>
      <c r="K900" s="6">
        <f t="shared" si="68"/>
        <v>12.631867236563078</v>
      </c>
    </row>
    <row r="901" spans="1:11" ht="12.75" x14ac:dyDescent="0.2">
      <c r="A901" s="2">
        <v>1945.05</v>
      </c>
      <c r="B901" s="6">
        <v>14.82</v>
      </c>
      <c r="C901" s="12">
        <v>0.65</v>
      </c>
      <c r="D901" s="12">
        <v>0.98666699999999996</v>
      </c>
      <c r="E901" s="12">
        <v>17.899999999999999</v>
      </c>
      <c r="F901" s="6">
        <f t="shared" si="67"/>
        <v>1945.3749999999325</v>
      </c>
      <c r="G901" s="6">
        <f>G897*8/12+G909*4/12</f>
        <v>2.31</v>
      </c>
      <c r="H901" s="6">
        <f t="shared" si="64"/>
        <v>199.59062681564242</v>
      </c>
      <c r="I901" s="6">
        <f t="shared" si="65"/>
        <v>8.7539748603351946</v>
      </c>
      <c r="J901" s="6">
        <f t="shared" si="66"/>
        <v>13.288089405418992</v>
      </c>
      <c r="K901" s="6">
        <f t="shared" si="68"/>
        <v>13.036560628785354</v>
      </c>
    </row>
    <row r="902" spans="1:11" ht="12.75" x14ac:dyDescent="0.2">
      <c r="A902" s="2">
        <v>1945.06</v>
      </c>
      <c r="B902" s="6">
        <v>15.09</v>
      </c>
      <c r="C902" s="12">
        <v>0.65</v>
      </c>
      <c r="D902" s="12">
        <v>1</v>
      </c>
      <c r="E902" s="12">
        <v>18.100000000000001</v>
      </c>
      <c r="F902" s="6">
        <f t="shared" si="67"/>
        <v>1945.4583333332657</v>
      </c>
      <c r="G902" s="6">
        <f>G897*7/12+G909*5/12</f>
        <v>2.2949999999999999</v>
      </c>
      <c r="H902" s="6">
        <f t="shared" si="64"/>
        <v>200.9812922651933</v>
      </c>
      <c r="I902" s="6">
        <f t="shared" si="65"/>
        <v>8.6572458563535886</v>
      </c>
      <c r="J902" s="6">
        <f t="shared" si="66"/>
        <v>13.31883977900552</v>
      </c>
      <c r="K902" s="6">
        <f t="shared" si="68"/>
        <v>13.130223361406053</v>
      </c>
    </row>
    <row r="903" spans="1:11" ht="12.75" x14ac:dyDescent="0.2">
      <c r="A903" s="2">
        <v>1945.07</v>
      </c>
      <c r="B903" s="6">
        <v>14.78</v>
      </c>
      <c r="C903" s="12">
        <v>0.65333300000000005</v>
      </c>
      <c r="D903" s="12">
        <v>0.99666699999999997</v>
      </c>
      <c r="E903" s="12">
        <v>18.100000000000001</v>
      </c>
      <c r="F903" s="6">
        <f t="shared" si="67"/>
        <v>1945.541666666599</v>
      </c>
      <c r="G903" s="6">
        <f>G897*6/12+G909*6/12</f>
        <v>2.2800000000000002</v>
      </c>
      <c r="H903" s="6">
        <f t="shared" si="64"/>
        <v>196.85245193370159</v>
      </c>
      <c r="I903" s="6">
        <f t="shared" si="65"/>
        <v>8.7016375493370148</v>
      </c>
      <c r="J903" s="6">
        <f t="shared" si="66"/>
        <v>13.274448086022096</v>
      </c>
      <c r="K903" s="6">
        <f t="shared" si="68"/>
        <v>12.867028443009159</v>
      </c>
    </row>
    <row r="904" spans="1:11" ht="12.75" x14ac:dyDescent="0.2">
      <c r="A904" s="2">
        <v>1945.08</v>
      </c>
      <c r="B904" s="6">
        <v>14.83</v>
      </c>
      <c r="C904" s="12">
        <v>0.656667</v>
      </c>
      <c r="D904" s="12">
        <v>0.99333300000000002</v>
      </c>
      <c r="E904" s="12">
        <v>18.100000000000001</v>
      </c>
      <c r="F904" s="6">
        <f t="shared" si="67"/>
        <v>1945.6249999999322</v>
      </c>
      <c r="G904" s="6">
        <f>G897*5/12+G909*7/12</f>
        <v>2.2650000000000001</v>
      </c>
      <c r="H904" s="6">
        <f t="shared" si="64"/>
        <v>197.51839392265188</v>
      </c>
      <c r="I904" s="6">
        <f t="shared" si="65"/>
        <v>8.7460425611602179</v>
      </c>
      <c r="J904" s="6">
        <f t="shared" si="66"/>
        <v>13.230043074198891</v>
      </c>
      <c r="K904" s="6">
        <f t="shared" si="68"/>
        <v>12.915378562256743</v>
      </c>
    </row>
    <row r="905" spans="1:11" ht="12.75" x14ac:dyDescent="0.2">
      <c r="A905" s="2">
        <v>1945.09</v>
      </c>
      <c r="B905" s="6">
        <v>15.84</v>
      </c>
      <c r="C905" s="12">
        <v>0.66</v>
      </c>
      <c r="D905" s="12">
        <v>0.99</v>
      </c>
      <c r="E905" s="12">
        <v>18.100000000000001</v>
      </c>
      <c r="F905" s="6">
        <f t="shared" si="67"/>
        <v>1945.7083333332655</v>
      </c>
      <c r="G905" s="6">
        <f>G897*4/12+G909*8/12</f>
        <v>2.25</v>
      </c>
      <c r="H905" s="6">
        <f t="shared" si="64"/>
        <v>210.97042209944746</v>
      </c>
      <c r="I905" s="6">
        <f t="shared" si="65"/>
        <v>8.7904342541436424</v>
      </c>
      <c r="J905" s="6">
        <f t="shared" si="66"/>
        <v>13.185651381215466</v>
      </c>
      <c r="K905" s="6">
        <f t="shared" si="68"/>
        <v>13.798264951719784</v>
      </c>
    </row>
    <row r="906" spans="1:11" ht="12.75" x14ac:dyDescent="0.2">
      <c r="A906" s="2">
        <v>1945.1</v>
      </c>
      <c r="B906" s="6">
        <v>16.5</v>
      </c>
      <c r="C906" s="12">
        <v>0.66</v>
      </c>
      <c r="D906" s="12">
        <v>0.98</v>
      </c>
      <c r="E906" s="12">
        <v>18.100000000000001</v>
      </c>
      <c r="F906" s="6">
        <f t="shared" si="67"/>
        <v>1945.7916666665988</v>
      </c>
      <c r="G906" s="6">
        <f>G897*3/12+G909*9/12</f>
        <v>2.2350000000000003</v>
      </c>
      <c r="H906" s="6">
        <f t="shared" ref="H906:H969" si="69">B906*$E$1761/E906</f>
        <v>219.76085635359109</v>
      </c>
      <c r="I906" s="6">
        <f t="shared" ref="I906:I969" si="70">C906*$E$1761/E906</f>
        <v>8.7904342541436424</v>
      </c>
      <c r="J906" s="6">
        <f t="shared" ref="J906:J969" si="71">D906*$E$1761/E906</f>
        <v>13.052462983425411</v>
      </c>
      <c r="K906" s="6">
        <f t="shared" si="68"/>
        <v>14.37466267539134</v>
      </c>
    </row>
    <row r="907" spans="1:11" ht="12.75" x14ac:dyDescent="0.2">
      <c r="A907" s="2">
        <v>1945.11</v>
      </c>
      <c r="B907" s="6">
        <v>17.04</v>
      </c>
      <c r="C907" s="12">
        <v>0.66</v>
      </c>
      <c r="D907" s="12">
        <v>0.97</v>
      </c>
      <c r="E907" s="12">
        <v>18.100000000000001</v>
      </c>
      <c r="F907" s="6">
        <f t="shared" ref="F907:F970" si="72">F906+1/12</f>
        <v>1945.874999999932</v>
      </c>
      <c r="G907" s="6">
        <f>G897*2/12+G909*10/12</f>
        <v>2.2199999999999998</v>
      </c>
      <c r="H907" s="6">
        <f t="shared" si="69"/>
        <v>226.95302983425407</v>
      </c>
      <c r="I907" s="6">
        <f t="shared" si="70"/>
        <v>8.7904342541436424</v>
      </c>
      <c r="J907" s="6">
        <f t="shared" si="71"/>
        <v>12.919274585635355</v>
      </c>
      <c r="K907" s="6">
        <f t="shared" si="68"/>
        <v>14.847702661876784</v>
      </c>
    </row>
    <row r="908" spans="1:11" ht="12.75" x14ac:dyDescent="0.2">
      <c r="A908" s="2">
        <v>1945.12</v>
      </c>
      <c r="B908" s="6">
        <v>17.329999999999998</v>
      </c>
      <c r="C908" s="12">
        <v>0.66</v>
      </c>
      <c r="D908" s="12">
        <v>0.96</v>
      </c>
      <c r="E908" s="12">
        <v>18.2</v>
      </c>
      <c r="F908" s="6">
        <f t="shared" si="72"/>
        <v>1945.9583333332653</v>
      </c>
      <c r="G908" s="6">
        <f>G897*1/12+G909*11/12</f>
        <v>2.2050000000000001</v>
      </c>
      <c r="H908" s="6">
        <f t="shared" si="69"/>
        <v>229.54727637362629</v>
      </c>
      <c r="I908" s="6">
        <f t="shared" si="70"/>
        <v>8.7421351648351635</v>
      </c>
      <c r="J908" s="6">
        <f t="shared" si="71"/>
        <v>12.715832967032965</v>
      </c>
      <c r="K908" s="6">
        <f t="shared" si="68"/>
        <v>15.020347474739966</v>
      </c>
    </row>
    <row r="909" spans="1:11" ht="12.75" x14ac:dyDescent="0.2">
      <c r="A909" s="2">
        <v>1946.01</v>
      </c>
      <c r="B909" s="6">
        <v>18.02</v>
      </c>
      <c r="C909" s="12">
        <v>0.66666700000000001</v>
      </c>
      <c r="D909" s="12">
        <v>0.94</v>
      </c>
      <c r="E909" s="12">
        <v>18.2</v>
      </c>
      <c r="F909" s="6">
        <f t="shared" si="72"/>
        <v>1946.0416666665985</v>
      </c>
      <c r="G909" s="6">
        <v>2.19</v>
      </c>
      <c r="H909" s="6">
        <f t="shared" si="69"/>
        <v>238.68678131868126</v>
      </c>
      <c r="I909" s="6">
        <f t="shared" si="70"/>
        <v>8.8304439756593389</v>
      </c>
      <c r="J909" s="6">
        <f t="shared" si="71"/>
        <v>12.450919780219778</v>
      </c>
      <c r="K909" s="6">
        <f t="shared" si="68"/>
        <v>15.623163177761667</v>
      </c>
    </row>
    <row r="910" spans="1:11" ht="12.75" x14ac:dyDescent="0.2">
      <c r="A910" s="2">
        <v>1946.02</v>
      </c>
      <c r="B910" s="6">
        <v>18.07</v>
      </c>
      <c r="C910" s="12">
        <v>0.67333299999999996</v>
      </c>
      <c r="D910" s="12">
        <v>0.92</v>
      </c>
      <c r="E910" s="12">
        <v>18.100000000000001</v>
      </c>
      <c r="F910" s="6">
        <f t="shared" si="72"/>
        <v>1946.1249999999318</v>
      </c>
      <c r="G910" s="6">
        <f>G909*11/12+G921*1/12</f>
        <v>2.1949999999999998</v>
      </c>
      <c r="H910" s="6">
        <f t="shared" si="69"/>
        <v>240.67143480662978</v>
      </c>
      <c r="I910" s="6">
        <f t="shared" si="70"/>
        <v>8.9680143449171243</v>
      </c>
      <c r="J910" s="6">
        <f t="shared" si="71"/>
        <v>12.25333259668508</v>
      </c>
      <c r="K910" s="6">
        <f t="shared" si="68"/>
        <v>15.761666525801909</v>
      </c>
    </row>
    <row r="911" spans="1:11" ht="12.75" x14ac:dyDescent="0.2">
      <c r="A911" s="2">
        <v>1946.03</v>
      </c>
      <c r="B911" s="6">
        <v>17.53</v>
      </c>
      <c r="C911" s="12">
        <v>0.68</v>
      </c>
      <c r="D911" s="12">
        <v>0.9</v>
      </c>
      <c r="E911" s="12">
        <v>18.3</v>
      </c>
      <c r="F911" s="6">
        <f t="shared" si="72"/>
        <v>1946.208333333265</v>
      </c>
      <c r="G911" s="6">
        <f>G909*10/12+G921*2/12</f>
        <v>2.2000000000000002</v>
      </c>
      <c r="H911" s="6">
        <f t="shared" si="69"/>
        <v>230.92757540983598</v>
      </c>
      <c r="I911" s="6">
        <f t="shared" si="70"/>
        <v>8.9578295081967187</v>
      </c>
      <c r="J911" s="6">
        <f t="shared" si="71"/>
        <v>11.855950819672127</v>
      </c>
      <c r="K911" s="6">
        <f t="shared" si="68"/>
        <v>15.134873415142534</v>
      </c>
    </row>
    <row r="912" spans="1:11" ht="12.75" x14ac:dyDescent="0.2">
      <c r="A912" s="2">
        <v>1946.04</v>
      </c>
      <c r="B912" s="6">
        <v>18.66</v>
      </c>
      <c r="C912" s="12">
        <v>0.68</v>
      </c>
      <c r="D912" s="12">
        <v>0.88</v>
      </c>
      <c r="E912" s="12">
        <v>18.399999999999999</v>
      </c>
      <c r="F912" s="6">
        <f t="shared" si="72"/>
        <v>1946.2916666665983</v>
      </c>
      <c r="G912" s="6">
        <f>G909*9/12+G921*3/12</f>
        <v>2.2050000000000001</v>
      </c>
      <c r="H912" s="6">
        <f t="shared" si="69"/>
        <v>244.47743804347823</v>
      </c>
      <c r="I912" s="6">
        <f t="shared" si="70"/>
        <v>8.9091456521739119</v>
      </c>
      <c r="J912" s="6">
        <f t="shared" si="71"/>
        <v>11.52948260869565</v>
      </c>
      <c r="K912" s="6">
        <f t="shared" si="68"/>
        <v>16.040842386215918</v>
      </c>
    </row>
    <row r="913" spans="1:11" ht="12.75" x14ac:dyDescent="0.2">
      <c r="A913" s="2">
        <v>1946.05</v>
      </c>
      <c r="B913" s="6">
        <v>18.7</v>
      </c>
      <c r="C913" s="12">
        <v>0.68</v>
      </c>
      <c r="D913" s="12">
        <v>0.86</v>
      </c>
      <c r="E913" s="12">
        <v>18.5</v>
      </c>
      <c r="F913" s="6">
        <f t="shared" si="72"/>
        <v>1946.3749999999316</v>
      </c>
      <c r="G913" s="6">
        <f>G909*8/12+G921*4/12</f>
        <v>2.21</v>
      </c>
      <c r="H913" s="6">
        <f t="shared" si="69"/>
        <v>243.6771729729729</v>
      </c>
      <c r="I913" s="6">
        <f t="shared" si="70"/>
        <v>8.8609881081081063</v>
      </c>
      <c r="J913" s="6">
        <f t="shared" si="71"/>
        <v>11.206543783783781</v>
      </c>
      <c r="K913" s="6">
        <f t="shared" si="68"/>
        <v>16.013723170832179</v>
      </c>
    </row>
    <row r="914" spans="1:11" ht="12.75" x14ac:dyDescent="0.2">
      <c r="A914" s="2">
        <v>1946.06</v>
      </c>
      <c r="B914" s="6">
        <v>18.579999999999998</v>
      </c>
      <c r="C914" s="12">
        <v>0.68</v>
      </c>
      <c r="D914" s="12">
        <v>0.84</v>
      </c>
      <c r="E914" s="12">
        <v>18.7</v>
      </c>
      <c r="F914" s="6">
        <f t="shared" si="72"/>
        <v>1946.4583333332648</v>
      </c>
      <c r="G914" s="6">
        <f>G909*7/12+G921*5/12</f>
        <v>2.2149999999999999</v>
      </c>
      <c r="H914" s="6">
        <f t="shared" si="69"/>
        <v>239.52402032085553</v>
      </c>
      <c r="I914" s="6">
        <f t="shared" si="70"/>
        <v>8.7662181818181804</v>
      </c>
      <c r="J914" s="6">
        <f t="shared" si="71"/>
        <v>10.828857754010693</v>
      </c>
      <c r="K914" s="6">
        <f t="shared" ref="K914:K977" si="73">H914/AVERAGE(J794:J913)</f>
        <v>15.773186880128746</v>
      </c>
    </row>
    <row r="915" spans="1:11" ht="12.75" x14ac:dyDescent="0.2">
      <c r="A915" s="2">
        <v>1946.07</v>
      </c>
      <c r="B915" s="6">
        <v>18.05</v>
      </c>
      <c r="C915" s="12">
        <v>0.68333299999999997</v>
      </c>
      <c r="D915" s="12">
        <v>0.85666699999999996</v>
      </c>
      <c r="E915" s="12">
        <v>19.8</v>
      </c>
      <c r="F915" s="6">
        <f t="shared" si="72"/>
        <v>1946.5416666665981</v>
      </c>
      <c r="G915" s="6">
        <f>G909*6/12+G921*6/12</f>
        <v>2.2199999999999998</v>
      </c>
      <c r="H915" s="6">
        <f t="shared" si="69"/>
        <v>219.76421969696963</v>
      </c>
      <c r="I915" s="6">
        <f t="shared" si="70"/>
        <v>8.3197863456060581</v>
      </c>
      <c r="J915" s="6">
        <f t="shared" si="71"/>
        <v>10.430180321060602</v>
      </c>
      <c r="K915" s="6">
        <f t="shared" si="73"/>
        <v>14.508136111909073</v>
      </c>
    </row>
    <row r="916" spans="1:11" ht="12.75" x14ac:dyDescent="0.2">
      <c r="A916" s="2">
        <v>1946.08</v>
      </c>
      <c r="B916" s="6">
        <v>17.7</v>
      </c>
      <c r="C916" s="12">
        <v>0.68666700000000003</v>
      </c>
      <c r="D916" s="12">
        <v>0.87333300000000003</v>
      </c>
      <c r="E916" s="12">
        <v>20.2</v>
      </c>
      <c r="F916" s="6">
        <f t="shared" si="72"/>
        <v>1946.6249999999313</v>
      </c>
      <c r="G916" s="6">
        <f>G909*5/12+G921*7/12</f>
        <v>2.2250000000000001</v>
      </c>
      <c r="H916" s="6">
        <f t="shared" si="69"/>
        <v>211.23548019801976</v>
      </c>
      <c r="I916" s="6">
        <f t="shared" si="70"/>
        <v>8.1948267503465324</v>
      </c>
      <c r="J916" s="6">
        <f t="shared" si="71"/>
        <v>10.422537606089108</v>
      </c>
      <c r="K916" s="6">
        <f t="shared" si="73"/>
        <v>13.984939309942765</v>
      </c>
    </row>
    <row r="917" spans="1:11" ht="12.75" x14ac:dyDescent="0.2">
      <c r="A917" s="2">
        <v>1946.09</v>
      </c>
      <c r="B917" s="6">
        <v>15.09</v>
      </c>
      <c r="C917" s="12">
        <v>0.69</v>
      </c>
      <c r="D917" s="12">
        <v>0.89</v>
      </c>
      <c r="E917" s="12">
        <v>20.399999999999999</v>
      </c>
      <c r="F917" s="6">
        <f t="shared" si="72"/>
        <v>1946.7083333332646</v>
      </c>
      <c r="G917" s="6">
        <f>G909*4/12+G921*8/12</f>
        <v>2.23</v>
      </c>
      <c r="H917" s="6">
        <f t="shared" si="69"/>
        <v>178.32163676470586</v>
      </c>
      <c r="I917" s="6">
        <f t="shared" si="70"/>
        <v>8.1538720588235272</v>
      </c>
      <c r="J917" s="6">
        <f t="shared" si="71"/>
        <v>10.517313235294116</v>
      </c>
      <c r="K917" s="6">
        <f t="shared" si="73"/>
        <v>11.841267540149641</v>
      </c>
    </row>
    <row r="918" spans="1:11" ht="12.75" x14ac:dyDescent="0.2">
      <c r="A918" s="2">
        <v>1946.1</v>
      </c>
      <c r="B918" s="6">
        <v>14.75</v>
      </c>
      <c r="C918" s="12">
        <v>0.69666700000000004</v>
      </c>
      <c r="D918" s="12">
        <v>0.94666700000000004</v>
      </c>
      <c r="E918" s="12">
        <v>20.8</v>
      </c>
      <c r="F918" s="6">
        <f t="shared" si="72"/>
        <v>1946.7916666665978</v>
      </c>
      <c r="G918" s="6">
        <f>G909*3/12+G921*9/12</f>
        <v>2.2349999999999999</v>
      </c>
      <c r="H918" s="6">
        <f t="shared" si="69"/>
        <v>170.95179086538457</v>
      </c>
      <c r="I918" s="6">
        <f t="shared" si="70"/>
        <v>8.074337036394228</v>
      </c>
      <c r="J918" s="6">
        <f t="shared" si="71"/>
        <v>10.971825017163459</v>
      </c>
      <c r="K918" s="6">
        <f t="shared" si="73"/>
        <v>11.387602961765054</v>
      </c>
    </row>
    <row r="919" spans="1:11" ht="12.75" x14ac:dyDescent="0.2">
      <c r="A919" s="2">
        <v>1946.11</v>
      </c>
      <c r="B919" s="6">
        <v>14.69</v>
      </c>
      <c r="C919" s="12">
        <v>0.70333299999999999</v>
      </c>
      <c r="D919" s="12">
        <v>1.0033300000000001</v>
      </c>
      <c r="E919" s="12">
        <v>21.3</v>
      </c>
      <c r="F919" s="6">
        <f t="shared" si="72"/>
        <v>1946.8749999999311</v>
      </c>
      <c r="G919" s="6">
        <f>G909*2/12+G921*10/12</f>
        <v>2.2400000000000002</v>
      </c>
      <c r="H919" s="6">
        <f t="shared" si="69"/>
        <v>166.25976478873235</v>
      </c>
      <c r="I919" s="6">
        <f t="shared" si="70"/>
        <v>7.9602436452112659</v>
      </c>
      <c r="J919" s="6">
        <f t="shared" si="71"/>
        <v>11.355575888732393</v>
      </c>
      <c r="K919" s="6">
        <f t="shared" si="73"/>
        <v>11.110043656743299</v>
      </c>
    </row>
    <row r="920" spans="1:11" ht="12.75" x14ac:dyDescent="0.2">
      <c r="A920" s="2">
        <v>1946.12</v>
      </c>
      <c r="B920" s="6">
        <v>15.13</v>
      </c>
      <c r="C920" s="12">
        <v>0.71</v>
      </c>
      <c r="D920" s="12">
        <v>1.06</v>
      </c>
      <c r="E920" s="12">
        <v>21.5</v>
      </c>
      <c r="F920" s="6">
        <f t="shared" si="72"/>
        <v>1946.9583333332644</v>
      </c>
      <c r="G920" s="6">
        <f>G909*1/12+G921*11/12</f>
        <v>2.2450000000000001</v>
      </c>
      <c r="H920" s="6">
        <f t="shared" si="69"/>
        <v>169.64670837209297</v>
      </c>
      <c r="I920" s="6">
        <f t="shared" si="70"/>
        <v>7.9609493023255791</v>
      </c>
      <c r="J920" s="6">
        <f t="shared" si="71"/>
        <v>11.885360930232554</v>
      </c>
      <c r="K920" s="6">
        <f t="shared" si="73"/>
        <v>11.37277942586271</v>
      </c>
    </row>
    <row r="921" spans="1:11" ht="12.75" x14ac:dyDescent="0.2">
      <c r="A921" s="2">
        <v>1947.01</v>
      </c>
      <c r="B921" s="6">
        <v>15.21</v>
      </c>
      <c r="C921" s="12">
        <v>0.71333299999999999</v>
      </c>
      <c r="D921" s="12">
        <v>1.1299999999999999</v>
      </c>
      <c r="E921" s="12">
        <v>21.5</v>
      </c>
      <c r="F921" s="6">
        <f t="shared" si="72"/>
        <v>1947.0416666665976</v>
      </c>
      <c r="G921" s="6">
        <v>2.25</v>
      </c>
      <c r="H921" s="6">
        <f t="shared" si="69"/>
        <v>170.54371674418601</v>
      </c>
      <c r="I921" s="6">
        <f t="shared" si="70"/>
        <v>7.9983209136279054</v>
      </c>
      <c r="J921" s="6">
        <f t="shared" si="71"/>
        <v>12.670243255813949</v>
      </c>
      <c r="K921" s="6">
        <f t="shared" si="73"/>
        <v>11.469296334735583</v>
      </c>
    </row>
    <row r="922" spans="1:11" ht="12.75" x14ac:dyDescent="0.2">
      <c r="A922" s="2">
        <v>1947.02</v>
      </c>
      <c r="B922" s="6">
        <v>15.8</v>
      </c>
      <c r="C922" s="12">
        <v>0.71666700000000005</v>
      </c>
      <c r="D922" s="12">
        <v>1.2</v>
      </c>
      <c r="E922" s="12">
        <v>21.5</v>
      </c>
      <c r="F922" s="6">
        <f t="shared" si="72"/>
        <v>1947.1249999999309</v>
      </c>
      <c r="G922" s="6">
        <f>G921*11/12+G933*1/12</f>
        <v>2.2658333333333331</v>
      </c>
      <c r="H922" s="6">
        <f t="shared" si="69"/>
        <v>177.15915348837206</v>
      </c>
      <c r="I922" s="6">
        <f t="shared" si="70"/>
        <v>8.0357037375348828</v>
      </c>
      <c r="J922" s="6">
        <f t="shared" si="71"/>
        <v>13.455125581395345</v>
      </c>
      <c r="K922" s="6">
        <f t="shared" si="73"/>
        <v>11.949565314209439</v>
      </c>
    </row>
    <row r="923" spans="1:11" ht="12.75" x14ac:dyDescent="0.2">
      <c r="A923" s="2">
        <v>1947.03</v>
      </c>
      <c r="B923" s="6">
        <v>15.16</v>
      </c>
      <c r="C923" s="12">
        <v>0.72</v>
      </c>
      <c r="D923" s="12">
        <v>1.27</v>
      </c>
      <c r="E923" s="12">
        <v>21.9</v>
      </c>
      <c r="F923" s="6">
        <f t="shared" si="72"/>
        <v>1947.2083333332641</v>
      </c>
      <c r="G923" s="6">
        <f>G921*10/12+G933*2/12</f>
        <v>2.2816666666666667</v>
      </c>
      <c r="H923" s="6">
        <f t="shared" si="69"/>
        <v>166.87837260273969</v>
      </c>
      <c r="I923" s="6">
        <f t="shared" si="70"/>
        <v>7.9256219178082175</v>
      </c>
      <c r="J923" s="6">
        <f t="shared" si="71"/>
        <v>13.979916438356163</v>
      </c>
      <c r="K923" s="6">
        <f t="shared" si="73"/>
        <v>11.287903096501287</v>
      </c>
    </row>
    <row r="924" spans="1:11" ht="12.75" x14ac:dyDescent="0.2">
      <c r="A924" s="2">
        <v>1947.04</v>
      </c>
      <c r="B924" s="6">
        <v>14.6</v>
      </c>
      <c r="C924" s="12">
        <v>0.73333300000000001</v>
      </c>
      <c r="D924" s="12">
        <v>1.32667</v>
      </c>
      <c r="E924" s="12">
        <v>21.9</v>
      </c>
      <c r="F924" s="6">
        <f t="shared" si="72"/>
        <v>1947.2916666665974</v>
      </c>
      <c r="G924" s="6">
        <f>G921*9/12+G933*3/12</f>
        <v>2.2974999999999999</v>
      </c>
      <c r="H924" s="6">
        <f t="shared" si="69"/>
        <v>160.71399999999997</v>
      </c>
      <c r="I924" s="6">
        <f t="shared" si="70"/>
        <v>8.0723890247945196</v>
      </c>
      <c r="J924" s="6">
        <f t="shared" si="71"/>
        <v>14.603728930136985</v>
      </c>
      <c r="K924" s="6">
        <f t="shared" si="73"/>
        <v>10.900825126392677</v>
      </c>
    </row>
    <row r="925" spans="1:11" ht="12.75" x14ac:dyDescent="0.2">
      <c r="A925" s="2">
        <v>1947.05</v>
      </c>
      <c r="B925" s="6">
        <v>14.34</v>
      </c>
      <c r="C925" s="12">
        <v>0.74666699999999997</v>
      </c>
      <c r="D925" s="12">
        <v>1.3833299999999999</v>
      </c>
      <c r="E925" s="12">
        <v>21.9</v>
      </c>
      <c r="F925" s="6">
        <f t="shared" si="72"/>
        <v>1947.3749999999307</v>
      </c>
      <c r="G925" s="6">
        <f>G921*8/12+G933*4/12</f>
        <v>2.3133333333333335</v>
      </c>
      <c r="H925" s="6">
        <f t="shared" si="69"/>
        <v>157.85196986301366</v>
      </c>
      <c r="I925" s="6">
        <f t="shared" si="70"/>
        <v>8.2191671395890396</v>
      </c>
      <c r="J925" s="6">
        <f t="shared" si="71"/>
        <v>15.227431343835613</v>
      </c>
      <c r="K925" s="6">
        <f t="shared" si="73"/>
        <v>10.733674273688537</v>
      </c>
    </row>
    <row r="926" spans="1:11" ht="12.75" x14ac:dyDescent="0.2">
      <c r="A926" s="2">
        <v>1947.06</v>
      </c>
      <c r="B926" s="6">
        <v>14.84</v>
      </c>
      <c r="C926" s="12">
        <v>0.76</v>
      </c>
      <c r="D926" s="12">
        <v>1.44</v>
      </c>
      <c r="E926" s="12">
        <v>22</v>
      </c>
      <c r="F926" s="6">
        <f t="shared" si="72"/>
        <v>1947.4583333332639</v>
      </c>
      <c r="G926" s="6">
        <f>G921*7/12+G933*5/12</f>
        <v>2.3291666666666666</v>
      </c>
      <c r="H926" s="6">
        <f t="shared" si="69"/>
        <v>162.61334727272722</v>
      </c>
      <c r="I926" s="6">
        <f t="shared" si="70"/>
        <v>8.3279072727272716</v>
      </c>
      <c r="J926" s="6">
        <f t="shared" si="71"/>
        <v>15.779192727272722</v>
      </c>
      <c r="K926" s="6">
        <f t="shared" si="73"/>
        <v>11.082715855052095</v>
      </c>
    </row>
    <row r="927" spans="1:11" ht="12.75" x14ac:dyDescent="0.2">
      <c r="A927" s="2">
        <v>1947.07</v>
      </c>
      <c r="B927" s="6">
        <v>15.77</v>
      </c>
      <c r="C927" s="12">
        <v>0.77</v>
      </c>
      <c r="D927" s="12">
        <v>1.4766699999999999</v>
      </c>
      <c r="E927" s="12">
        <v>22.2</v>
      </c>
      <c r="F927" s="6">
        <f t="shared" si="72"/>
        <v>1947.5416666665972</v>
      </c>
      <c r="G927" s="6">
        <f>G921*6/12+G933*6/12</f>
        <v>2.3449999999999998</v>
      </c>
      <c r="H927" s="6">
        <f t="shared" si="69"/>
        <v>171.2472824324324</v>
      </c>
      <c r="I927" s="6">
        <f t="shared" si="70"/>
        <v>8.3614716216216198</v>
      </c>
      <c r="J927" s="6">
        <f t="shared" si="71"/>
        <v>16.035239349999998</v>
      </c>
      <c r="K927" s="6">
        <f t="shared" si="73"/>
        <v>11.696446553354367</v>
      </c>
    </row>
    <row r="928" spans="1:11" ht="12.75" x14ac:dyDescent="0.2">
      <c r="A928" s="2">
        <v>1947.08</v>
      </c>
      <c r="B928" s="6">
        <v>15.46</v>
      </c>
      <c r="C928" s="12">
        <v>0.78</v>
      </c>
      <c r="D928" s="12">
        <v>1.5133300000000001</v>
      </c>
      <c r="E928" s="12">
        <v>22.5</v>
      </c>
      <c r="F928" s="6">
        <f t="shared" si="72"/>
        <v>1947.6249999999304</v>
      </c>
      <c r="G928" s="6">
        <f>G921*5/12+G933*7/12</f>
        <v>2.3608333333333329</v>
      </c>
      <c r="H928" s="6">
        <f t="shared" si="69"/>
        <v>165.64256266666663</v>
      </c>
      <c r="I928" s="6">
        <f t="shared" si="70"/>
        <v>8.3571279999999977</v>
      </c>
      <c r="J928" s="6">
        <f t="shared" si="71"/>
        <v>16.214221174666665</v>
      </c>
      <c r="K928" s="6">
        <f t="shared" si="73"/>
        <v>11.337472355329833</v>
      </c>
    </row>
    <row r="929" spans="1:11" ht="12.75" x14ac:dyDescent="0.2">
      <c r="A929" s="2">
        <v>1947.09</v>
      </c>
      <c r="B929" s="6">
        <v>15.06</v>
      </c>
      <c r="C929" s="12">
        <v>0.79</v>
      </c>
      <c r="D929" s="12">
        <v>1.55</v>
      </c>
      <c r="E929" s="12">
        <v>23</v>
      </c>
      <c r="F929" s="6">
        <f t="shared" si="72"/>
        <v>1947.7083333332637</v>
      </c>
      <c r="G929" s="6">
        <f>G921*4/12+G933*8/12</f>
        <v>2.3766666666666669</v>
      </c>
      <c r="H929" s="6">
        <f t="shared" si="69"/>
        <v>157.84909826086954</v>
      </c>
      <c r="I929" s="6">
        <f t="shared" si="70"/>
        <v>8.280264782608695</v>
      </c>
      <c r="J929" s="6">
        <f t="shared" si="71"/>
        <v>16.246089130434779</v>
      </c>
      <c r="K929" s="6">
        <f t="shared" si="73"/>
        <v>10.827463017228839</v>
      </c>
    </row>
    <row r="930" spans="1:11" ht="12.75" x14ac:dyDescent="0.2">
      <c r="A930" s="2">
        <v>1947.1</v>
      </c>
      <c r="B930" s="6">
        <v>15.45</v>
      </c>
      <c r="C930" s="12">
        <v>0.80666700000000002</v>
      </c>
      <c r="D930" s="12">
        <v>1.57</v>
      </c>
      <c r="E930" s="12">
        <v>23</v>
      </c>
      <c r="F930" s="6">
        <f t="shared" si="72"/>
        <v>1947.7916666665969</v>
      </c>
      <c r="G930" s="6">
        <f>G921*3/12+G933*9/12</f>
        <v>2.3925000000000001</v>
      </c>
      <c r="H930" s="6">
        <f t="shared" si="69"/>
        <v>161.93682391304344</v>
      </c>
      <c r="I930" s="6">
        <f t="shared" si="70"/>
        <v>8.4549574068260842</v>
      </c>
      <c r="J930" s="6">
        <f t="shared" si="71"/>
        <v>16.455716086956521</v>
      </c>
      <c r="K930" s="6">
        <f t="shared" si="73"/>
        <v>11.13266204275479</v>
      </c>
    </row>
    <row r="931" spans="1:11" ht="12.75" x14ac:dyDescent="0.2">
      <c r="A931" s="2">
        <v>1947.11</v>
      </c>
      <c r="B931" s="6">
        <v>15.27</v>
      </c>
      <c r="C931" s="12">
        <v>0.82333299999999998</v>
      </c>
      <c r="D931" s="12">
        <v>1.59</v>
      </c>
      <c r="E931" s="12">
        <v>23.1</v>
      </c>
      <c r="F931" s="6">
        <f t="shared" si="72"/>
        <v>1947.8749999999302</v>
      </c>
      <c r="G931" s="6">
        <f>G921*2/12+G933*10/12</f>
        <v>2.4083333333333332</v>
      </c>
      <c r="H931" s="6">
        <f t="shared" si="69"/>
        <v>159.35732337662333</v>
      </c>
      <c r="I931" s="6">
        <f t="shared" si="70"/>
        <v>8.5922818027272712</v>
      </c>
      <c r="J931" s="6">
        <f t="shared" si="71"/>
        <v>16.593198701298697</v>
      </c>
      <c r="K931" s="6">
        <f t="shared" si="73"/>
        <v>10.975407324839072</v>
      </c>
    </row>
    <row r="932" spans="1:11" ht="12.75" x14ac:dyDescent="0.2">
      <c r="A932" s="2">
        <v>1947.12</v>
      </c>
      <c r="B932" s="6">
        <v>15.03</v>
      </c>
      <c r="C932" s="12">
        <v>0.84</v>
      </c>
      <c r="D932" s="12">
        <v>1.61</v>
      </c>
      <c r="E932" s="12">
        <v>23.4</v>
      </c>
      <c r="F932" s="6">
        <f t="shared" si="72"/>
        <v>1947.9583333332635</v>
      </c>
      <c r="G932" s="6">
        <f>G921*1/12+G933*11/12</f>
        <v>2.4241666666666668</v>
      </c>
      <c r="H932" s="6">
        <f t="shared" si="69"/>
        <v>154.84175769230765</v>
      </c>
      <c r="I932" s="6">
        <f t="shared" si="70"/>
        <v>8.6538307692307672</v>
      </c>
      <c r="J932" s="6">
        <f t="shared" si="71"/>
        <v>16.586508974358971</v>
      </c>
      <c r="K932" s="6">
        <f t="shared" si="73"/>
        <v>10.680912531969192</v>
      </c>
    </row>
    <row r="933" spans="1:11" ht="12.75" x14ac:dyDescent="0.2">
      <c r="A933" s="2">
        <v>1948.01</v>
      </c>
      <c r="B933" s="6">
        <v>14.83</v>
      </c>
      <c r="C933" s="12">
        <v>0.843333</v>
      </c>
      <c r="D933" s="12">
        <v>1.64333</v>
      </c>
      <c r="E933" s="12">
        <v>23.7</v>
      </c>
      <c r="F933" s="6">
        <f t="shared" si="72"/>
        <v>1948.0416666665967</v>
      </c>
      <c r="G933" s="6">
        <v>2.44</v>
      </c>
      <c r="H933" s="6">
        <f t="shared" si="69"/>
        <v>150.84738101265819</v>
      </c>
      <c r="I933" s="6">
        <f t="shared" si="70"/>
        <v>8.5781911241772129</v>
      </c>
      <c r="J933" s="6">
        <f t="shared" si="71"/>
        <v>16.715578330379742</v>
      </c>
      <c r="K933" s="6">
        <f t="shared" si="73"/>
        <v>10.419342657320328</v>
      </c>
    </row>
    <row r="934" spans="1:11" ht="12.75" x14ac:dyDescent="0.2">
      <c r="A934" s="2">
        <v>1948.02</v>
      </c>
      <c r="B934" s="6">
        <v>14.1</v>
      </c>
      <c r="C934" s="12">
        <v>0.84666699999999995</v>
      </c>
      <c r="D934" s="12">
        <v>1.6766700000000001</v>
      </c>
      <c r="E934" s="12">
        <v>23.5</v>
      </c>
      <c r="F934" s="6">
        <f t="shared" si="72"/>
        <v>1948.12499999993</v>
      </c>
      <c r="G934" s="6">
        <f>G933*11/12+G945*1/12</f>
        <v>2.4291666666666667</v>
      </c>
      <c r="H934" s="6">
        <f t="shared" si="69"/>
        <v>144.64259999999996</v>
      </c>
      <c r="I934" s="6">
        <f t="shared" si="70"/>
        <v>8.6853983130638266</v>
      </c>
      <c r="J934" s="6">
        <f t="shared" si="71"/>
        <v>17.199851641276592</v>
      </c>
      <c r="K934" s="6">
        <f t="shared" si="73"/>
        <v>9.9997611691441843</v>
      </c>
    </row>
    <row r="935" spans="1:11" ht="12.75" x14ac:dyDescent="0.2">
      <c r="A935" s="2">
        <v>1948.03</v>
      </c>
      <c r="B935" s="6">
        <v>14.3</v>
      </c>
      <c r="C935" s="12">
        <v>0.85</v>
      </c>
      <c r="D935" s="12">
        <v>1.71</v>
      </c>
      <c r="E935" s="12">
        <v>23.4</v>
      </c>
      <c r="F935" s="6">
        <f t="shared" si="72"/>
        <v>1948.2083333332632</v>
      </c>
      <c r="G935" s="6">
        <f>G933*10/12+G945*2/12</f>
        <v>2.418333333333333</v>
      </c>
      <c r="H935" s="6">
        <f t="shared" si="69"/>
        <v>147.32116666666664</v>
      </c>
      <c r="I935" s="6">
        <f t="shared" si="70"/>
        <v>8.7568525641025623</v>
      </c>
      <c r="J935" s="6">
        <f t="shared" si="71"/>
        <v>17.616726923076918</v>
      </c>
      <c r="K935" s="6">
        <f t="shared" si="73"/>
        <v>10.186680609489676</v>
      </c>
    </row>
    <row r="936" spans="1:11" ht="12.75" x14ac:dyDescent="0.2">
      <c r="A936" s="2">
        <v>1948.04</v>
      </c>
      <c r="B936" s="6">
        <v>15.4</v>
      </c>
      <c r="C936" s="12">
        <v>0.85</v>
      </c>
      <c r="D936" s="12">
        <v>1.76</v>
      </c>
      <c r="E936" s="12">
        <v>23.8</v>
      </c>
      <c r="F936" s="6">
        <f t="shared" si="72"/>
        <v>1948.2916666665965</v>
      </c>
      <c r="G936" s="6">
        <f>G933*9/12+G945*3/12</f>
        <v>2.4075000000000002</v>
      </c>
      <c r="H936" s="6">
        <f t="shared" si="69"/>
        <v>155.9871176470588</v>
      </c>
      <c r="I936" s="6">
        <f t="shared" si="70"/>
        <v>8.6096785714285691</v>
      </c>
      <c r="J936" s="6">
        <f t="shared" si="71"/>
        <v>17.827099159663859</v>
      </c>
      <c r="K936" s="6">
        <f t="shared" si="73"/>
        <v>10.779484482024623</v>
      </c>
    </row>
    <row r="937" spans="1:11" ht="12.75" x14ac:dyDescent="0.2">
      <c r="A937" s="2">
        <v>1948.05</v>
      </c>
      <c r="B937" s="6">
        <v>16.149999999999999</v>
      </c>
      <c r="C937" s="12">
        <v>0.85</v>
      </c>
      <c r="D937" s="12">
        <v>1.81</v>
      </c>
      <c r="E937" s="12">
        <v>23.9</v>
      </c>
      <c r="F937" s="6">
        <f t="shared" si="72"/>
        <v>1948.3749999999297</v>
      </c>
      <c r="G937" s="6">
        <f>G933*8/12+G945*4/12</f>
        <v>2.3966666666666665</v>
      </c>
      <c r="H937" s="6">
        <f t="shared" si="69"/>
        <v>162.89944142259409</v>
      </c>
      <c r="I937" s="6">
        <f t="shared" si="70"/>
        <v>8.5736548117154783</v>
      </c>
      <c r="J937" s="6">
        <f t="shared" si="71"/>
        <v>18.256841422594139</v>
      </c>
      <c r="K937" s="6">
        <f t="shared" si="73"/>
        <v>11.241032697984441</v>
      </c>
    </row>
    <row r="938" spans="1:11" ht="12.75" x14ac:dyDescent="0.2">
      <c r="A938" s="2">
        <v>1948.06</v>
      </c>
      <c r="B938" s="6">
        <v>16.82</v>
      </c>
      <c r="C938" s="12">
        <v>0.85</v>
      </c>
      <c r="D938" s="12">
        <v>1.86</v>
      </c>
      <c r="E938" s="12">
        <v>24.1</v>
      </c>
      <c r="F938" s="6">
        <f t="shared" si="72"/>
        <v>1948.458333333263</v>
      </c>
      <c r="G938" s="6">
        <f>G933*7/12+G945*5/12</f>
        <v>2.3858333333333333</v>
      </c>
      <c r="H938" s="6">
        <f t="shared" si="69"/>
        <v>168.2495526970954</v>
      </c>
      <c r="I938" s="6">
        <f t="shared" si="70"/>
        <v>8.5025041493775895</v>
      </c>
      <c r="J938" s="6">
        <f t="shared" si="71"/>
        <v>18.605479668049789</v>
      </c>
      <c r="K938" s="6">
        <f t="shared" si="73"/>
        <v>11.583895756523845</v>
      </c>
    </row>
    <row r="939" spans="1:11" ht="12.75" x14ac:dyDescent="0.2">
      <c r="A939" s="2">
        <v>1948.07</v>
      </c>
      <c r="B939" s="6">
        <v>16.420000000000002</v>
      </c>
      <c r="C939" s="12">
        <v>0.85666699999999996</v>
      </c>
      <c r="D939" s="12">
        <v>1.93</v>
      </c>
      <c r="E939" s="12">
        <v>24.4</v>
      </c>
      <c r="F939" s="6">
        <f t="shared" si="72"/>
        <v>1948.5416666665963</v>
      </c>
      <c r="G939" s="6">
        <f>G933*6/12+G945*6/12</f>
        <v>2.375</v>
      </c>
      <c r="H939" s="6">
        <f t="shared" si="69"/>
        <v>162.22892704918033</v>
      </c>
      <c r="I939" s="6">
        <f t="shared" si="70"/>
        <v>8.4638348506967187</v>
      </c>
      <c r="J939" s="6">
        <f t="shared" si="71"/>
        <v>19.068320901639339</v>
      </c>
      <c r="K939" s="6">
        <f t="shared" si="73"/>
        <v>11.134621739180936</v>
      </c>
    </row>
    <row r="940" spans="1:11" ht="12.75" x14ac:dyDescent="0.2">
      <c r="A940" s="2">
        <v>1948.08</v>
      </c>
      <c r="B940" s="6">
        <v>15.94</v>
      </c>
      <c r="C940" s="12">
        <v>0.86333300000000002</v>
      </c>
      <c r="D940" s="12">
        <v>2</v>
      </c>
      <c r="E940" s="12">
        <v>24.5</v>
      </c>
      <c r="F940" s="6">
        <f t="shared" si="72"/>
        <v>1948.6249999999295</v>
      </c>
      <c r="G940" s="6">
        <f>G933*5/12+G945*7/12</f>
        <v>2.3641666666666667</v>
      </c>
      <c r="H940" s="6">
        <f t="shared" si="69"/>
        <v>156.84374448979588</v>
      </c>
      <c r="I940" s="6">
        <f t="shared" si="70"/>
        <v>8.494879577265305</v>
      </c>
      <c r="J940" s="6">
        <f t="shared" si="71"/>
        <v>19.679265306122446</v>
      </c>
      <c r="K940" s="6">
        <f t="shared" si="73"/>
        <v>10.723556662478135</v>
      </c>
    </row>
    <row r="941" spans="1:11" ht="12.75" x14ac:dyDescent="0.2">
      <c r="A941" s="2">
        <v>1948.09</v>
      </c>
      <c r="B941" s="6">
        <v>15.76</v>
      </c>
      <c r="C941" s="12">
        <v>0.87</v>
      </c>
      <c r="D941" s="12">
        <v>2.0699999999999998</v>
      </c>
      <c r="E941" s="12">
        <v>24.5</v>
      </c>
      <c r="F941" s="6">
        <f t="shared" si="72"/>
        <v>1948.7083333332628</v>
      </c>
      <c r="G941" s="6">
        <f>G933*4/12+G945*8/12</f>
        <v>2.3533333333333335</v>
      </c>
      <c r="H941" s="6">
        <f t="shared" si="69"/>
        <v>155.07261061224486</v>
      </c>
      <c r="I941" s="6">
        <f t="shared" si="70"/>
        <v>8.5604804081632633</v>
      </c>
      <c r="J941" s="6">
        <f t="shared" si="71"/>
        <v>20.368039591836727</v>
      </c>
      <c r="K941" s="6">
        <f t="shared" si="73"/>
        <v>10.553013689399162</v>
      </c>
    </row>
    <row r="942" spans="1:11" ht="12.75" x14ac:dyDescent="0.2">
      <c r="A942" s="2">
        <v>1948.1</v>
      </c>
      <c r="B942" s="6">
        <v>16.190000000000001</v>
      </c>
      <c r="C942" s="12">
        <v>0.89</v>
      </c>
      <c r="D942" s="12">
        <v>2.1433300000000002</v>
      </c>
      <c r="E942" s="12">
        <v>24.4</v>
      </c>
      <c r="F942" s="6">
        <f t="shared" si="72"/>
        <v>1948.791666666596</v>
      </c>
      <c r="G942" s="6">
        <f>G933*3/12+G945*9/12</f>
        <v>2.3424999999999998</v>
      </c>
      <c r="H942" s="6">
        <f t="shared" si="69"/>
        <v>159.95653647540982</v>
      </c>
      <c r="I942" s="6">
        <f t="shared" si="70"/>
        <v>8.7931635245901614</v>
      </c>
      <c r="J942" s="6">
        <f t="shared" si="71"/>
        <v>21.176012558606555</v>
      </c>
      <c r="K942" s="6">
        <f t="shared" si="73"/>
        <v>10.825409809169496</v>
      </c>
    </row>
    <row r="943" spans="1:11" ht="12.75" x14ac:dyDescent="0.2">
      <c r="A943" s="2">
        <v>1948.11</v>
      </c>
      <c r="B943" s="6">
        <v>15.29</v>
      </c>
      <c r="C943" s="12">
        <v>0.91</v>
      </c>
      <c r="D943" s="12">
        <v>2.2166700000000001</v>
      </c>
      <c r="E943" s="12">
        <v>24.2</v>
      </c>
      <c r="F943" s="6">
        <f t="shared" si="72"/>
        <v>1948.8749999999293</v>
      </c>
      <c r="G943" s="6">
        <f>G933*2/12+G945*10/12</f>
        <v>2.3316666666666666</v>
      </c>
      <c r="H943" s="6">
        <f t="shared" si="69"/>
        <v>152.31304090909089</v>
      </c>
      <c r="I943" s="6">
        <f t="shared" si="70"/>
        <v>9.0650665289256178</v>
      </c>
      <c r="J943" s="6">
        <f t="shared" si="71"/>
        <v>22.081605519421483</v>
      </c>
      <c r="K943" s="6">
        <f t="shared" si="73"/>
        <v>10.248096205635573</v>
      </c>
    </row>
    <row r="944" spans="1:11" ht="12.75" x14ac:dyDescent="0.2">
      <c r="A944" s="2">
        <v>1948.12</v>
      </c>
      <c r="B944" s="6">
        <v>15.19</v>
      </c>
      <c r="C944" s="12">
        <v>0.93</v>
      </c>
      <c r="D944" s="12">
        <v>2.29</v>
      </c>
      <c r="E944" s="12">
        <v>24.1</v>
      </c>
      <c r="F944" s="6">
        <f t="shared" si="72"/>
        <v>1948.9583333332625</v>
      </c>
      <c r="G944" s="6">
        <f>G933*1/12+G945*11/12</f>
        <v>2.3208333333333333</v>
      </c>
      <c r="H944" s="6">
        <f t="shared" si="69"/>
        <v>151.94475062240659</v>
      </c>
      <c r="I944" s="6">
        <f t="shared" si="70"/>
        <v>9.3027398340248943</v>
      </c>
      <c r="J944" s="6">
        <f t="shared" si="71"/>
        <v>22.906746473029038</v>
      </c>
      <c r="K944" s="6">
        <f t="shared" si="73"/>
        <v>10.159652938900917</v>
      </c>
    </row>
    <row r="945" spans="1:11" ht="12.75" x14ac:dyDescent="0.2">
      <c r="A945" s="2">
        <v>1949.01</v>
      </c>
      <c r="B945" s="6">
        <v>15.36</v>
      </c>
      <c r="C945" s="12">
        <v>0.94666700000000004</v>
      </c>
      <c r="D945" s="12">
        <v>2.3199999999999998</v>
      </c>
      <c r="E945" s="12">
        <v>24</v>
      </c>
      <c r="F945" s="6">
        <f t="shared" si="72"/>
        <v>1949.0416666665958</v>
      </c>
      <c r="G945" s="6">
        <v>2.31</v>
      </c>
      <c r="H945" s="6">
        <f t="shared" si="69"/>
        <v>154.28543999999997</v>
      </c>
      <c r="I945" s="6">
        <f t="shared" si="70"/>
        <v>9.508915014874999</v>
      </c>
      <c r="J945" s="6">
        <f t="shared" si="71"/>
        <v>23.303529999999995</v>
      </c>
      <c r="K945" s="6">
        <f t="shared" si="73"/>
        <v>10.248285758038984</v>
      </c>
    </row>
    <row r="946" spans="1:11" ht="12.75" x14ac:dyDescent="0.2">
      <c r="A946" s="2">
        <v>1949.02</v>
      </c>
      <c r="B946" s="6">
        <v>14.77</v>
      </c>
      <c r="C946" s="12">
        <v>0.96333299999999999</v>
      </c>
      <c r="D946" s="12">
        <v>2.35</v>
      </c>
      <c r="E946" s="12">
        <v>23.8</v>
      </c>
      <c r="F946" s="6">
        <f t="shared" si="72"/>
        <v>1949.1249999999291</v>
      </c>
      <c r="G946" s="6">
        <f>G945*11/12+G957*1/12</f>
        <v>2.3108333333333335</v>
      </c>
      <c r="H946" s="6">
        <f t="shared" si="69"/>
        <v>149.6058264705882</v>
      </c>
      <c r="I946" s="6">
        <f t="shared" si="70"/>
        <v>9.7576323379411729</v>
      </c>
      <c r="J946" s="6">
        <f t="shared" si="71"/>
        <v>23.803228991596633</v>
      </c>
      <c r="K946" s="6">
        <f t="shared" si="73"/>
        <v>9.8725171405700607</v>
      </c>
    </row>
    <row r="947" spans="1:11" ht="12.75" x14ac:dyDescent="0.2">
      <c r="A947" s="2">
        <v>1949.03</v>
      </c>
      <c r="B947" s="6">
        <v>14.91</v>
      </c>
      <c r="C947" s="12">
        <v>0.98</v>
      </c>
      <c r="D947" s="12">
        <v>2.38</v>
      </c>
      <c r="E947" s="12">
        <v>23.8</v>
      </c>
      <c r="F947" s="6">
        <f t="shared" si="72"/>
        <v>1949.2083333332623</v>
      </c>
      <c r="G947" s="6">
        <f>G945*10/12+G957*2/12</f>
        <v>2.3116666666666665</v>
      </c>
      <c r="H947" s="6">
        <f t="shared" si="69"/>
        <v>151.02389117647056</v>
      </c>
      <c r="I947" s="6">
        <f t="shared" si="70"/>
        <v>9.9264529411764677</v>
      </c>
      <c r="J947" s="6">
        <f t="shared" si="71"/>
        <v>24.107099999999992</v>
      </c>
      <c r="K947" s="6">
        <f t="shared" si="73"/>
        <v>9.9013324912409253</v>
      </c>
    </row>
    <row r="948" spans="1:11" ht="12.75" x14ac:dyDescent="0.2">
      <c r="A948" s="2">
        <v>1949.04</v>
      </c>
      <c r="B948" s="6">
        <v>14.89</v>
      </c>
      <c r="C948" s="12">
        <v>0.99333300000000002</v>
      </c>
      <c r="D948" s="12">
        <v>2.3866700000000001</v>
      </c>
      <c r="E948" s="12">
        <v>23.9</v>
      </c>
      <c r="F948" s="6">
        <f t="shared" si="72"/>
        <v>1949.2916666665956</v>
      </c>
      <c r="G948" s="6">
        <f>G945*9/12+G957*3/12</f>
        <v>2.3125</v>
      </c>
      <c r="H948" s="6">
        <f t="shared" si="69"/>
        <v>150.19025899581587</v>
      </c>
      <c r="I948" s="6">
        <f t="shared" si="70"/>
        <v>10.019405005983263</v>
      </c>
      <c r="J948" s="6">
        <f t="shared" si="71"/>
        <v>24.073511446443508</v>
      </c>
      <c r="K948" s="6">
        <f t="shared" si="73"/>
        <v>9.7836398675440623</v>
      </c>
    </row>
    <row r="949" spans="1:11" ht="12.75" x14ac:dyDescent="0.2">
      <c r="A949" s="2">
        <v>1949.05</v>
      </c>
      <c r="B949" s="6">
        <v>14.78</v>
      </c>
      <c r="C949" s="12">
        <v>1.00667</v>
      </c>
      <c r="D949" s="12">
        <v>2.3933300000000002</v>
      </c>
      <c r="E949" s="12">
        <v>23.8</v>
      </c>
      <c r="F949" s="6">
        <f t="shared" si="72"/>
        <v>1949.3749999999288</v>
      </c>
      <c r="G949" s="6">
        <f>G945*8/12+G957*4/12</f>
        <v>2.3133333333333335</v>
      </c>
      <c r="H949" s="6">
        <f t="shared" si="69"/>
        <v>149.70711680672264</v>
      </c>
      <c r="I949" s="6">
        <f t="shared" si="70"/>
        <v>10.196594267647056</v>
      </c>
      <c r="J949" s="6">
        <f t="shared" si="71"/>
        <v>24.242120018067219</v>
      </c>
      <c r="K949" s="6">
        <f t="shared" si="73"/>
        <v>9.6922950863958164</v>
      </c>
    </row>
    <row r="950" spans="1:11" ht="12.75" x14ac:dyDescent="0.2">
      <c r="A950" s="2">
        <v>1949.06</v>
      </c>
      <c r="B950" s="6">
        <v>13.97</v>
      </c>
      <c r="C950" s="12">
        <v>1.02</v>
      </c>
      <c r="D950" s="12">
        <v>2.4</v>
      </c>
      <c r="E950" s="12">
        <v>23.9</v>
      </c>
      <c r="F950" s="6">
        <f t="shared" si="72"/>
        <v>1949.4583333332621</v>
      </c>
      <c r="G950" s="6">
        <f>G945*7/12+G957*5/12</f>
        <v>2.3141666666666669</v>
      </c>
      <c r="H950" s="6">
        <f t="shared" si="69"/>
        <v>140.91053849372383</v>
      </c>
      <c r="I950" s="6">
        <f t="shared" si="70"/>
        <v>10.288385774058575</v>
      </c>
      <c r="J950" s="6">
        <f t="shared" si="71"/>
        <v>24.207966527196646</v>
      </c>
      <c r="K950" s="6">
        <f t="shared" si="73"/>
        <v>9.0677189434195373</v>
      </c>
    </row>
    <row r="951" spans="1:11" ht="12.75" x14ac:dyDescent="0.2">
      <c r="A951" s="2">
        <v>1949.07</v>
      </c>
      <c r="B951" s="6">
        <v>14.76</v>
      </c>
      <c r="C951" s="12">
        <v>1.02667</v>
      </c>
      <c r="D951" s="12">
        <v>2.3966699999999999</v>
      </c>
      <c r="E951" s="12">
        <v>23.7</v>
      </c>
      <c r="F951" s="6">
        <f t="shared" si="72"/>
        <v>1949.5416666665953</v>
      </c>
      <c r="G951" s="6">
        <f>G945*6/12+G957*6/12</f>
        <v>2.3149999999999999</v>
      </c>
      <c r="H951" s="6">
        <f t="shared" si="69"/>
        <v>150.1353569620253</v>
      </c>
      <c r="I951" s="6">
        <f t="shared" si="70"/>
        <v>10.443053315189871</v>
      </c>
      <c r="J951" s="6">
        <f t="shared" si="71"/>
        <v>24.378381163291131</v>
      </c>
      <c r="K951" s="6">
        <f t="shared" si="73"/>
        <v>9.6050380933639268</v>
      </c>
    </row>
    <row r="952" spans="1:11" ht="12.75" x14ac:dyDescent="0.2">
      <c r="A952" s="2">
        <v>1949.08</v>
      </c>
      <c r="B952" s="6">
        <v>15.29</v>
      </c>
      <c r="C952" s="12">
        <v>1.0333300000000001</v>
      </c>
      <c r="D952" s="12">
        <v>2.3933300000000002</v>
      </c>
      <c r="E952" s="12">
        <v>23.8</v>
      </c>
      <c r="F952" s="6">
        <f t="shared" si="72"/>
        <v>1949.6249999999286</v>
      </c>
      <c r="G952" s="6">
        <f>G945*5/12+G957*7/12</f>
        <v>2.3158333333333334</v>
      </c>
      <c r="H952" s="6">
        <f t="shared" si="69"/>
        <v>154.87292394957979</v>
      </c>
      <c r="I952" s="6">
        <f t="shared" si="70"/>
        <v>10.466634303781511</v>
      </c>
      <c r="J952" s="6">
        <f t="shared" si="71"/>
        <v>24.242120018067219</v>
      </c>
      <c r="K952" s="6">
        <f t="shared" si="73"/>
        <v>9.8513486380792337</v>
      </c>
    </row>
    <row r="953" spans="1:11" ht="12.75" x14ac:dyDescent="0.2">
      <c r="A953" s="2">
        <v>1949.09</v>
      </c>
      <c r="B953" s="6">
        <v>15.49</v>
      </c>
      <c r="C953" s="12">
        <v>1.04</v>
      </c>
      <c r="D953" s="12">
        <v>2.39</v>
      </c>
      <c r="E953" s="12">
        <v>23.9</v>
      </c>
      <c r="F953" s="6">
        <f t="shared" si="72"/>
        <v>1949.7083333332619</v>
      </c>
      <c r="G953" s="6">
        <f>G945*4/12+G957*8/12</f>
        <v>2.3166666666666664</v>
      </c>
      <c r="H953" s="6">
        <f t="shared" si="69"/>
        <v>156.24225062761502</v>
      </c>
      <c r="I953" s="6">
        <f t="shared" si="70"/>
        <v>10.490118828451882</v>
      </c>
      <c r="J953" s="6">
        <f t="shared" si="71"/>
        <v>24.107099999999996</v>
      </c>
      <c r="K953" s="6">
        <f t="shared" si="73"/>
        <v>9.884048361738289</v>
      </c>
    </row>
    <row r="954" spans="1:11" ht="12.75" x14ac:dyDescent="0.2">
      <c r="A954" s="2">
        <v>1949.1</v>
      </c>
      <c r="B954" s="6">
        <v>15.89</v>
      </c>
      <c r="C954" s="12">
        <v>1.0733299999999999</v>
      </c>
      <c r="D954" s="12">
        <v>2.3666700000000001</v>
      </c>
      <c r="E954" s="12">
        <v>23.7</v>
      </c>
      <c r="F954" s="6">
        <f t="shared" si="72"/>
        <v>1949.7916666665951</v>
      </c>
      <c r="G954" s="6">
        <f>G945*3/12+G957*9/12</f>
        <v>2.3174999999999999</v>
      </c>
      <c r="H954" s="6">
        <f t="shared" si="69"/>
        <v>161.62945949367085</v>
      </c>
      <c r="I954" s="6">
        <f t="shared" si="70"/>
        <v>10.917668203797465</v>
      </c>
      <c r="J954" s="6">
        <f t="shared" si="71"/>
        <v>24.073227998734172</v>
      </c>
      <c r="K954" s="6">
        <f t="shared" si="73"/>
        <v>10.169850844772146</v>
      </c>
    </row>
    <row r="955" spans="1:11" ht="12.75" x14ac:dyDescent="0.2">
      <c r="A955" s="2">
        <v>1949.11</v>
      </c>
      <c r="B955" s="6">
        <v>16.11</v>
      </c>
      <c r="C955" s="12">
        <v>1.10667</v>
      </c>
      <c r="D955" s="12">
        <v>2.3433299999999999</v>
      </c>
      <c r="E955" s="12">
        <v>23.8</v>
      </c>
      <c r="F955" s="6">
        <f t="shared" si="72"/>
        <v>1949.8749999999284</v>
      </c>
      <c r="G955" s="6">
        <f>G945*2/12+G957*10/12</f>
        <v>2.3183333333333334</v>
      </c>
      <c r="H955" s="6">
        <f t="shared" si="69"/>
        <v>163.178731512605</v>
      </c>
      <c r="I955" s="6">
        <f t="shared" si="70"/>
        <v>11.209497628991594</v>
      </c>
      <c r="J955" s="6">
        <f t="shared" si="71"/>
        <v>23.735668337394952</v>
      </c>
      <c r="K955" s="6">
        <f t="shared" si="73"/>
        <v>10.215861011650645</v>
      </c>
    </row>
    <row r="956" spans="1:11" ht="12.75" x14ac:dyDescent="0.2">
      <c r="A956" s="2">
        <v>1949.12</v>
      </c>
      <c r="B956" s="6">
        <v>16.54</v>
      </c>
      <c r="C956" s="12">
        <v>1.1399999999999999</v>
      </c>
      <c r="D956" s="12">
        <v>2.3199999999999998</v>
      </c>
      <c r="E956" s="12">
        <v>23.6</v>
      </c>
      <c r="F956" s="6">
        <f t="shared" si="72"/>
        <v>1949.9583333332616</v>
      </c>
      <c r="G956" s="6">
        <f>G945*1/12+G957*11/12</f>
        <v>2.3191666666666664</v>
      </c>
      <c r="H956" s="6">
        <f t="shared" si="69"/>
        <v>168.95399745762705</v>
      </c>
      <c r="I956" s="6">
        <f t="shared" si="70"/>
        <v>11.644955084745758</v>
      </c>
      <c r="J956" s="6">
        <f t="shared" si="71"/>
        <v>23.698505084745758</v>
      </c>
      <c r="K956" s="6">
        <f t="shared" si="73"/>
        <v>10.529330904131148</v>
      </c>
    </row>
    <row r="957" spans="1:11" ht="12.75" x14ac:dyDescent="0.2">
      <c r="A957" s="2">
        <v>1950.01</v>
      </c>
      <c r="B957" s="6">
        <v>16.88</v>
      </c>
      <c r="C957" s="12">
        <v>1.1499999999999999</v>
      </c>
      <c r="D957" s="12">
        <v>2.3366699999999998</v>
      </c>
      <c r="E957" s="12">
        <v>23.5</v>
      </c>
      <c r="F957" s="6">
        <f t="shared" si="72"/>
        <v>1950.0416666665949</v>
      </c>
      <c r="G957" s="6">
        <v>2.3199999999999998</v>
      </c>
      <c r="H957" s="6">
        <f t="shared" si="69"/>
        <v>173.16078638297867</v>
      </c>
      <c r="I957" s="6">
        <f t="shared" si="70"/>
        <v>11.797091489361698</v>
      </c>
      <c r="J957" s="6">
        <f t="shared" si="71"/>
        <v>23.970356322127653</v>
      </c>
      <c r="K957" s="6">
        <f t="shared" si="73"/>
        <v>10.745733299747911</v>
      </c>
    </row>
    <row r="958" spans="1:11" ht="12.75" x14ac:dyDescent="0.2">
      <c r="A958" s="2">
        <v>1950.02</v>
      </c>
      <c r="B958" s="6">
        <v>17.21</v>
      </c>
      <c r="C958" s="12">
        <v>1.1599999999999999</v>
      </c>
      <c r="D958" s="12">
        <v>2.3533300000000001</v>
      </c>
      <c r="E958" s="12">
        <v>23.5</v>
      </c>
      <c r="F958" s="6">
        <f t="shared" si="72"/>
        <v>1950.1249999999281</v>
      </c>
      <c r="G958" s="6">
        <f>G957*11/12+G969*1/12</f>
        <v>2.3408333333333333</v>
      </c>
      <c r="H958" s="6">
        <f t="shared" si="69"/>
        <v>176.54603872340422</v>
      </c>
      <c r="I958" s="6">
        <f t="shared" si="70"/>
        <v>11.89967489361702</v>
      </c>
      <c r="J958" s="6">
        <f t="shared" si="71"/>
        <v>24.141260273617018</v>
      </c>
      <c r="K958" s="6">
        <f t="shared" si="73"/>
        <v>10.911564066731684</v>
      </c>
    </row>
    <row r="959" spans="1:11" ht="12.75" x14ac:dyDescent="0.2">
      <c r="A959" s="2">
        <v>1950.03</v>
      </c>
      <c r="B959" s="6">
        <v>17.350000000000001</v>
      </c>
      <c r="C959" s="12">
        <v>1.17</v>
      </c>
      <c r="D959" s="12">
        <v>2.37</v>
      </c>
      <c r="E959" s="12">
        <v>23.6</v>
      </c>
      <c r="F959" s="6">
        <f t="shared" si="72"/>
        <v>1950.2083333332614</v>
      </c>
      <c r="G959" s="6">
        <f>G957*10/12+G969*2/12</f>
        <v>2.3616666666666668</v>
      </c>
      <c r="H959" s="6">
        <f t="shared" si="69"/>
        <v>177.2280444915254</v>
      </c>
      <c r="I959" s="6">
        <f t="shared" si="70"/>
        <v>11.951401271186437</v>
      </c>
      <c r="J959" s="6">
        <f t="shared" si="71"/>
        <v>24.209248728813552</v>
      </c>
      <c r="K959" s="6">
        <f t="shared" si="73"/>
        <v>10.910946522976255</v>
      </c>
    </row>
    <row r="960" spans="1:11" ht="12.75" x14ac:dyDescent="0.2">
      <c r="A960" s="2">
        <v>1950.04</v>
      </c>
      <c r="B960" s="6">
        <v>17.84</v>
      </c>
      <c r="C960" s="12">
        <v>1.18</v>
      </c>
      <c r="D960" s="12">
        <v>2.4266700000000001</v>
      </c>
      <c r="E960" s="12">
        <v>23.6</v>
      </c>
      <c r="F960" s="6">
        <f t="shared" si="72"/>
        <v>1950.2916666665947</v>
      </c>
      <c r="G960" s="6">
        <f>G957*9/12+G969*3/12</f>
        <v>2.3824999999999998</v>
      </c>
      <c r="H960" s="6">
        <f t="shared" si="69"/>
        <v>182.23333220338975</v>
      </c>
      <c r="I960" s="6">
        <f t="shared" si="70"/>
        <v>12.053549999999996</v>
      </c>
      <c r="J960" s="6">
        <f t="shared" si="71"/>
        <v>24.788125574999995</v>
      </c>
      <c r="K960" s="6">
        <f t="shared" si="73"/>
        <v>11.178021600956093</v>
      </c>
    </row>
    <row r="961" spans="1:11" ht="12.75" x14ac:dyDescent="0.2">
      <c r="A961" s="2">
        <v>1950.05</v>
      </c>
      <c r="B961" s="6">
        <v>18.440000000000001</v>
      </c>
      <c r="C961" s="12">
        <v>1.19</v>
      </c>
      <c r="D961" s="12">
        <v>2.48333</v>
      </c>
      <c r="E961" s="12">
        <v>23.7</v>
      </c>
      <c r="F961" s="6">
        <f t="shared" si="72"/>
        <v>1950.3749999999279</v>
      </c>
      <c r="G961" s="6">
        <f>G957*8/12+G969*4/12</f>
        <v>2.4033333333333333</v>
      </c>
      <c r="H961" s="6">
        <f t="shared" si="69"/>
        <v>187.56747848101264</v>
      </c>
      <c r="I961" s="6">
        <f t="shared" si="70"/>
        <v>12.104408860759492</v>
      </c>
      <c r="J961" s="6">
        <f t="shared" si="71"/>
        <v>25.259866937974678</v>
      </c>
      <c r="K961" s="6">
        <f t="shared" si="73"/>
        <v>11.461543104586232</v>
      </c>
    </row>
    <row r="962" spans="1:11" ht="12.75" x14ac:dyDescent="0.2">
      <c r="A962" s="2">
        <v>1950.06</v>
      </c>
      <c r="B962" s="6">
        <v>18.739999999999998</v>
      </c>
      <c r="C962" s="12">
        <v>1.2</v>
      </c>
      <c r="D962" s="12">
        <v>2.54</v>
      </c>
      <c r="E962" s="12">
        <v>23.8</v>
      </c>
      <c r="F962" s="6">
        <f t="shared" si="72"/>
        <v>1950.4583333332612</v>
      </c>
      <c r="G962" s="6">
        <f>G957*7/12+G969*5/12</f>
        <v>2.4241666666666664</v>
      </c>
      <c r="H962" s="6">
        <f t="shared" si="69"/>
        <v>189.81808991596631</v>
      </c>
      <c r="I962" s="6">
        <f t="shared" si="70"/>
        <v>12.15484033613445</v>
      </c>
      <c r="J962" s="6">
        <f t="shared" si="71"/>
        <v>25.727745378151255</v>
      </c>
      <c r="K962" s="6">
        <f t="shared" si="73"/>
        <v>11.554126144044288</v>
      </c>
    </row>
    <row r="963" spans="1:11" ht="12.75" x14ac:dyDescent="0.2">
      <c r="A963" s="2">
        <v>1950.07</v>
      </c>
      <c r="B963" s="6">
        <v>17.38</v>
      </c>
      <c r="C963" s="12">
        <v>1.24333</v>
      </c>
      <c r="D963" s="12">
        <v>2.6</v>
      </c>
      <c r="E963" s="12">
        <v>24.1</v>
      </c>
      <c r="F963" s="6">
        <f t="shared" si="72"/>
        <v>1950.5416666665944</v>
      </c>
      <c r="G963" s="6">
        <f>G957*6/12+G969*6/12</f>
        <v>2.4449999999999998</v>
      </c>
      <c r="H963" s="6">
        <f t="shared" si="69"/>
        <v>173.8512024896265</v>
      </c>
      <c r="I963" s="6">
        <f t="shared" si="70"/>
        <v>12.436962922406634</v>
      </c>
      <c r="J963" s="6">
        <f t="shared" si="71"/>
        <v>26.007659751037338</v>
      </c>
      <c r="K963" s="6">
        <f t="shared" si="73"/>
        <v>10.539745658930993</v>
      </c>
    </row>
    <row r="964" spans="1:11" ht="12.75" x14ac:dyDescent="0.2">
      <c r="A964" s="2">
        <v>1950.08</v>
      </c>
      <c r="B964" s="6">
        <v>18.43</v>
      </c>
      <c r="C964" s="12">
        <v>1.28667</v>
      </c>
      <c r="D964" s="12">
        <v>2.66</v>
      </c>
      <c r="E964" s="12">
        <v>24.3</v>
      </c>
      <c r="F964" s="6">
        <f t="shared" si="72"/>
        <v>1950.6249999999277</v>
      </c>
      <c r="G964" s="6">
        <f>G957*5/12+G969*7/12</f>
        <v>2.4658333333333333</v>
      </c>
      <c r="H964" s="6">
        <f t="shared" si="69"/>
        <v>182.8369765432098</v>
      </c>
      <c r="I964" s="6">
        <f t="shared" si="70"/>
        <v>12.764560640740736</v>
      </c>
      <c r="J964" s="6">
        <f t="shared" si="71"/>
        <v>26.388841975308637</v>
      </c>
      <c r="K964" s="6">
        <f t="shared" si="73"/>
        <v>11.040611670261539</v>
      </c>
    </row>
    <row r="965" spans="1:11" ht="12.75" x14ac:dyDescent="0.2">
      <c r="A965" s="2">
        <v>1950.09</v>
      </c>
      <c r="B965" s="6">
        <v>19.079999999999998</v>
      </c>
      <c r="C965" s="12">
        <v>1.33</v>
      </c>
      <c r="D965" s="12">
        <v>2.72</v>
      </c>
      <c r="E965" s="12">
        <v>24.4</v>
      </c>
      <c r="F965" s="6">
        <f t="shared" si="72"/>
        <v>1950.708333333261</v>
      </c>
      <c r="G965" s="6">
        <f>G957*4/12+G969*8/12</f>
        <v>2.4866666666666664</v>
      </c>
      <c r="H965" s="6">
        <f t="shared" si="69"/>
        <v>188.50961803278682</v>
      </c>
      <c r="I965" s="6">
        <f t="shared" si="70"/>
        <v>13.140345491803277</v>
      </c>
      <c r="J965" s="6">
        <f t="shared" si="71"/>
        <v>26.873488524590162</v>
      </c>
      <c r="K965" s="6">
        <f t="shared" si="73"/>
        <v>11.3373911022773</v>
      </c>
    </row>
    <row r="966" spans="1:11" ht="12.75" x14ac:dyDescent="0.2">
      <c r="A966" s="2">
        <v>1950.1</v>
      </c>
      <c r="B966" s="6">
        <v>19.87</v>
      </c>
      <c r="C966" s="12">
        <v>1.3766700000000001</v>
      </c>
      <c r="D966" s="12">
        <v>2.76</v>
      </c>
      <c r="E966" s="12">
        <v>24.6</v>
      </c>
      <c r="F966" s="6">
        <f t="shared" si="72"/>
        <v>1950.7916666665942</v>
      </c>
      <c r="G966" s="6">
        <f>G957*3/12+G969*9/12</f>
        <v>2.5074999999999998</v>
      </c>
      <c r="H966" s="6">
        <f t="shared" si="69"/>
        <v>194.71873048780481</v>
      </c>
      <c r="I966" s="6">
        <f t="shared" si="70"/>
        <v>13.490862340243899</v>
      </c>
      <c r="J966" s="6">
        <f t="shared" si="71"/>
        <v>27.046990243902428</v>
      </c>
      <c r="K966" s="6">
        <f t="shared" si="73"/>
        <v>11.662444039105262</v>
      </c>
    </row>
    <row r="967" spans="1:11" ht="12.75" x14ac:dyDescent="0.2">
      <c r="A967" s="2">
        <v>1950.11</v>
      </c>
      <c r="B967" s="6">
        <v>19.829999999999998</v>
      </c>
      <c r="C967" s="12">
        <v>1.42333</v>
      </c>
      <c r="D967" s="12">
        <v>2.8</v>
      </c>
      <c r="E967" s="12">
        <v>24.7</v>
      </c>
      <c r="F967" s="6">
        <f t="shared" si="72"/>
        <v>1950.8749999999275</v>
      </c>
      <c r="G967" s="6">
        <f>G957*2/12+G969*10/12</f>
        <v>2.5283333333333333</v>
      </c>
      <c r="H967" s="6">
        <f t="shared" si="69"/>
        <v>193.53999716599185</v>
      </c>
      <c r="I967" s="6">
        <f t="shared" si="70"/>
        <v>13.891643175303642</v>
      </c>
      <c r="J967" s="6">
        <f t="shared" si="71"/>
        <v>27.327886639676109</v>
      </c>
      <c r="K967" s="6">
        <f t="shared" si="73"/>
        <v>11.542173388716297</v>
      </c>
    </row>
    <row r="968" spans="1:11" ht="12.75" x14ac:dyDescent="0.2">
      <c r="A968" s="2">
        <v>1950.12</v>
      </c>
      <c r="B968" s="6">
        <v>19.75</v>
      </c>
      <c r="C968" s="12">
        <v>1.47</v>
      </c>
      <c r="D968" s="12">
        <v>2.84</v>
      </c>
      <c r="E968" s="12">
        <v>25</v>
      </c>
      <c r="F968" s="6">
        <f t="shared" si="72"/>
        <v>1950.9583333332607</v>
      </c>
      <c r="G968" s="6">
        <f>G957*1/12+G969*11/12</f>
        <v>2.5491666666666668</v>
      </c>
      <c r="H968" s="6">
        <f t="shared" si="69"/>
        <v>190.44608999999997</v>
      </c>
      <c r="I968" s="6">
        <f t="shared" si="70"/>
        <v>14.174974799999996</v>
      </c>
      <c r="J968" s="6">
        <f t="shared" si="71"/>
        <v>27.385665599999992</v>
      </c>
      <c r="K968" s="6">
        <f t="shared" si="73"/>
        <v>11.306665788890763</v>
      </c>
    </row>
    <row r="969" spans="1:11" ht="12.75" x14ac:dyDescent="0.2">
      <c r="A969" s="2">
        <v>1951.01</v>
      </c>
      <c r="B969" s="6">
        <v>21.21</v>
      </c>
      <c r="C969" s="12">
        <v>1.4866699999999999</v>
      </c>
      <c r="D969" s="12">
        <v>2.8366699999999998</v>
      </c>
      <c r="E969" s="12">
        <v>25.4</v>
      </c>
      <c r="F969" s="6">
        <f t="shared" si="72"/>
        <v>1951.041666666594</v>
      </c>
      <c r="G969" s="6">
        <v>2.57</v>
      </c>
      <c r="H969" s="6">
        <f t="shared" si="69"/>
        <v>201.30377598425193</v>
      </c>
      <c r="I969" s="6">
        <f t="shared" si="70"/>
        <v>14.109961557874014</v>
      </c>
      <c r="J969" s="6">
        <f t="shared" si="71"/>
        <v>26.92279029803149</v>
      </c>
      <c r="K969" s="6">
        <f t="shared" si="73"/>
        <v>11.895759839437066</v>
      </c>
    </row>
    <row r="970" spans="1:11" ht="12.75" x14ac:dyDescent="0.2">
      <c r="A970" s="2">
        <v>1951.02</v>
      </c>
      <c r="B970" s="6">
        <v>22</v>
      </c>
      <c r="C970" s="12">
        <v>1.5033300000000001</v>
      </c>
      <c r="D970" s="12">
        <v>2.8333300000000001</v>
      </c>
      <c r="E970" s="12">
        <v>25.7</v>
      </c>
      <c r="F970" s="6">
        <f t="shared" si="72"/>
        <v>1951.1249999999272</v>
      </c>
      <c r="G970" s="6">
        <f>G969*11/12+G981*1/12</f>
        <v>2.5791666666666666</v>
      </c>
      <c r="H970" s="6">
        <f t="shared" ref="H970:H1033" si="74">B970*$E$1761/E970</f>
        <v>206.36428015564198</v>
      </c>
      <c r="I970" s="6">
        <f t="shared" ref="I970:I1033" si="75">C970*$E$1761/E970</f>
        <v>14.101527876653694</v>
      </c>
      <c r="J970" s="6">
        <f t="shared" ref="J970:J1033" si="76">D970*$E$1761/E970</f>
        <v>26.577186631517506</v>
      </c>
      <c r="K970" s="6">
        <f t="shared" si="73"/>
        <v>12.141507370682694</v>
      </c>
    </row>
    <row r="971" spans="1:11" ht="12.75" x14ac:dyDescent="0.2">
      <c r="A971" s="2">
        <v>1951.03</v>
      </c>
      <c r="B971" s="6">
        <v>21.63</v>
      </c>
      <c r="C971" s="12">
        <v>1.52</v>
      </c>
      <c r="D971" s="12">
        <v>2.83</v>
      </c>
      <c r="E971" s="12">
        <v>25.8</v>
      </c>
      <c r="F971" s="6">
        <f t="shared" ref="F971:F1034" si="77">F970+1/12</f>
        <v>1951.2083333332605</v>
      </c>
      <c r="G971" s="6">
        <f>G969*10/12+G981*2/12</f>
        <v>2.5883333333333334</v>
      </c>
      <c r="H971" s="6">
        <f t="shared" si="74"/>
        <v>202.10719883720924</v>
      </c>
      <c r="I971" s="6">
        <f t="shared" si="75"/>
        <v>14.202632558139531</v>
      </c>
      <c r="J971" s="6">
        <f t="shared" si="76"/>
        <v>26.443059302325572</v>
      </c>
      <c r="K971" s="6">
        <f t="shared" si="73"/>
        <v>11.841626487283099</v>
      </c>
    </row>
    <row r="972" spans="1:11" ht="12.75" x14ac:dyDescent="0.2">
      <c r="A972" s="2">
        <v>1951.04</v>
      </c>
      <c r="B972" s="6">
        <v>21.92</v>
      </c>
      <c r="C972" s="12">
        <v>1.5333300000000001</v>
      </c>
      <c r="D972" s="12">
        <v>2.7933300000000001</v>
      </c>
      <c r="E972" s="12">
        <v>25.8</v>
      </c>
      <c r="F972" s="6">
        <f t="shared" si="77"/>
        <v>1951.2916666665938</v>
      </c>
      <c r="G972" s="6">
        <f>G969*9/12+G981*3/12</f>
        <v>2.5975000000000001</v>
      </c>
      <c r="H972" s="6">
        <f t="shared" si="74"/>
        <v>204.81691162790693</v>
      </c>
      <c r="I972" s="6">
        <f t="shared" si="75"/>
        <v>14.327185908139532</v>
      </c>
      <c r="J972" s="6">
        <f t="shared" si="76"/>
        <v>26.100420791860458</v>
      </c>
      <c r="K972" s="6">
        <f t="shared" si="73"/>
        <v>11.951097197083959</v>
      </c>
    </row>
    <row r="973" spans="1:11" ht="12.75" x14ac:dyDescent="0.2">
      <c r="A973" s="2">
        <v>1951.05</v>
      </c>
      <c r="B973" s="6">
        <v>21.93</v>
      </c>
      <c r="C973" s="12">
        <v>1.54667</v>
      </c>
      <c r="D973" s="12">
        <v>2.7566700000000002</v>
      </c>
      <c r="E973" s="12">
        <v>25.9</v>
      </c>
      <c r="F973" s="6">
        <f t="shared" si="77"/>
        <v>1951.374999999927</v>
      </c>
      <c r="G973" s="6">
        <f>G969*8/12+G981*4/12</f>
        <v>2.6066666666666665</v>
      </c>
      <c r="H973" s="6">
        <f t="shared" si="74"/>
        <v>204.1191903474903</v>
      </c>
      <c r="I973" s="6">
        <f t="shared" si="75"/>
        <v>14.39603411467181</v>
      </c>
      <c r="J973" s="6">
        <f t="shared" si="76"/>
        <v>25.658424462162159</v>
      </c>
      <c r="K973" s="6">
        <f t="shared" si="73"/>
        <v>11.863875406269177</v>
      </c>
    </row>
    <row r="974" spans="1:11" ht="12.75" x14ac:dyDescent="0.2">
      <c r="A974" s="2">
        <v>1951.06</v>
      </c>
      <c r="B974" s="6">
        <v>21.55</v>
      </c>
      <c r="C974" s="12">
        <v>1.56</v>
      </c>
      <c r="D974" s="12">
        <v>2.72</v>
      </c>
      <c r="E974" s="12">
        <v>25.9</v>
      </c>
      <c r="F974" s="6">
        <f t="shared" si="77"/>
        <v>1951.4583333332603</v>
      </c>
      <c r="G974" s="6">
        <f>G969*7/12+G981*5/12</f>
        <v>2.6158333333333332</v>
      </c>
      <c r="H974" s="6">
        <f t="shared" si="74"/>
        <v>200.58224131274127</v>
      </c>
      <c r="I974" s="6">
        <f t="shared" si="75"/>
        <v>14.520106563706561</v>
      </c>
      <c r="J974" s="6">
        <f t="shared" si="76"/>
        <v>25.317108880308876</v>
      </c>
      <c r="K974" s="6">
        <f t="shared" si="73"/>
        <v>11.61566485702518</v>
      </c>
    </row>
    <row r="975" spans="1:11" ht="12.75" x14ac:dyDescent="0.2">
      <c r="A975" s="2">
        <v>1951.07</v>
      </c>
      <c r="B975" s="6">
        <v>21.93</v>
      </c>
      <c r="C975" s="12">
        <v>1.54667</v>
      </c>
      <c r="D975" s="12">
        <v>2.65</v>
      </c>
      <c r="E975" s="12">
        <v>25.9</v>
      </c>
      <c r="F975" s="6">
        <f t="shared" si="77"/>
        <v>1951.5416666665935</v>
      </c>
      <c r="G975" s="6">
        <f>G969*6/12+G981*6/12</f>
        <v>2.625</v>
      </c>
      <c r="H975" s="6">
        <f t="shared" si="74"/>
        <v>204.1191903474903</v>
      </c>
      <c r="I975" s="6">
        <f t="shared" si="75"/>
        <v>14.39603411467181</v>
      </c>
      <c r="J975" s="6">
        <f t="shared" si="76"/>
        <v>24.66556563706563</v>
      </c>
      <c r="K975" s="6">
        <f t="shared" si="73"/>
        <v>11.778190092457811</v>
      </c>
    </row>
    <row r="976" spans="1:11" ht="12.75" x14ac:dyDescent="0.2">
      <c r="A976" s="2">
        <v>1951.08</v>
      </c>
      <c r="B976" s="6">
        <v>22.89</v>
      </c>
      <c r="C976" s="12">
        <v>1.5333300000000001</v>
      </c>
      <c r="D976" s="12">
        <v>2.58</v>
      </c>
      <c r="E976" s="12">
        <v>25.9</v>
      </c>
      <c r="F976" s="6">
        <f t="shared" si="77"/>
        <v>1951.6249999999268</v>
      </c>
      <c r="G976" s="6">
        <f>G969*5/12+G981*7/12</f>
        <v>2.6341666666666668</v>
      </c>
      <c r="H976" s="6">
        <f t="shared" si="74"/>
        <v>213.0546405405405</v>
      </c>
      <c r="I976" s="6">
        <f t="shared" si="75"/>
        <v>14.271868588030886</v>
      </c>
      <c r="J976" s="6">
        <f t="shared" si="76"/>
        <v>24.01402239382239</v>
      </c>
      <c r="K976" s="6">
        <f t="shared" si="73"/>
        <v>12.256989084145143</v>
      </c>
    </row>
    <row r="977" spans="1:11" ht="12.75" x14ac:dyDescent="0.2">
      <c r="A977" s="2">
        <v>1951.09</v>
      </c>
      <c r="B977" s="6">
        <v>23.48</v>
      </c>
      <c r="C977" s="12">
        <v>1.52</v>
      </c>
      <c r="D977" s="12">
        <v>2.5099999999999998</v>
      </c>
      <c r="E977" s="12">
        <v>26.1</v>
      </c>
      <c r="F977" s="6">
        <f t="shared" si="77"/>
        <v>1951.70833333326</v>
      </c>
      <c r="G977" s="6">
        <f>G969*4/12+G981*8/12</f>
        <v>2.6433333333333335</v>
      </c>
      <c r="H977" s="6">
        <f t="shared" si="74"/>
        <v>216.87153563218385</v>
      </c>
      <c r="I977" s="6">
        <f t="shared" si="75"/>
        <v>14.039383908045973</v>
      </c>
      <c r="J977" s="6">
        <f t="shared" si="76"/>
        <v>23.183456321839071</v>
      </c>
      <c r="K977" s="6">
        <f t="shared" si="73"/>
        <v>12.44495315715004</v>
      </c>
    </row>
    <row r="978" spans="1:11" ht="12.75" x14ac:dyDescent="0.2">
      <c r="A978" s="2">
        <v>1951.1</v>
      </c>
      <c r="B978" s="6">
        <v>23.36</v>
      </c>
      <c r="C978" s="12">
        <v>1.48333</v>
      </c>
      <c r="D978" s="12">
        <v>2.4866700000000002</v>
      </c>
      <c r="E978" s="12">
        <v>26.2</v>
      </c>
      <c r="F978" s="6">
        <f t="shared" si="77"/>
        <v>1951.7916666665933</v>
      </c>
      <c r="G978" s="6">
        <f>G969*3/12+G981*9/12</f>
        <v>2.6525000000000003</v>
      </c>
      <c r="H978" s="6">
        <f t="shared" si="74"/>
        <v>214.93963969465642</v>
      </c>
      <c r="I978" s="6">
        <f t="shared" si="75"/>
        <v>13.6483910851145</v>
      </c>
      <c r="J978" s="6">
        <f t="shared" si="76"/>
        <v>22.880306243129766</v>
      </c>
      <c r="K978" s="6">
        <f t="shared" ref="K978:K1041" si="78">H978/AVERAGE(J858:J977)</f>
        <v>12.309457904118691</v>
      </c>
    </row>
    <row r="979" spans="1:11" ht="12.75" x14ac:dyDescent="0.2">
      <c r="A979" s="2">
        <v>1951.11</v>
      </c>
      <c r="B979" s="6">
        <v>22.71</v>
      </c>
      <c r="C979" s="12">
        <v>1.4466699999999999</v>
      </c>
      <c r="D979" s="12">
        <v>2.46333</v>
      </c>
      <c r="E979" s="12">
        <v>26.4</v>
      </c>
      <c r="F979" s="6">
        <f t="shared" si="77"/>
        <v>1951.8749999999266</v>
      </c>
      <c r="G979" s="6">
        <f>G969*2/12+G981*10/12</f>
        <v>2.6616666666666666</v>
      </c>
      <c r="H979" s="6">
        <f t="shared" si="74"/>
        <v>207.37584886363632</v>
      </c>
      <c r="I979" s="6">
        <f t="shared" si="75"/>
        <v>13.210234226136359</v>
      </c>
      <c r="J979" s="6">
        <f t="shared" si="76"/>
        <v>22.493841910227268</v>
      </c>
      <c r="K979" s="6">
        <f t="shared" si="78"/>
        <v>11.852030617771046</v>
      </c>
    </row>
    <row r="980" spans="1:11" ht="12.75" x14ac:dyDescent="0.2">
      <c r="A980" s="2">
        <v>1951.12</v>
      </c>
      <c r="B980" s="6">
        <v>23.41</v>
      </c>
      <c r="C980" s="12">
        <v>1.41</v>
      </c>
      <c r="D980" s="12">
        <v>2.44</v>
      </c>
      <c r="E980" s="12">
        <v>26.5</v>
      </c>
      <c r="F980" s="6">
        <f t="shared" si="77"/>
        <v>1951.9583333332598</v>
      </c>
      <c r="G980" s="6">
        <f>G969*1/12+G981*11/12</f>
        <v>2.6708333333333334</v>
      </c>
      <c r="H980" s="6">
        <f t="shared" si="74"/>
        <v>212.96121169811317</v>
      </c>
      <c r="I980" s="6">
        <f t="shared" si="75"/>
        <v>12.826796603773582</v>
      </c>
      <c r="J980" s="6">
        <f t="shared" si="76"/>
        <v>22.196726037735843</v>
      </c>
      <c r="K980" s="6">
        <f t="shared" si="78"/>
        <v>12.147072568106784</v>
      </c>
    </row>
    <row r="981" spans="1:11" ht="12.75" x14ac:dyDescent="0.2">
      <c r="A981" s="2">
        <v>1952.01</v>
      </c>
      <c r="B981" s="6">
        <v>24.19</v>
      </c>
      <c r="C981" s="12">
        <v>1.41333</v>
      </c>
      <c r="D981" s="12">
        <v>2.4266700000000001</v>
      </c>
      <c r="E981" s="12">
        <v>26.5</v>
      </c>
      <c r="F981" s="6">
        <f t="shared" si="77"/>
        <v>1952.0416666665931</v>
      </c>
      <c r="G981" s="6">
        <v>2.68</v>
      </c>
      <c r="H981" s="6">
        <f t="shared" si="74"/>
        <v>220.05688641509431</v>
      </c>
      <c r="I981" s="6">
        <f t="shared" si="75"/>
        <v>12.857089676603771</v>
      </c>
      <c r="J981" s="6">
        <f t="shared" si="76"/>
        <v>22.075462776226413</v>
      </c>
      <c r="K981" s="6">
        <f t="shared" si="78"/>
        <v>12.527059748172302</v>
      </c>
    </row>
    <row r="982" spans="1:11" ht="12.75" x14ac:dyDescent="0.2">
      <c r="A982" s="2">
        <v>1952.02</v>
      </c>
      <c r="B982" s="6">
        <v>23.75</v>
      </c>
      <c r="C982" s="12">
        <v>1.4166700000000001</v>
      </c>
      <c r="D982" s="12">
        <v>2.4133300000000002</v>
      </c>
      <c r="E982" s="12">
        <v>26.3</v>
      </c>
      <c r="F982" s="6">
        <f t="shared" si="77"/>
        <v>1952.1249999999263</v>
      </c>
      <c r="G982" s="6">
        <f>G981*11/12+G993*1/12</f>
        <v>2.6924999999999999</v>
      </c>
      <c r="H982" s="6">
        <f t="shared" si="74"/>
        <v>217.69719581749044</v>
      </c>
      <c r="I982" s="6">
        <f t="shared" si="75"/>
        <v>12.98547732205323</v>
      </c>
      <c r="J982" s="6">
        <f t="shared" si="76"/>
        <v>22.121059940304175</v>
      </c>
      <c r="K982" s="6">
        <f t="shared" si="78"/>
        <v>12.364119350461097</v>
      </c>
    </row>
    <row r="983" spans="1:11" ht="12.75" x14ac:dyDescent="0.2">
      <c r="A983" s="2">
        <v>1952.03</v>
      </c>
      <c r="B983" s="6">
        <v>23.81</v>
      </c>
      <c r="C983" s="12">
        <v>1.42</v>
      </c>
      <c r="D983" s="12">
        <v>2.4</v>
      </c>
      <c r="E983" s="12">
        <v>26.3</v>
      </c>
      <c r="F983" s="6">
        <f t="shared" si="77"/>
        <v>1952.2083333332596</v>
      </c>
      <c r="G983" s="6">
        <f>G981*10/12+G993*2/12</f>
        <v>2.7050000000000001</v>
      </c>
      <c r="H983" s="6">
        <f t="shared" si="74"/>
        <v>218.2471676806083</v>
      </c>
      <c r="I983" s="6">
        <f t="shared" si="75"/>
        <v>13.01600076045627</v>
      </c>
      <c r="J983" s="6">
        <f t="shared" si="76"/>
        <v>21.998874524714822</v>
      </c>
      <c r="K983" s="6">
        <f t="shared" si="78"/>
        <v>12.362339087390371</v>
      </c>
    </row>
    <row r="984" spans="1:11" ht="12.75" x14ac:dyDescent="0.2">
      <c r="A984" s="2">
        <v>1952.04</v>
      </c>
      <c r="B984" s="6">
        <v>23.74</v>
      </c>
      <c r="C984" s="12">
        <v>1.43</v>
      </c>
      <c r="D984" s="12">
        <v>2.38</v>
      </c>
      <c r="E984" s="12">
        <v>26.4</v>
      </c>
      <c r="F984" s="6">
        <f t="shared" si="77"/>
        <v>1952.2916666665928</v>
      </c>
      <c r="G984" s="6">
        <f>G981*9/12+G993*3/12</f>
        <v>2.7175000000000002</v>
      </c>
      <c r="H984" s="6">
        <f t="shared" si="74"/>
        <v>216.78127045454539</v>
      </c>
      <c r="I984" s="6">
        <f t="shared" si="75"/>
        <v>13.058012499999997</v>
      </c>
      <c r="J984" s="6">
        <f t="shared" si="76"/>
        <v>21.732915909090906</v>
      </c>
      <c r="K984" s="6">
        <f t="shared" si="78"/>
        <v>12.242728683266886</v>
      </c>
    </row>
    <row r="985" spans="1:11" ht="12.75" x14ac:dyDescent="0.2">
      <c r="A985" s="2">
        <v>1952.05</v>
      </c>
      <c r="B985" s="6">
        <v>23.73</v>
      </c>
      <c r="C985" s="12">
        <v>1.44</v>
      </c>
      <c r="D985" s="12">
        <v>2.36</v>
      </c>
      <c r="E985" s="12">
        <v>26.4</v>
      </c>
      <c r="F985" s="6">
        <f t="shared" si="77"/>
        <v>1952.3749999999261</v>
      </c>
      <c r="G985" s="6">
        <f>G981*8/12+G993*4/12</f>
        <v>2.7300000000000004</v>
      </c>
      <c r="H985" s="6">
        <f t="shared" si="74"/>
        <v>216.68995568181813</v>
      </c>
      <c r="I985" s="6">
        <f t="shared" si="75"/>
        <v>13.14932727272727</v>
      </c>
      <c r="J985" s="6">
        <f t="shared" si="76"/>
        <v>21.55028636363636</v>
      </c>
      <c r="K985" s="6">
        <f t="shared" si="78"/>
        <v>12.20047876194584</v>
      </c>
    </row>
    <row r="986" spans="1:11" ht="12.75" x14ac:dyDescent="0.2">
      <c r="A986" s="2">
        <v>1952.06</v>
      </c>
      <c r="B986" s="6">
        <v>24.38</v>
      </c>
      <c r="C986" s="12">
        <v>1.45</v>
      </c>
      <c r="D986" s="12">
        <v>2.34</v>
      </c>
      <c r="E986" s="12">
        <v>26.5</v>
      </c>
      <c r="F986" s="6">
        <f t="shared" si="77"/>
        <v>1952.4583333332594</v>
      </c>
      <c r="G986" s="6">
        <f>G981*7/12+G993*5/12</f>
        <v>2.7425000000000002</v>
      </c>
      <c r="H986" s="6">
        <f t="shared" si="74"/>
        <v>221.78531999999993</v>
      </c>
      <c r="I986" s="6">
        <f t="shared" si="75"/>
        <v>13.190677358490563</v>
      </c>
      <c r="J986" s="6">
        <f t="shared" si="76"/>
        <v>21.287024150943392</v>
      </c>
      <c r="K986" s="6">
        <f t="shared" si="78"/>
        <v>12.447881581789373</v>
      </c>
    </row>
    <row r="987" spans="1:11" ht="12.75" x14ac:dyDescent="0.2">
      <c r="A987" s="2">
        <v>1952.07</v>
      </c>
      <c r="B987" s="6">
        <v>25.08</v>
      </c>
      <c r="C987" s="12">
        <v>1.45</v>
      </c>
      <c r="D987" s="12">
        <v>2.34667</v>
      </c>
      <c r="E987" s="12">
        <v>26.7</v>
      </c>
      <c r="F987" s="6">
        <f t="shared" si="77"/>
        <v>1952.5416666665926</v>
      </c>
      <c r="G987" s="6">
        <f>G981*6/12+G993*6/12</f>
        <v>2.7549999999999999</v>
      </c>
      <c r="H987" s="6">
        <f t="shared" si="74"/>
        <v>226.44422022471903</v>
      </c>
      <c r="I987" s="6">
        <f t="shared" si="75"/>
        <v>13.09187078651685</v>
      </c>
      <c r="J987" s="6">
        <f t="shared" si="76"/>
        <v>21.187793392134825</v>
      </c>
      <c r="K987" s="6">
        <f t="shared" si="78"/>
        <v>12.669112889622481</v>
      </c>
    </row>
    <row r="988" spans="1:11" ht="12.75" x14ac:dyDescent="0.2">
      <c r="A988" s="2">
        <v>1952.08</v>
      </c>
      <c r="B988" s="6">
        <v>25.18</v>
      </c>
      <c r="C988" s="12">
        <v>1.45</v>
      </c>
      <c r="D988" s="12">
        <v>2.3533300000000001</v>
      </c>
      <c r="E988" s="12">
        <v>26.7</v>
      </c>
      <c r="F988" s="6">
        <f t="shared" si="77"/>
        <v>1952.6249999999259</v>
      </c>
      <c r="G988" s="6">
        <f>G981*5/12+G993*7/12</f>
        <v>2.7675000000000001</v>
      </c>
      <c r="H988" s="6">
        <f t="shared" si="74"/>
        <v>227.34710786516851</v>
      </c>
      <c r="I988" s="6">
        <f t="shared" si="75"/>
        <v>13.09187078651685</v>
      </c>
      <c r="J988" s="6">
        <f t="shared" si="76"/>
        <v>21.24792570898876</v>
      </c>
      <c r="K988" s="6">
        <f t="shared" si="78"/>
        <v>12.678378236328626</v>
      </c>
    </row>
    <row r="989" spans="1:11" ht="12.75" x14ac:dyDescent="0.2">
      <c r="A989" s="2">
        <v>1952.09</v>
      </c>
      <c r="B989" s="6">
        <v>24.78</v>
      </c>
      <c r="C989" s="12">
        <v>1.45</v>
      </c>
      <c r="D989" s="12">
        <v>2.36</v>
      </c>
      <c r="E989" s="12">
        <v>26.7</v>
      </c>
      <c r="F989" s="6">
        <f t="shared" si="77"/>
        <v>1952.7083333332591</v>
      </c>
      <c r="G989" s="6">
        <f>G981*4/12+G993*8/12</f>
        <v>2.7800000000000002</v>
      </c>
      <c r="H989" s="6">
        <f t="shared" si="74"/>
        <v>223.73555730337077</v>
      </c>
      <c r="I989" s="6">
        <f t="shared" si="75"/>
        <v>13.09187078651685</v>
      </c>
      <c r="J989" s="6">
        <f t="shared" si="76"/>
        <v>21.308148314606736</v>
      </c>
      <c r="K989" s="6">
        <f t="shared" si="78"/>
        <v>12.434678020425514</v>
      </c>
    </row>
    <row r="990" spans="1:11" ht="12.75" x14ac:dyDescent="0.2">
      <c r="A990" s="2">
        <v>1952.1</v>
      </c>
      <c r="B990" s="6">
        <v>24.26</v>
      </c>
      <c r="C990" s="12">
        <v>1.4366699999999999</v>
      </c>
      <c r="D990" s="12">
        <v>2.3733300000000002</v>
      </c>
      <c r="E990" s="12">
        <v>26.7</v>
      </c>
      <c r="F990" s="6">
        <f t="shared" si="77"/>
        <v>1952.7916666665924</v>
      </c>
      <c r="G990" s="6">
        <f>G981*3/12+G993*9/12</f>
        <v>2.7925</v>
      </c>
      <c r="H990" s="6">
        <f t="shared" si="74"/>
        <v>219.04054157303366</v>
      </c>
      <c r="I990" s="6">
        <f t="shared" si="75"/>
        <v>12.971515864044941</v>
      </c>
      <c r="J990" s="6">
        <f t="shared" si="76"/>
        <v>21.428503237078647</v>
      </c>
      <c r="K990" s="6">
        <f t="shared" si="78"/>
        <v>12.131183558686876</v>
      </c>
    </row>
    <row r="991" spans="1:11" ht="12.75" x14ac:dyDescent="0.2">
      <c r="A991" s="2">
        <v>1952.11</v>
      </c>
      <c r="B991" s="6">
        <v>25.03</v>
      </c>
      <c r="C991" s="12">
        <v>1.42333</v>
      </c>
      <c r="D991" s="12">
        <v>2.3866700000000001</v>
      </c>
      <c r="E991" s="12">
        <v>26.7</v>
      </c>
      <c r="F991" s="6">
        <f t="shared" si="77"/>
        <v>1952.8749999999256</v>
      </c>
      <c r="G991" s="6">
        <f>G981*2/12+G993*10/12</f>
        <v>2.8050000000000002</v>
      </c>
      <c r="H991" s="6">
        <f t="shared" si="74"/>
        <v>225.99277640449435</v>
      </c>
      <c r="I991" s="6">
        <f t="shared" si="75"/>
        <v>12.851070652808987</v>
      </c>
      <c r="J991" s="6">
        <f t="shared" si="76"/>
        <v>21.548948448314601</v>
      </c>
      <c r="K991" s="6">
        <f t="shared" si="78"/>
        <v>12.473469765515315</v>
      </c>
    </row>
    <row r="992" spans="1:11" ht="12.75" x14ac:dyDescent="0.2">
      <c r="A992" s="2">
        <v>1952.12</v>
      </c>
      <c r="B992" s="6">
        <v>26.04</v>
      </c>
      <c r="C992" s="12">
        <v>1.41</v>
      </c>
      <c r="D992" s="12">
        <v>2.4</v>
      </c>
      <c r="E992" s="12">
        <v>26.7</v>
      </c>
      <c r="F992" s="6">
        <f t="shared" si="77"/>
        <v>1952.9583333332589</v>
      </c>
      <c r="G992" s="6">
        <f>G981*1/12+G993*11/12</f>
        <v>2.8174999999999999</v>
      </c>
      <c r="H992" s="6">
        <f t="shared" si="74"/>
        <v>235.11194157303365</v>
      </c>
      <c r="I992" s="6">
        <f t="shared" si="75"/>
        <v>12.730715730337076</v>
      </c>
      <c r="J992" s="6">
        <f t="shared" si="76"/>
        <v>21.669303370786512</v>
      </c>
      <c r="K992" s="6">
        <f t="shared" si="78"/>
        <v>12.933964306161375</v>
      </c>
    </row>
    <row r="993" spans="1:11" ht="12.75" x14ac:dyDescent="0.2">
      <c r="A993" s="2">
        <v>1953.01</v>
      </c>
      <c r="B993" s="6">
        <v>26.18</v>
      </c>
      <c r="C993" s="12">
        <v>1.41</v>
      </c>
      <c r="D993" s="12">
        <v>2.41</v>
      </c>
      <c r="E993" s="12">
        <v>26.6</v>
      </c>
      <c r="F993" s="6">
        <f t="shared" si="77"/>
        <v>1953.0416666665922</v>
      </c>
      <c r="G993" s="6">
        <v>2.83</v>
      </c>
      <c r="H993" s="6">
        <f t="shared" si="74"/>
        <v>237.26461578947362</v>
      </c>
      <c r="I993" s="6">
        <f t="shared" si="75"/>
        <v>12.77857556390977</v>
      </c>
      <c r="J993" s="6">
        <f t="shared" si="76"/>
        <v>21.841395112781953</v>
      </c>
      <c r="K993" s="6">
        <f t="shared" si="78"/>
        <v>13.010773447995188</v>
      </c>
    </row>
    <row r="994" spans="1:11" ht="12.75" x14ac:dyDescent="0.2">
      <c r="A994" s="2">
        <v>1953.02</v>
      </c>
      <c r="B994" s="6">
        <v>25.86</v>
      </c>
      <c r="C994" s="12">
        <v>1.41</v>
      </c>
      <c r="D994" s="12">
        <v>2.42</v>
      </c>
      <c r="E994" s="12">
        <v>26.5</v>
      </c>
      <c r="F994" s="6">
        <f t="shared" si="77"/>
        <v>1953.1249999999254</v>
      </c>
      <c r="G994" s="6">
        <v>2.8008333333333333</v>
      </c>
      <c r="H994" s="6">
        <f t="shared" si="74"/>
        <v>235.24890792452823</v>
      </c>
      <c r="I994" s="6">
        <f t="shared" si="75"/>
        <v>12.826796603773582</v>
      </c>
      <c r="J994" s="6">
        <f t="shared" si="76"/>
        <v>22.014785660377353</v>
      </c>
      <c r="K994" s="6">
        <f t="shared" si="78"/>
        <v>12.859346880687903</v>
      </c>
    </row>
    <row r="995" spans="1:11" ht="12.75" x14ac:dyDescent="0.2">
      <c r="A995" s="2">
        <v>1953.03</v>
      </c>
      <c r="B995" s="6">
        <v>25.99</v>
      </c>
      <c r="C995" s="12">
        <v>1.41</v>
      </c>
      <c r="D995" s="12">
        <v>2.4300000000000002</v>
      </c>
      <c r="E995" s="12">
        <v>26.6</v>
      </c>
      <c r="F995" s="6">
        <f t="shared" si="77"/>
        <v>1953.2083333332587</v>
      </c>
      <c r="G995" s="6">
        <v>2.7716666666666665</v>
      </c>
      <c r="H995" s="6">
        <f t="shared" si="74"/>
        <v>235.54268007518789</v>
      </c>
      <c r="I995" s="6">
        <f t="shared" si="75"/>
        <v>12.77857556390977</v>
      </c>
      <c r="J995" s="6">
        <f t="shared" si="76"/>
        <v>22.022651503759395</v>
      </c>
      <c r="K995" s="6">
        <f t="shared" si="78"/>
        <v>12.834819340092499</v>
      </c>
    </row>
    <row r="996" spans="1:11" ht="12.75" x14ac:dyDescent="0.2">
      <c r="A996" s="2">
        <v>1953.04</v>
      </c>
      <c r="B996" s="6">
        <v>24.71</v>
      </c>
      <c r="C996" s="12">
        <v>1.41333</v>
      </c>
      <c r="D996" s="12">
        <v>2.4566699999999999</v>
      </c>
      <c r="E996" s="12">
        <v>26.6</v>
      </c>
      <c r="F996" s="6">
        <f t="shared" si="77"/>
        <v>1953.2916666665919</v>
      </c>
      <c r="G996" s="6">
        <v>2.83</v>
      </c>
      <c r="H996" s="6">
        <f t="shared" si="74"/>
        <v>223.9422710526315</v>
      </c>
      <c r="I996" s="6">
        <f t="shared" si="75"/>
        <v>12.808754753007516</v>
      </c>
      <c r="J996" s="6">
        <f t="shared" si="76"/>
        <v>22.264356901127812</v>
      </c>
      <c r="K996" s="6">
        <f t="shared" si="78"/>
        <v>12.163901454006803</v>
      </c>
    </row>
    <row r="997" spans="1:11" ht="12.75" x14ac:dyDescent="0.2">
      <c r="A997" s="2">
        <v>1953.05</v>
      </c>
      <c r="B997" s="6">
        <v>24.84</v>
      </c>
      <c r="C997" s="12">
        <v>1.4166700000000001</v>
      </c>
      <c r="D997" s="12">
        <v>2.48333</v>
      </c>
      <c r="E997" s="12">
        <v>26.7</v>
      </c>
      <c r="F997" s="6">
        <f t="shared" si="77"/>
        <v>1953.3749999999252</v>
      </c>
      <c r="G997" s="6">
        <v>3.05</v>
      </c>
      <c r="H997" s="6">
        <f t="shared" si="74"/>
        <v>224.27728988764042</v>
      </c>
      <c r="I997" s="6">
        <f t="shared" si="75"/>
        <v>12.790938335955055</v>
      </c>
      <c r="J997" s="6">
        <f t="shared" si="76"/>
        <v>22.421679641573029</v>
      </c>
      <c r="K997" s="6">
        <f t="shared" si="78"/>
        <v>12.141970791867786</v>
      </c>
    </row>
    <row r="998" spans="1:11" ht="12.75" x14ac:dyDescent="0.2">
      <c r="A998" s="2">
        <v>1953.06</v>
      </c>
      <c r="B998" s="6">
        <v>23.95</v>
      </c>
      <c r="C998" s="12">
        <v>1.42</v>
      </c>
      <c r="D998" s="12">
        <v>2.5099999999999998</v>
      </c>
      <c r="E998" s="12">
        <v>26.8</v>
      </c>
      <c r="F998" s="6">
        <f t="shared" si="77"/>
        <v>1953.4583333332585</v>
      </c>
      <c r="G998" s="6">
        <v>3.11</v>
      </c>
      <c r="H998" s="6">
        <f t="shared" si="74"/>
        <v>215.43471828358201</v>
      </c>
      <c r="I998" s="6">
        <f t="shared" si="75"/>
        <v>12.773164925373131</v>
      </c>
      <c r="J998" s="6">
        <f t="shared" si="76"/>
        <v>22.577918283582079</v>
      </c>
      <c r="K998" s="6">
        <f t="shared" si="78"/>
        <v>11.624407885470083</v>
      </c>
    </row>
    <row r="999" spans="1:11" ht="12.75" x14ac:dyDescent="0.2">
      <c r="A999" s="2">
        <v>1953.07</v>
      </c>
      <c r="B999" s="6">
        <v>24.29</v>
      </c>
      <c r="C999" s="12">
        <v>1.42</v>
      </c>
      <c r="D999" s="12">
        <v>2.5233300000000001</v>
      </c>
      <c r="E999" s="12">
        <v>26.8</v>
      </c>
      <c r="F999" s="6">
        <f t="shared" si="77"/>
        <v>1953.5416666665917</v>
      </c>
      <c r="G999" s="6">
        <v>2.93</v>
      </c>
      <c r="H999" s="6">
        <f t="shared" si="74"/>
        <v>218.49308171641783</v>
      </c>
      <c r="I999" s="6">
        <f t="shared" si="75"/>
        <v>12.773164925373131</v>
      </c>
      <c r="J999" s="6">
        <f t="shared" si="76"/>
        <v>22.697824120522384</v>
      </c>
      <c r="K999" s="6">
        <f t="shared" si="78"/>
        <v>11.750201645310003</v>
      </c>
    </row>
    <row r="1000" spans="1:11" ht="12.75" x14ac:dyDescent="0.2">
      <c r="A1000" s="2">
        <v>1953.08</v>
      </c>
      <c r="B1000" s="6">
        <v>24.39</v>
      </c>
      <c r="C1000" s="12">
        <v>1.42</v>
      </c>
      <c r="D1000" s="12">
        <v>2.53667</v>
      </c>
      <c r="E1000" s="12">
        <v>26.9</v>
      </c>
      <c r="F1000" s="6">
        <f t="shared" si="77"/>
        <v>1953.624999999925</v>
      </c>
      <c r="G1000" s="6">
        <v>2.95</v>
      </c>
      <c r="H1000" s="6">
        <f t="shared" si="74"/>
        <v>218.57701449814121</v>
      </c>
      <c r="I1000" s="6">
        <f t="shared" si="75"/>
        <v>12.725681040892191</v>
      </c>
      <c r="J1000" s="6">
        <f t="shared" si="76"/>
        <v>22.732995299999995</v>
      </c>
      <c r="K1000" s="6">
        <f t="shared" si="78"/>
        <v>11.715076201734002</v>
      </c>
    </row>
    <row r="1001" spans="1:11" ht="12.75" x14ac:dyDescent="0.2">
      <c r="A1001" s="2">
        <v>1953.09</v>
      </c>
      <c r="B1001" s="6">
        <v>23.27</v>
      </c>
      <c r="C1001" s="12">
        <v>1.42</v>
      </c>
      <c r="D1001" s="12">
        <v>2.5499999999999998</v>
      </c>
      <c r="E1001" s="12">
        <v>26.9</v>
      </c>
      <c r="F1001" s="6">
        <f t="shared" si="77"/>
        <v>1953.7083333332582</v>
      </c>
      <c r="G1001" s="6">
        <v>2.87</v>
      </c>
      <c r="H1001" s="6">
        <f t="shared" si="74"/>
        <v>208.5398576208178</v>
      </c>
      <c r="I1001" s="6">
        <f t="shared" si="75"/>
        <v>12.725681040892191</v>
      </c>
      <c r="J1001" s="6">
        <f t="shared" si="76"/>
        <v>22.852455390334566</v>
      </c>
      <c r="K1001" s="6">
        <f t="shared" si="78"/>
        <v>11.139349357262923</v>
      </c>
    </row>
    <row r="1002" spans="1:11" ht="12.75" x14ac:dyDescent="0.2">
      <c r="A1002" s="2">
        <v>1953.1</v>
      </c>
      <c r="B1002" s="6">
        <v>23.97</v>
      </c>
      <c r="C1002" s="12">
        <v>1.43</v>
      </c>
      <c r="D1002" s="12">
        <v>2.53667</v>
      </c>
      <c r="E1002" s="12">
        <v>27</v>
      </c>
      <c r="F1002" s="6">
        <f t="shared" si="77"/>
        <v>1953.7916666665915</v>
      </c>
      <c r="G1002" s="6">
        <v>2.66</v>
      </c>
      <c r="H1002" s="6">
        <f t="shared" si="74"/>
        <v>214.01747666666662</v>
      </c>
      <c r="I1002" s="6">
        <f t="shared" si="75"/>
        <v>12.767834444444441</v>
      </c>
      <c r="J1002" s="6">
        <f t="shared" si="76"/>
        <v>22.648799021111106</v>
      </c>
      <c r="K1002" s="6">
        <f t="shared" si="78"/>
        <v>11.391934765421416</v>
      </c>
    </row>
    <row r="1003" spans="1:11" ht="12.75" x14ac:dyDescent="0.2">
      <c r="A1003" s="2">
        <v>1953.11</v>
      </c>
      <c r="B1003" s="6">
        <v>24.5</v>
      </c>
      <c r="C1003" s="12">
        <v>1.44</v>
      </c>
      <c r="D1003" s="12">
        <v>2.5233300000000001</v>
      </c>
      <c r="E1003" s="12">
        <v>26.9</v>
      </c>
      <c r="F1003" s="6">
        <f t="shared" si="77"/>
        <v>1953.8749999999247</v>
      </c>
      <c r="G1003" s="6">
        <v>2.68</v>
      </c>
      <c r="H1003" s="6">
        <f t="shared" si="74"/>
        <v>219.56280669144979</v>
      </c>
      <c r="I1003" s="6">
        <f t="shared" si="75"/>
        <v>12.904915985130108</v>
      </c>
      <c r="J1003" s="6">
        <f t="shared" si="76"/>
        <v>22.613445592193305</v>
      </c>
      <c r="K1003" s="6">
        <f t="shared" si="78"/>
        <v>11.644070268505772</v>
      </c>
    </row>
    <row r="1004" spans="1:11" ht="12.75" x14ac:dyDescent="0.2">
      <c r="A1004" s="2">
        <v>1953.12</v>
      </c>
      <c r="B1004" s="6">
        <v>24.83</v>
      </c>
      <c r="C1004" s="12">
        <v>1.45</v>
      </c>
      <c r="D1004" s="12">
        <v>2.5099999999999998</v>
      </c>
      <c r="E1004" s="12">
        <v>26.9</v>
      </c>
      <c r="F1004" s="6">
        <f t="shared" si="77"/>
        <v>1953.958333333258</v>
      </c>
      <c r="G1004" s="6">
        <v>2.59</v>
      </c>
      <c r="H1004" s="6">
        <f t="shared" si="74"/>
        <v>222.5201832713754</v>
      </c>
      <c r="I1004" s="6">
        <f t="shared" si="75"/>
        <v>12.994533457249068</v>
      </c>
      <c r="J1004" s="6">
        <f t="shared" si="76"/>
        <v>22.493985501858727</v>
      </c>
      <c r="K1004" s="6">
        <f t="shared" si="78"/>
        <v>11.754449184027294</v>
      </c>
    </row>
    <row r="1005" spans="1:11" ht="12.75" x14ac:dyDescent="0.2">
      <c r="A1005" s="2">
        <v>1954.01</v>
      </c>
      <c r="B1005" s="6">
        <v>25.46</v>
      </c>
      <c r="C1005" s="12">
        <v>1.4566699999999999</v>
      </c>
      <c r="D1005" s="12">
        <v>2.5233300000000001</v>
      </c>
      <c r="E1005" s="12">
        <v>26.9</v>
      </c>
      <c r="F1005" s="6">
        <f t="shared" si="77"/>
        <v>1954.0416666665913</v>
      </c>
      <c r="G1005" s="6">
        <v>2.48</v>
      </c>
      <c r="H1005" s="6">
        <f t="shared" si="74"/>
        <v>228.16608401486988</v>
      </c>
      <c r="I1005" s="6">
        <f t="shared" si="75"/>
        <v>13.054308311152413</v>
      </c>
      <c r="J1005" s="6">
        <f t="shared" si="76"/>
        <v>22.613445592193305</v>
      </c>
      <c r="K1005" s="6">
        <f t="shared" si="78"/>
        <v>12.002650554927826</v>
      </c>
    </row>
    <row r="1006" spans="1:11" ht="12.75" x14ac:dyDescent="0.2">
      <c r="A1006" s="2">
        <v>1954.02</v>
      </c>
      <c r="B1006" s="6">
        <v>26.02</v>
      </c>
      <c r="C1006" s="12">
        <v>1.46333</v>
      </c>
      <c r="D1006" s="12">
        <v>2.53667</v>
      </c>
      <c r="E1006" s="12">
        <v>26.9</v>
      </c>
      <c r="F1006" s="6">
        <f t="shared" si="77"/>
        <v>1954.1249999999245</v>
      </c>
      <c r="G1006" s="6">
        <v>2.4700000000000002</v>
      </c>
      <c r="H1006" s="6">
        <f t="shared" si="74"/>
        <v>233.18466245353153</v>
      </c>
      <c r="I1006" s="6">
        <f t="shared" si="75"/>
        <v>13.113993547583641</v>
      </c>
      <c r="J1006" s="6">
        <f t="shared" si="76"/>
        <v>22.732995299999995</v>
      </c>
      <c r="K1006" s="6">
        <f t="shared" si="78"/>
        <v>12.215052485432835</v>
      </c>
    </row>
    <row r="1007" spans="1:11" ht="12.75" x14ac:dyDescent="0.2">
      <c r="A1007" s="2">
        <v>1954.03</v>
      </c>
      <c r="B1007" s="6">
        <v>26.57</v>
      </c>
      <c r="C1007" s="12">
        <v>1.47</v>
      </c>
      <c r="D1007" s="12">
        <v>2.5499999999999998</v>
      </c>
      <c r="E1007" s="12">
        <v>26.9</v>
      </c>
      <c r="F1007" s="6">
        <f t="shared" si="77"/>
        <v>1954.2083333332578</v>
      </c>
      <c r="G1007" s="6">
        <v>2.37</v>
      </c>
      <c r="H1007" s="6">
        <f t="shared" si="74"/>
        <v>238.1136234200743</v>
      </c>
      <c r="I1007" s="6">
        <f t="shared" si="75"/>
        <v>13.173768401486985</v>
      </c>
      <c r="J1007" s="6">
        <f t="shared" si="76"/>
        <v>22.852455390334566</v>
      </c>
      <c r="K1007" s="6">
        <f t="shared" si="78"/>
        <v>12.420105295189973</v>
      </c>
    </row>
    <row r="1008" spans="1:11" ht="12.75" x14ac:dyDescent="0.2">
      <c r="A1008" s="2">
        <v>1954.04</v>
      </c>
      <c r="B1008" s="6">
        <v>27.63</v>
      </c>
      <c r="C1008" s="12">
        <v>1.46333</v>
      </c>
      <c r="D1008" s="12">
        <v>2.5733299999999999</v>
      </c>
      <c r="E1008" s="12">
        <v>26.8</v>
      </c>
      <c r="F1008" s="6">
        <f t="shared" si="77"/>
        <v>1954.291666666591</v>
      </c>
      <c r="G1008" s="6">
        <v>2.29</v>
      </c>
      <c r="H1008" s="6">
        <f t="shared" si="74"/>
        <v>248.5370048507462</v>
      </c>
      <c r="I1008" s="6">
        <f t="shared" si="75"/>
        <v>13.162926359328354</v>
      </c>
      <c r="J1008" s="6">
        <f t="shared" si="76"/>
        <v>23.147583448880592</v>
      </c>
      <c r="K1008" s="6">
        <f t="shared" si="78"/>
        <v>12.907868184060918</v>
      </c>
    </row>
    <row r="1009" spans="1:11" ht="12.75" x14ac:dyDescent="0.2">
      <c r="A1009" s="2">
        <v>1954.05</v>
      </c>
      <c r="B1009" s="6">
        <v>28.73</v>
      </c>
      <c r="C1009" s="12">
        <v>1.4566699999999999</v>
      </c>
      <c r="D1009" s="12">
        <v>2.59667</v>
      </c>
      <c r="E1009" s="12">
        <v>26.9</v>
      </c>
      <c r="F1009" s="6">
        <f t="shared" si="77"/>
        <v>1954.3749999999243</v>
      </c>
      <c r="G1009" s="6">
        <v>2.37</v>
      </c>
      <c r="H1009" s="6">
        <f t="shared" si="74"/>
        <v>257.47099739776945</v>
      </c>
      <c r="I1009" s="6">
        <f t="shared" si="75"/>
        <v>13.054308311152413</v>
      </c>
      <c r="J1009" s="6">
        <f t="shared" si="76"/>
        <v>23.270700132713749</v>
      </c>
      <c r="K1009" s="6">
        <f t="shared" si="78"/>
        <v>13.312042238025859</v>
      </c>
    </row>
    <row r="1010" spans="1:11" ht="12.75" x14ac:dyDescent="0.2">
      <c r="A1010" s="2">
        <v>1954.06</v>
      </c>
      <c r="B1010" s="6">
        <v>28.96</v>
      </c>
      <c r="C1010" s="12">
        <v>1.45</v>
      </c>
      <c r="D1010" s="12">
        <v>2.62</v>
      </c>
      <c r="E1010" s="12">
        <v>26.9</v>
      </c>
      <c r="F1010" s="6">
        <f t="shared" si="77"/>
        <v>1954.4583333332575</v>
      </c>
      <c r="G1010" s="6">
        <v>2.38</v>
      </c>
      <c r="H1010" s="6">
        <f t="shared" si="74"/>
        <v>259.53219925650552</v>
      </c>
      <c r="I1010" s="6">
        <f t="shared" si="75"/>
        <v>12.994533457249068</v>
      </c>
      <c r="J1010" s="6">
        <f t="shared" si="76"/>
        <v>23.479777695167282</v>
      </c>
      <c r="K1010" s="6">
        <f t="shared" si="78"/>
        <v>13.357885903659</v>
      </c>
    </row>
    <row r="1011" spans="1:11" ht="12.75" x14ac:dyDescent="0.2">
      <c r="A1011" s="2">
        <v>1954.07</v>
      </c>
      <c r="B1011" s="6">
        <v>30.13</v>
      </c>
      <c r="C1011" s="12">
        <v>1.4566699999999999</v>
      </c>
      <c r="D1011" s="12">
        <v>2.6233300000000002</v>
      </c>
      <c r="E1011" s="12">
        <v>26.9</v>
      </c>
      <c r="F1011" s="6">
        <f t="shared" si="77"/>
        <v>1954.5416666665908</v>
      </c>
      <c r="G1011" s="6">
        <v>2.2999999999999998</v>
      </c>
      <c r="H1011" s="6">
        <f t="shared" si="74"/>
        <v>270.01744349442373</v>
      </c>
      <c r="I1011" s="6">
        <f t="shared" si="75"/>
        <v>13.054308311152413</v>
      </c>
      <c r="J1011" s="6">
        <f t="shared" si="76"/>
        <v>23.509620313382896</v>
      </c>
      <c r="K1011" s="6">
        <f t="shared" si="78"/>
        <v>13.833009564245332</v>
      </c>
    </row>
    <row r="1012" spans="1:11" ht="12.75" x14ac:dyDescent="0.2">
      <c r="A1012" s="2">
        <v>1954.08</v>
      </c>
      <c r="B1012" s="6">
        <v>30.73</v>
      </c>
      <c r="C1012" s="12">
        <v>1.46333</v>
      </c>
      <c r="D1012" s="12">
        <v>2.6266699999999998</v>
      </c>
      <c r="E1012" s="12">
        <v>26.9</v>
      </c>
      <c r="F1012" s="6">
        <f t="shared" si="77"/>
        <v>1954.6249999999241</v>
      </c>
      <c r="G1012" s="6">
        <v>2.36</v>
      </c>
      <c r="H1012" s="6">
        <f t="shared" si="74"/>
        <v>275.3944918215613</v>
      </c>
      <c r="I1012" s="6">
        <f t="shared" si="75"/>
        <v>13.113993547583641</v>
      </c>
      <c r="J1012" s="6">
        <f t="shared" si="76"/>
        <v>23.539552549070628</v>
      </c>
      <c r="K1012" s="6">
        <f t="shared" si="78"/>
        <v>14.042112347320579</v>
      </c>
    </row>
    <row r="1013" spans="1:11" ht="12.75" x14ac:dyDescent="0.2">
      <c r="A1013" s="2">
        <v>1954.09</v>
      </c>
      <c r="B1013" s="6">
        <v>31.45</v>
      </c>
      <c r="C1013" s="12">
        <v>1.47</v>
      </c>
      <c r="D1013" s="12">
        <v>2.63</v>
      </c>
      <c r="E1013" s="12">
        <v>26.8</v>
      </c>
      <c r="F1013" s="6">
        <f t="shared" si="77"/>
        <v>1954.7083333332573</v>
      </c>
      <c r="G1013" s="6">
        <v>2.38</v>
      </c>
      <c r="H1013" s="6">
        <f t="shared" si="74"/>
        <v>282.89861753731333</v>
      </c>
      <c r="I1013" s="6">
        <f t="shared" si="75"/>
        <v>13.222924253731339</v>
      </c>
      <c r="J1013" s="6">
        <f t="shared" si="76"/>
        <v>23.657340671641784</v>
      </c>
      <c r="K1013" s="6">
        <f t="shared" si="78"/>
        <v>14.356474143296975</v>
      </c>
    </row>
    <row r="1014" spans="1:11" ht="12.75" x14ac:dyDescent="0.2">
      <c r="A1014" s="2">
        <v>1954.1</v>
      </c>
      <c r="B1014" s="6">
        <v>32.18</v>
      </c>
      <c r="C1014" s="12">
        <v>1.49333</v>
      </c>
      <c r="D1014" s="12">
        <v>2.6766700000000001</v>
      </c>
      <c r="E1014" s="12">
        <v>26.8</v>
      </c>
      <c r="F1014" s="6">
        <f t="shared" si="77"/>
        <v>1954.7916666665906</v>
      </c>
      <c r="G1014" s="6">
        <v>2.4300000000000002</v>
      </c>
      <c r="H1014" s="6">
        <f t="shared" si="74"/>
        <v>289.46510373134322</v>
      </c>
      <c r="I1014" s="6">
        <f t="shared" si="75"/>
        <v>13.432781956343282</v>
      </c>
      <c r="J1014" s="6">
        <f t="shared" si="76"/>
        <v>24.077146028731338</v>
      </c>
      <c r="K1014" s="6">
        <f t="shared" si="78"/>
        <v>14.619231935730564</v>
      </c>
    </row>
    <row r="1015" spans="1:11" ht="12.75" x14ac:dyDescent="0.2">
      <c r="A1015" s="2">
        <v>1954.11</v>
      </c>
      <c r="B1015" s="6">
        <v>33.44</v>
      </c>
      <c r="C1015" s="12">
        <v>1.51667</v>
      </c>
      <c r="D1015" s="12">
        <v>2.7233299999999998</v>
      </c>
      <c r="E1015" s="12">
        <v>26.8</v>
      </c>
      <c r="F1015" s="6">
        <f t="shared" si="77"/>
        <v>1954.8749999999238</v>
      </c>
      <c r="G1015" s="6">
        <v>2.48</v>
      </c>
      <c r="H1015" s="6">
        <f t="shared" si="74"/>
        <v>300.79903880597004</v>
      </c>
      <c r="I1015" s="6">
        <f t="shared" si="75"/>
        <v>13.642729610820892</v>
      </c>
      <c r="J1015" s="6">
        <f t="shared" si="76"/>
        <v>24.496861433955214</v>
      </c>
      <c r="K1015" s="6">
        <f t="shared" si="78"/>
        <v>15.117311697434385</v>
      </c>
    </row>
    <row r="1016" spans="1:11" ht="12.75" x14ac:dyDescent="0.2">
      <c r="A1016" s="2">
        <v>1954.12</v>
      </c>
      <c r="B1016" s="6">
        <v>34.97</v>
      </c>
      <c r="C1016" s="12">
        <v>1.54</v>
      </c>
      <c r="D1016" s="12">
        <v>2.77</v>
      </c>
      <c r="E1016" s="12">
        <v>26.7</v>
      </c>
      <c r="F1016" s="6">
        <f t="shared" si="77"/>
        <v>1954.9583333332571</v>
      </c>
      <c r="G1016" s="6">
        <v>2.5099999999999998</v>
      </c>
      <c r="H1016" s="6">
        <f t="shared" si="74"/>
        <v>315.73980786516847</v>
      </c>
      <c r="I1016" s="6">
        <f t="shared" si="75"/>
        <v>13.904469662921345</v>
      </c>
      <c r="J1016" s="6">
        <f t="shared" si="76"/>
        <v>25.009987640449435</v>
      </c>
      <c r="K1016" s="6">
        <f t="shared" si="78"/>
        <v>15.789062002327087</v>
      </c>
    </row>
    <row r="1017" spans="1:11" ht="12.75" x14ac:dyDescent="0.2">
      <c r="A1017" s="2">
        <v>1955.01</v>
      </c>
      <c r="B1017" s="6">
        <v>35.6</v>
      </c>
      <c r="C1017" s="12">
        <v>1.54667</v>
      </c>
      <c r="D1017" s="12">
        <v>2.8333300000000001</v>
      </c>
      <c r="E1017" s="12">
        <v>26.7</v>
      </c>
      <c r="F1017" s="6">
        <f t="shared" si="77"/>
        <v>1955.0416666665903</v>
      </c>
      <c r="G1017" s="6">
        <v>2.61</v>
      </c>
      <c r="H1017" s="6">
        <f t="shared" si="74"/>
        <v>321.42799999999994</v>
      </c>
      <c r="I1017" s="6">
        <f t="shared" si="75"/>
        <v>13.964692268539322</v>
      </c>
      <c r="J1017" s="6">
        <f t="shared" si="76"/>
        <v>25.581786383146063</v>
      </c>
      <c r="K1017" s="6">
        <f t="shared" si="78"/>
        <v>15.990781062969837</v>
      </c>
    </row>
    <row r="1018" spans="1:11" ht="12.75" x14ac:dyDescent="0.2">
      <c r="A1018" s="2">
        <v>1955.02</v>
      </c>
      <c r="B1018" s="6">
        <v>36.79</v>
      </c>
      <c r="C1018" s="12">
        <v>1.5533300000000001</v>
      </c>
      <c r="D1018" s="12">
        <v>2.8966699999999999</v>
      </c>
      <c r="E1018" s="12">
        <v>26.7</v>
      </c>
      <c r="F1018" s="6">
        <f t="shared" si="77"/>
        <v>1955.1249999999236</v>
      </c>
      <c r="G1018" s="6">
        <v>2.65</v>
      </c>
      <c r="H1018" s="6">
        <f t="shared" si="74"/>
        <v>332.17236292134828</v>
      </c>
      <c r="I1018" s="6">
        <f t="shared" si="75"/>
        <v>14.024824585393256</v>
      </c>
      <c r="J1018" s="6">
        <f t="shared" si="76"/>
        <v>26.153675414606735</v>
      </c>
      <c r="K1018" s="6">
        <f t="shared" si="78"/>
        <v>16.437728215987121</v>
      </c>
    </row>
    <row r="1019" spans="1:11" ht="12.75" x14ac:dyDescent="0.2">
      <c r="A1019" s="2">
        <v>1955.03</v>
      </c>
      <c r="B1019" s="6">
        <v>36.5</v>
      </c>
      <c r="C1019" s="12">
        <v>1.56</v>
      </c>
      <c r="D1019" s="12">
        <v>2.96</v>
      </c>
      <c r="E1019" s="12">
        <v>26.7</v>
      </c>
      <c r="F1019" s="6">
        <f t="shared" si="77"/>
        <v>1955.2083333332569</v>
      </c>
      <c r="G1019" s="6">
        <v>2.68</v>
      </c>
      <c r="H1019" s="6">
        <f t="shared" si="74"/>
        <v>329.5539887640449</v>
      </c>
      <c r="I1019" s="6">
        <f t="shared" si="75"/>
        <v>14.085047191011233</v>
      </c>
      <c r="J1019" s="6">
        <f t="shared" si="76"/>
        <v>26.725474157303367</v>
      </c>
      <c r="K1019" s="6">
        <f t="shared" si="78"/>
        <v>16.219282945537792</v>
      </c>
    </row>
    <row r="1020" spans="1:11" ht="12.75" x14ac:dyDescent="0.2">
      <c r="A1020" s="2">
        <v>1955.04</v>
      </c>
      <c r="B1020" s="6">
        <v>37.76</v>
      </c>
      <c r="C1020" s="12">
        <v>1.5633300000000001</v>
      </c>
      <c r="D1020" s="12">
        <v>3.0466700000000002</v>
      </c>
      <c r="E1020" s="12">
        <v>26.7</v>
      </c>
      <c r="F1020" s="6">
        <f t="shared" si="77"/>
        <v>1955.2916666665901</v>
      </c>
      <c r="G1020" s="6">
        <v>2.75</v>
      </c>
      <c r="H1020" s="6">
        <f t="shared" si="74"/>
        <v>340.93037303370778</v>
      </c>
      <c r="I1020" s="6">
        <f t="shared" si="75"/>
        <v>14.1151133494382</v>
      </c>
      <c r="J1020" s="6">
        <f t="shared" si="76"/>
        <v>27.508006875280895</v>
      </c>
      <c r="K1020" s="6">
        <f t="shared" si="78"/>
        <v>16.685266628063506</v>
      </c>
    </row>
    <row r="1021" spans="1:11" ht="12.75" x14ac:dyDescent="0.2">
      <c r="A1021" s="2">
        <v>1955.05</v>
      </c>
      <c r="B1021" s="6">
        <v>37.6</v>
      </c>
      <c r="C1021" s="12">
        <v>1.56667</v>
      </c>
      <c r="D1021" s="12">
        <v>3.1333299999999999</v>
      </c>
      <c r="E1021" s="12">
        <v>26.7</v>
      </c>
      <c r="F1021" s="6">
        <f t="shared" si="77"/>
        <v>1955.3749999999234</v>
      </c>
      <c r="G1021" s="6">
        <v>2.76</v>
      </c>
      <c r="H1021" s="6">
        <f t="shared" si="74"/>
        <v>339.48575280898871</v>
      </c>
      <c r="I1021" s="6">
        <f t="shared" si="75"/>
        <v>14.145269796629211</v>
      </c>
      <c r="J1021" s="6">
        <f t="shared" si="76"/>
        <v>28.290449304494377</v>
      </c>
      <c r="K1021" s="6">
        <f t="shared" si="78"/>
        <v>16.518057827257799</v>
      </c>
    </row>
    <row r="1022" spans="1:11" ht="12.75" x14ac:dyDescent="0.2">
      <c r="A1022" s="2">
        <v>1955.06</v>
      </c>
      <c r="B1022" s="6">
        <v>39.78</v>
      </c>
      <c r="C1022" s="12">
        <v>1.57</v>
      </c>
      <c r="D1022" s="12">
        <v>3.22</v>
      </c>
      <c r="E1022" s="12">
        <v>26.7</v>
      </c>
      <c r="F1022" s="6">
        <f t="shared" si="77"/>
        <v>1955.4583333332566</v>
      </c>
      <c r="G1022" s="6">
        <v>2.78</v>
      </c>
      <c r="H1022" s="6">
        <f t="shared" si="74"/>
        <v>359.16870337078643</v>
      </c>
      <c r="I1022" s="6">
        <f t="shared" si="75"/>
        <v>14.175335955056179</v>
      </c>
      <c r="J1022" s="6">
        <f t="shared" si="76"/>
        <v>29.072982022471905</v>
      </c>
      <c r="K1022" s="6">
        <f t="shared" si="78"/>
        <v>17.370091963405308</v>
      </c>
    </row>
    <row r="1023" spans="1:11" ht="12.75" x14ac:dyDescent="0.2">
      <c r="A1023" s="2">
        <v>1955.07</v>
      </c>
      <c r="B1023" s="6">
        <v>42.69</v>
      </c>
      <c r="C1023" s="12">
        <v>1.58667</v>
      </c>
      <c r="D1023" s="12">
        <v>3.2933300000000001</v>
      </c>
      <c r="E1023" s="12">
        <v>26.8</v>
      </c>
      <c r="F1023" s="6">
        <f t="shared" si="77"/>
        <v>1955.5416666665899</v>
      </c>
      <c r="G1023" s="6">
        <v>2.9</v>
      </c>
      <c r="H1023" s="6">
        <f t="shared" si="74"/>
        <v>384.00451455223867</v>
      </c>
      <c r="I1023" s="6">
        <f t="shared" si="75"/>
        <v>14.272392670522384</v>
      </c>
      <c r="J1023" s="6">
        <f t="shared" si="76"/>
        <v>29.624117777238798</v>
      </c>
      <c r="K1023" s="6">
        <f t="shared" si="78"/>
        <v>18.454031906632878</v>
      </c>
    </row>
    <row r="1024" spans="1:11" ht="12.75" x14ac:dyDescent="0.2">
      <c r="A1024" s="2">
        <v>1955.08</v>
      </c>
      <c r="B1024" s="6">
        <v>42.43</v>
      </c>
      <c r="C1024" s="12">
        <v>1.6033299999999999</v>
      </c>
      <c r="D1024" s="12">
        <v>3.3666700000000001</v>
      </c>
      <c r="E1024" s="12">
        <v>26.8</v>
      </c>
      <c r="F1024" s="6">
        <f t="shared" si="77"/>
        <v>1955.6249999999231</v>
      </c>
      <c r="G1024" s="6">
        <v>2.97</v>
      </c>
      <c r="H1024" s="6">
        <f t="shared" si="74"/>
        <v>381.66576604477603</v>
      </c>
      <c r="I1024" s="6">
        <f t="shared" si="75"/>
        <v>14.422252478731339</v>
      </c>
      <c r="J1024" s="6">
        <f t="shared" si="76"/>
        <v>30.283824760074619</v>
      </c>
      <c r="K1024" s="6">
        <f t="shared" si="78"/>
        <v>18.222326463047757</v>
      </c>
    </row>
    <row r="1025" spans="1:11" ht="12.75" x14ac:dyDescent="0.2">
      <c r="A1025" s="2">
        <v>1955.09</v>
      </c>
      <c r="B1025" s="6">
        <v>44.34</v>
      </c>
      <c r="C1025" s="12">
        <v>1.62</v>
      </c>
      <c r="D1025" s="12">
        <v>3.44</v>
      </c>
      <c r="E1025" s="12">
        <v>26.9</v>
      </c>
      <c r="F1025" s="6">
        <f t="shared" si="77"/>
        <v>1955.7083333332564</v>
      </c>
      <c r="G1025" s="6">
        <v>2.97</v>
      </c>
      <c r="H1025" s="6">
        <f t="shared" si="74"/>
        <v>397.36387137546461</v>
      </c>
      <c r="I1025" s="6">
        <f t="shared" si="75"/>
        <v>14.518030483271373</v>
      </c>
      <c r="J1025" s="6">
        <f t="shared" si="76"/>
        <v>30.828410408921929</v>
      </c>
      <c r="K1025" s="6">
        <f t="shared" si="78"/>
        <v>18.843960654261306</v>
      </c>
    </row>
    <row r="1026" spans="1:11" ht="12.75" x14ac:dyDescent="0.2">
      <c r="A1026" s="2">
        <v>1955.1</v>
      </c>
      <c r="B1026" s="6">
        <v>42.11</v>
      </c>
      <c r="C1026" s="12">
        <v>1.6266700000000001</v>
      </c>
      <c r="D1026" s="12">
        <v>3.5</v>
      </c>
      <c r="E1026" s="12">
        <v>26.9</v>
      </c>
      <c r="F1026" s="6">
        <f t="shared" si="77"/>
        <v>1955.7916666665897</v>
      </c>
      <c r="G1026" s="6">
        <v>2.88</v>
      </c>
      <c r="H1026" s="6">
        <f t="shared" si="74"/>
        <v>377.37917509293675</v>
      </c>
      <c r="I1026" s="6">
        <f t="shared" si="75"/>
        <v>14.577805337174718</v>
      </c>
      <c r="J1026" s="6">
        <f t="shared" si="76"/>
        <v>31.366115241635683</v>
      </c>
      <c r="K1026" s="6">
        <f t="shared" si="78"/>
        <v>17.772325789386091</v>
      </c>
    </row>
    <row r="1027" spans="1:11" ht="12.75" x14ac:dyDescent="0.2">
      <c r="A1027" s="2">
        <v>1955.11</v>
      </c>
      <c r="B1027" s="6">
        <v>44.95</v>
      </c>
      <c r="C1027" s="12">
        <v>1.6333299999999999</v>
      </c>
      <c r="D1027" s="12">
        <v>3.56</v>
      </c>
      <c r="E1027" s="12">
        <v>26.9</v>
      </c>
      <c r="F1027" s="6">
        <f t="shared" si="77"/>
        <v>1955.8749999999229</v>
      </c>
      <c r="G1027" s="6">
        <v>2.89</v>
      </c>
      <c r="H1027" s="6">
        <f t="shared" si="74"/>
        <v>402.83053717472109</v>
      </c>
      <c r="I1027" s="6">
        <f t="shared" si="75"/>
        <v>14.637490573605945</v>
      </c>
      <c r="J1027" s="6">
        <f t="shared" si="76"/>
        <v>31.903820074349436</v>
      </c>
      <c r="K1027" s="6">
        <f t="shared" si="78"/>
        <v>18.835559288273888</v>
      </c>
    </row>
    <row r="1028" spans="1:11" ht="12.75" x14ac:dyDescent="0.2">
      <c r="A1028" s="2">
        <v>1955.12</v>
      </c>
      <c r="B1028" s="6">
        <v>45.37</v>
      </c>
      <c r="C1028" s="12">
        <v>1.64</v>
      </c>
      <c r="D1028" s="12">
        <v>3.62</v>
      </c>
      <c r="E1028" s="12">
        <v>26.8</v>
      </c>
      <c r="F1028" s="6">
        <f t="shared" si="77"/>
        <v>1955.9583333332562</v>
      </c>
      <c r="G1028" s="6">
        <v>2.96</v>
      </c>
      <c r="H1028" s="6">
        <f t="shared" si="74"/>
        <v>408.11161455223868</v>
      </c>
      <c r="I1028" s="6">
        <f t="shared" si="75"/>
        <v>14.75210597014925</v>
      </c>
      <c r="J1028" s="6">
        <f t="shared" si="76"/>
        <v>32.562575373134322</v>
      </c>
      <c r="K1028" s="6">
        <f t="shared" si="78"/>
        <v>18.94236903581357</v>
      </c>
    </row>
    <row r="1029" spans="1:11" ht="12.75" x14ac:dyDescent="0.2">
      <c r="A1029" s="2">
        <v>1956.01</v>
      </c>
      <c r="B1029" s="6">
        <v>44.15</v>
      </c>
      <c r="C1029" s="12">
        <v>1.67</v>
      </c>
      <c r="D1029" s="12">
        <v>3.6433300000000002</v>
      </c>
      <c r="E1029" s="12">
        <v>26.8</v>
      </c>
      <c r="F1029" s="6">
        <f t="shared" si="77"/>
        <v>1956.0416666665894</v>
      </c>
      <c r="G1029" s="6">
        <v>2.9</v>
      </c>
      <c r="H1029" s="6">
        <f t="shared" si="74"/>
        <v>397.1374869402984</v>
      </c>
      <c r="I1029" s="6">
        <f t="shared" si="75"/>
        <v>15.021961567164174</v>
      </c>
      <c r="J1029" s="6">
        <f t="shared" si="76"/>
        <v>32.772433075746264</v>
      </c>
      <c r="K1029" s="6">
        <f t="shared" si="78"/>
        <v>18.292585385418892</v>
      </c>
    </row>
    <row r="1030" spans="1:11" ht="12.75" x14ac:dyDescent="0.2">
      <c r="A1030" s="2">
        <v>1956.02</v>
      </c>
      <c r="B1030" s="6">
        <v>44.43</v>
      </c>
      <c r="C1030" s="12">
        <v>1.7</v>
      </c>
      <c r="D1030" s="12">
        <v>3.6666699999999999</v>
      </c>
      <c r="E1030" s="12">
        <v>26.8</v>
      </c>
      <c r="F1030" s="6">
        <f t="shared" si="77"/>
        <v>1956.1249999999227</v>
      </c>
      <c r="G1030" s="6">
        <v>2.84</v>
      </c>
      <c r="H1030" s="6">
        <f t="shared" si="74"/>
        <v>399.65613917910434</v>
      </c>
      <c r="I1030" s="6">
        <f t="shared" si="75"/>
        <v>15.291817164179099</v>
      </c>
      <c r="J1030" s="6">
        <f t="shared" si="76"/>
        <v>32.982380730223873</v>
      </c>
      <c r="K1030" s="6">
        <f t="shared" si="78"/>
        <v>18.266116815127777</v>
      </c>
    </row>
    <row r="1031" spans="1:11" ht="12.75" x14ac:dyDescent="0.2">
      <c r="A1031" s="2">
        <v>1956.03</v>
      </c>
      <c r="B1031" s="6">
        <v>47.49</v>
      </c>
      <c r="C1031" s="12">
        <v>1.73</v>
      </c>
      <c r="D1031" s="12">
        <v>3.69</v>
      </c>
      <c r="E1031" s="12">
        <v>26.8</v>
      </c>
      <c r="F1031" s="6">
        <f t="shared" si="77"/>
        <v>1956.208333333256</v>
      </c>
      <c r="G1031" s="6">
        <v>2.96</v>
      </c>
      <c r="H1031" s="6">
        <f t="shared" si="74"/>
        <v>427.18141007462674</v>
      </c>
      <c r="I1031" s="6">
        <f t="shared" si="75"/>
        <v>15.561672761194027</v>
      </c>
      <c r="J1031" s="6">
        <f t="shared" si="76"/>
        <v>33.192238432835815</v>
      </c>
      <c r="K1031" s="6">
        <f t="shared" si="78"/>
        <v>19.371210099299955</v>
      </c>
    </row>
    <row r="1032" spans="1:11" ht="12.75" x14ac:dyDescent="0.2">
      <c r="A1032" s="2">
        <v>1956.04</v>
      </c>
      <c r="B1032" s="6">
        <v>48.05</v>
      </c>
      <c r="C1032" s="12">
        <v>1.7533300000000001</v>
      </c>
      <c r="D1032" s="12">
        <v>3.66</v>
      </c>
      <c r="E1032" s="12">
        <v>26.9</v>
      </c>
      <c r="F1032" s="6">
        <f t="shared" si="77"/>
        <v>1956.2916666665892</v>
      </c>
      <c r="G1032" s="6">
        <v>3.18</v>
      </c>
      <c r="H1032" s="6">
        <f t="shared" si="74"/>
        <v>430.61195353159837</v>
      </c>
      <c r="I1032" s="6">
        <f t="shared" si="75"/>
        <v>15.712900239033456</v>
      </c>
      <c r="J1032" s="6">
        <f t="shared" si="76"/>
        <v>32.799994795539028</v>
      </c>
      <c r="K1032" s="6">
        <f t="shared" si="78"/>
        <v>19.370593634578494</v>
      </c>
    </row>
    <row r="1033" spans="1:11" ht="12.75" x14ac:dyDescent="0.2">
      <c r="A1033" s="2">
        <v>1956.05</v>
      </c>
      <c r="B1033" s="6">
        <v>46.54</v>
      </c>
      <c r="C1033" s="12">
        <v>1.77667</v>
      </c>
      <c r="D1033" s="12">
        <v>3.63</v>
      </c>
      <c r="E1033" s="12">
        <v>27</v>
      </c>
      <c r="F1033" s="6">
        <f t="shared" si="77"/>
        <v>1956.3749999999225</v>
      </c>
      <c r="G1033" s="6">
        <v>3.07</v>
      </c>
      <c r="H1033" s="6">
        <f t="shared" si="74"/>
        <v>415.53497555555543</v>
      </c>
      <c r="I1033" s="6">
        <f t="shared" si="75"/>
        <v>15.863096798888884</v>
      </c>
      <c r="J1033" s="6">
        <f t="shared" si="76"/>
        <v>32.410656666666654</v>
      </c>
      <c r="K1033" s="6">
        <f t="shared" si="78"/>
        <v>18.544506591754434</v>
      </c>
    </row>
    <row r="1034" spans="1:11" ht="12.75" x14ac:dyDescent="0.2">
      <c r="A1034" s="2">
        <v>1956.06</v>
      </c>
      <c r="B1034" s="6">
        <v>46.27</v>
      </c>
      <c r="C1034" s="12">
        <v>1.8</v>
      </c>
      <c r="D1034" s="12">
        <v>3.6</v>
      </c>
      <c r="E1034" s="12">
        <v>27.2</v>
      </c>
      <c r="F1034" s="6">
        <f t="shared" si="77"/>
        <v>1956.4583333332557</v>
      </c>
      <c r="G1034" s="6">
        <v>3</v>
      </c>
      <c r="H1034" s="6">
        <f t="shared" ref="H1034:H1097" si="79">B1034*$E$1761/E1034</f>
        <v>410.08658713235292</v>
      </c>
      <c r="I1034" s="6">
        <f t="shared" ref="I1034:I1097" si="80">C1034*$E$1761/E1034</f>
        <v>15.953227941176467</v>
      </c>
      <c r="J1034" s="6">
        <f t="shared" ref="J1034:J1097" si="81">D1034*$E$1761/E1034</f>
        <v>31.906455882352933</v>
      </c>
      <c r="K1034" s="6">
        <f t="shared" si="78"/>
        <v>18.158163846958701</v>
      </c>
    </row>
    <row r="1035" spans="1:11" ht="12.75" x14ac:dyDescent="0.2">
      <c r="A1035" s="2">
        <v>1956.07</v>
      </c>
      <c r="B1035" s="6">
        <v>48.78</v>
      </c>
      <c r="C1035" s="12">
        <v>1.8133300000000001</v>
      </c>
      <c r="D1035" s="12">
        <v>3.5533299999999999</v>
      </c>
      <c r="E1035" s="12">
        <v>27.4</v>
      </c>
      <c r="F1035" s="6">
        <f t="shared" ref="F1035:F1098" si="82">F1034+1/12</f>
        <v>1956.541666666589</v>
      </c>
      <c r="G1035" s="6">
        <v>3.11</v>
      </c>
      <c r="H1035" s="6">
        <f t="shared" si="79"/>
        <v>429.17676569343058</v>
      </c>
      <c r="I1035" s="6">
        <f t="shared" si="80"/>
        <v>15.954061183576639</v>
      </c>
      <c r="J1035" s="6">
        <f t="shared" si="81"/>
        <v>31.262949504744519</v>
      </c>
      <c r="K1035" s="6">
        <f t="shared" si="78"/>
        <v>18.856797596896786</v>
      </c>
    </row>
    <row r="1036" spans="1:11" ht="12.75" x14ac:dyDescent="0.2">
      <c r="A1036" s="2">
        <v>1956.08</v>
      </c>
      <c r="B1036" s="6">
        <v>48.49</v>
      </c>
      <c r="C1036" s="12">
        <v>1.82667</v>
      </c>
      <c r="D1036" s="12">
        <v>3.5066700000000002</v>
      </c>
      <c r="E1036" s="12">
        <v>27.3</v>
      </c>
      <c r="F1036" s="6">
        <f t="shared" si="82"/>
        <v>1956.6249999999222</v>
      </c>
      <c r="G1036" s="6">
        <v>3.33</v>
      </c>
      <c r="H1036" s="6">
        <f t="shared" si="79"/>
        <v>428.18801428571419</v>
      </c>
      <c r="I1036" s="6">
        <f t="shared" si="80"/>
        <v>16.130299031868127</v>
      </c>
      <c r="J1036" s="6">
        <f t="shared" si="81"/>
        <v>30.965437493406586</v>
      </c>
      <c r="K1036" s="6">
        <f t="shared" si="78"/>
        <v>18.670937110186419</v>
      </c>
    </row>
    <row r="1037" spans="1:11" ht="12.75" x14ac:dyDescent="0.2">
      <c r="A1037" s="2">
        <v>1956.09</v>
      </c>
      <c r="B1037" s="6">
        <v>46.84</v>
      </c>
      <c r="C1037" s="12">
        <v>1.84</v>
      </c>
      <c r="D1037" s="12">
        <v>3.46</v>
      </c>
      <c r="E1037" s="12">
        <v>27.4</v>
      </c>
      <c r="F1037" s="6">
        <f t="shared" si="82"/>
        <v>1956.7083333332555</v>
      </c>
      <c r="G1037" s="6">
        <v>3.38</v>
      </c>
      <c r="H1037" s="6">
        <f t="shared" si="79"/>
        <v>412.1082350364963</v>
      </c>
      <c r="I1037" s="6">
        <f t="shared" si="80"/>
        <v>16.188709489051092</v>
      </c>
      <c r="J1037" s="6">
        <f t="shared" si="81"/>
        <v>30.44181240875912</v>
      </c>
      <c r="K1037" s="6">
        <f t="shared" si="78"/>
        <v>17.836640796312022</v>
      </c>
    </row>
    <row r="1038" spans="1:11" ht="12.75" x14ac:dyDescent="0.2">
      <c r="A1038" s="2">
        <v>1956.1</v>
      </c>
      <c r="B1038" s="6">
        <v>46.24</v>
      </c>
      <c r="C1038" s="12">
        <v>1.80667</v>
      </c>
      <c r="D1038" s="12">
        <v>3.44333</v>
      </c>
      <c r="E1038" s="12">
        <v>27.5</v>
      </c>
      <c r="F1038" s="6">
        <f t="shared" si="82"/>
        <v>1956.7916666665888</v>
      </c>
      <c r="G1038" s="6">
        <v>3.34</v>
      </c>
      <c r="H1038" s="6">
        <f t="shared" si="79"/>
        <v>405.3499287272727</v>
      </c>
      <c r="I1038" s="6">
        <f t="shared" si="80"/>
        <v>15.83766340254545</v>
      </c>
      <c r="J1038" s="6">
        <f t="shared" si="81"/>
        <v>30.184982051999992</v>
      </c>
      <c r="K1038" s="6">
        <f t="shared" si="78"/>
        <v>17.418952948636129</v>
      </c>
    </row>
    <row r="1039" spans="1:11" ht="12.75" x14ac:dyDescent="0.2">
      <c r="A1039" s="2">
        <v>1956.11</v>
      </c>
      <c r="B1039" s="6">
        <v>45.76</v>
      </c>
      <c r="C1039" s="12">
        <v>1.7733300000000001</v>
      </c>
      <c r="D1039" s="12">
        <v>3.4266700000000001</v>
      </c>
      <c r="E1039" s="12">
        <v>27.5</v>
      </c>
      <c r="F1039" s="6">
        <f t="shared" si="82"/>
        <v>1956.874999999922</v>
      </c>
      <c r="G1039" s="6">
        <v>3.49</v>
      </c>
      <c r="H1039" s="6">
        <f t="shared" si="79"/>
        <v>401.14214399999992</v>
      </c>
      <c r="I1039" s="6">
        <f t="shared" si="80"/>
        <v>15.545397688363634</v>
      </c>
      <c r="J1039" s="6">
        <f t="shared" si="81"/>
        <v>30.038936857090903</v>
      </c>
      <c r="K1039" s="6">
        <f t="shared" si="78"/>
        <v>17.120339736628253</v>
      </c>
    </row>
    <row r="1040" spans="1:11" ht="12.75" x14ac:dyDescent="0.2">
      <c r="A1040" s="2">
        <v>1956.12</v>
      </c>
      <c r="B1040" s="6">
        <v>46.44</v>
      </c>
      <c r="C1040" s="12">
        <v>1.74</v>
      </c>
      <c r="D1040" s="12">
        <v>3.41</v>
      </c>
      <c r="E1040" s="12">
        <v>27.6</v>
      </c>
      <c r="F1040" s="6">
        <f t="shared" si="82"/>
        <v>1956.9583333332553</v>
      </c>
      <c r="G1040" s="6">
        <v>3.59</v>
      </c>
      <c r="H1040" s="6">
        <f t="shared" si="79"/>
        <v>405.62816086956508</v>
      </c>
      <c r="I1040" s="6">
        <f t="shared" si="80"/>
        <v>15.197954347826084</v>
      </c>
      <c r="J1040" s="6">
        <f t="shared" si="81"/>
        <v>29.784496739130429</v>
      </c>
      <c r="K1040" s="6">
        <f t="shared" si="78"/>
        <v>17.197522725560919</v>
      </c>
    </row>
    <row r="1041" spans="1:11" ht="12.75" x14ac:dyDescent="0.2">
      <c r="A1041" s="2">
        <v>1957.01</v>
      </c>
      <c r="B1041" s="6">
        <v>45.43</v>
      </c>
      <c r="C1041" s="12">
        <v>1.7366699999999999</v>
      </c>
      <c r="D1041" s="12">
        <v>3.4066700000000001</v>
      </c>
      <c r="E1041" s="12">
        <v>27.6</v>
      </c>
      <c r="F1041" s="6">
        <f t="shared" si="82"/>
        <v>1957.0416666665885</v>
      </c>
      <c r="G1041" s="6">
        <v>3.46</v>
      </c>
      <c r="H1041" s="6">
        <f t="shared" si="79"/>
        <v>396.80635978260858</v>
      </c>
      <c r="I1041" s="6">
        <f t="shared" si="80"/>
        <v>15.16886860760869</v>
      </c>
      <c r="J1041" s="6">
        <f t="shared" si="81"/>
        <v>29.755410998913035</v>
      </c>
      <c r="K1041" s="6">
        <f t="shared" si="78"/>
        <v>16.717780078533004</v>
      </c>
    </row>
    <row r="1042" spans="1:11" ht="12.75" x14ac:dyDescent="0.2">
      <c r="A1042" s="2">
        <v>1957.02</v>
      </c>
      <c r="B1042" s="6">
        <v>43.47</v>
      </c>
      <c r="C1042" s="12">
        <v>1.73333</v>
      </c>
      <c r="D1042" s="12">
        <v>3.40333</v>
      </c>
      <c r="E1042" s="12">
        <v>27.7</v>
      </c>
      <c r="F1042" s="6">
        <f t="shared" si="82"/>
        <v>1957.1249999999218</v>
      </c>
      <c r="G1042" s="6">
        <v>3.34</v>
      </c>
      <c r="H1042" s="6">
        <f t="shared" si="79"/>
        <v>378.31611444043313</v>
      </c>
      <c r="I1042" s="6">
        <f t="shared" si="80"/>
        <v>15.085039582310467</v>
      </c>
      <c r="J1042" s="6">
        <f t="shared" si="81"/>
        <v>29.618922975812268</v>
      </c>
      <c r="K1042" s="6">
        <f t="shared" ref="K1042:K1105" si="83">H1042/AVERAGE(J922:J1041)</f>
        <v>15.843733142229734</v>
      </c>
    </row>
    <row r="1043" spans="1:11" ht="12.75" x14ac:dyDescent="0.2">
      <c r="A1043" s="2">
        <v>1957.03</v>
      </c>
      <c r="B1043" s="6">
        <v>44.03</v>
      </c>
      <c r="C1043" s="12">
        <v>1.73</v>
      </c>
      <c r="D1043" s="12">
        <v>3.4</v>
      </c>
      <c r="E1043" s="12">
        <v>27.8</v>
      </c>
      <c r="F1043" s="6">
        <f t="shared" si="82"/>
        <v>1957.208333333255</v>
      </c>
      <c r="G1043" s="6">
        <v>3.41</v>
      </c>
      <c r="H1043" s="6">
        <f t="shared" si="79"/>
        <v>381.81137158273373</v>
      </c>
      <c r="I1043" s="6">
        <f t="shared" si="80"/>
        <v>15.001900359712227</v>
      </c>
      <c r="J1043" s="6">
        <f t="shared" si="81"/>
        <v>29.483503597122294</v>
      </c>
      <c r="K1043" s="6">
        <f t="shared" si="83"/>
        <v>15.90041710886916</v>
      </c>
    </row>
    <row r="1044" spans="1:11" ht="12.75" x14ac:dyDescent="0.2">
      <c r="A1044" s="2">
        <v>1957.04</v>
      </c>
      <c r="B1044" s="6">
        <v>45.05</v>
      </c>
      <c r="C1044" s="12">
        <v>1.73</v>
      </c>
      <c r="D1044" s="12">
        <v>3.4066700000000001</v>
      </c>
      <c r="E1044" s="12">
        <v>27.9</v>
      </c>
      <c r="F1044" s="6">
        <f t="shared" si="82"/>
        <v>1957.2916666665883</v>
      </c>
      <c r="G1044" s="6">
        <v>3.48</v>
      </c>
      <c r="H1044" s="6">
        <f t="shared" si="79"/>
        <v>389.25622043010742</v>
      </c>
      <c r="I1044" s="6">
        <f t="shared" si="80"/>
        <v>14.948130107526879</v>
      </c>
      <c r="J1044" s="6">
        <f t="shared" si="81"/>
        <v>29.43546034301075</v>
      </c>
      <c r="K1044" s="6">
        <f t="shared" si="83"/>
        <v>16.12370436021175</v>
      </c>
    </row>
    <row r="1045" spans="1:11" ht="12.75" x14ac:dyDescent="0.2">
      <c r="A1045" s="2">
        <v>1957.05</v>
      </c>
      <c r="B1045" s="6">
        <v>46.78</v>
      </c>
      <c r="C1045" s="12">
        <v>1.73</v>
      </c>
      <c r="D1045" s="12">
        <v>3.4133300000000002</v>
      </c>
      <c r="E1045" s="12">
        <v>28</v>
      </c>
      <c r="F1045" s="6">
        <f t="shared" si="82"/>
        <v>1957.3749999999216</v>
      </c>
      <c r="G1045" s="6">
        <v>3.6</v>
      </c>
      <c r="H1045" s="6">
        <f t="shared" si="79"/>
        <v>402.76076357142847</v>
      </c>
      <c r="I1045" s="6">
        <f t="shared" si="80"/>
        <v>14.894743928571426</v>
      </c>
      <c r="J1045" s="6">
        <f t="shared" si="81"/>
        <v>29.387674158214281</v>
      </c>
      <c r="K1045" s="6">
        <f t="shared" si="83"/>
        <v>16.598110789114255</v>
      </c>
    </row>
    <row r="1046" spans="1:11" ht="12.75" x14ac:dyDescent="0.2">
      <c r="A1046" s="2">
        <v>1957.06</v>
      </c>
      <c r="B1046" s="6">
        <v>47.55</v>
      </c>
      <c r="C1046" s="12">
        <v>1.73</v>
      </c>
      <c r="D1046" s="12">
        <v>3.42</v>
      </c>
      <c r="E1046" s="12">
        <v>28.1</v>
      </c>
      <c r="F1046" s="6">
        <f t="shared" si="82"/>
        <v>1957.4583333332548</v>
      </c>
      <c r="G1046" s="6">
        <v>3.8</v>
      </c>
      <c r="H1046" s="6">
        <f t="shared" si="79"/>
        <v>407.93331138790023</v>
      </c>
      <c r="I1046" s="6">
        <f t="shared" si="80"/>
        <v>14.841737722419925</v>
      </c>
      <c r="J1046" s="6">
        <f t="shared" si="81"/>
        <v>29.340313879003549</v>
      </c>
      <c r="K1046" s="6">
        <f t="shared" si="83"/>
        <v>16.729918872472858</v>
      </c>
    </row>
    <row r="1047" spans="1:11" ht="12.75" x14ac:dyDescent="0.2">
      <c r="A1047" s="2">
        <v>1957.07</v>
      </c>
      <c r="B1047" s="6">
        <v>48.51</v>
      </c>
      <c r="C1047" s="12">
        <v>1.74</v>
      </c>
      <c r="D1047" s="12">
        <v>3.4366699999999999</v>
      </c>
      <c r="E1047" s="12">
        <v>28.3</v>
      </c>
      <c r="F1047" s="6">
        <f t="shared" si="82"/>
        <v>1957.5416666665881</v>
      </c>
      <c r="G1047" s="6">
        <v>3.93</v>
      </c>
      <c r="H1047" s="6">
        <f t="shared" si="79"/>
        <v>413.22806395759704</v>
      </c>
      <c r="I1047" s="6">
        <f t="shared" si="80"/>
        <v>14.8220332155477</v>
      </c>
      <c r="J1047" s="6">
        <f t="shared" si="81"/>
        <v>29.274963730388684</v>
      </c>
      <c r="K1047" s="6">
        <f t="shared" si="83"/>
        <v>16.868882383979788</v>
      </c>
    </row>
    <row r="1048" spans="1:11" ht="12.75" x14ac:dyDescent="0.2">
      <c r="A1048" s="2">
        <v>1957.08</v>
      </c>
      <c r="B1048" s="6">
        <v>45.84</v>
      </c>
      <c r="C1048" s="12">
        <v>1.75</v>
      </c>
      <c r="D1048" s="12">
        <v>3.4533299999999998</v>
      </c>
      <c r="E1048" s="12">
        <v>28.3</v>
      </c>
      <c r="F1048" s="6">
        <f t="shared" si="82"/>
        <v>1957.6249999999213</v>
      </c>
      <c r="G1048" s="6">
        <v>3.93</v>
      </c>
      <c r="H1048" s="6">
        <f t="shared" si="79"/>
        <v>390.48390954063598</v>
      </c>
      <c r="I1048" s="6">
        <f t="shared" si="80"/>
        <v>14.907217314487628</v>
      </c>
      <c r="J1048" s="6">
        <f t="shared" si="81"/>
        <v>29.416880439222606</v>
      </c>
      <c r="K1048" s="6">
        <f t="shared" si="83"/>
        <v>15.868942729452238</v>
      </c>
    </row>
    <row r="1049" spans="1:11" ht="12.75" x14ac:dyDescent="0.2">
      <c r="A1049" s="2">
        <v>1957.09</v>
      </c>
      <c r="B1049" s="6">
        <v>43.98</v>
      </c>
      <c r="C1049" s="12">
        <v>1.76</v>
      </c>
      <c r="D1049" s="12">
        <v>3.47</v>
      </c>
      <c r="E1049" s="12">
        <v>28.3</v>
      </c>
      <c r="F1049" s="6">
        <f t="shared" si="82"/>
        <v>1957.7083333332546</v>
      </c>
      <c r="G1049" s="6">
        <v>3.92</v>
      </c>
      <c r="H1049" s="6">
        <f t="shared" si="79"/>
        <v>374.63966713780906</v>
      </c>
      <c r="I1049" s="6">
        <f t="shared" si="80"/>
        <v>14.992401413427558</v>
      </c>
      <c r="J1049" s="6">
        <f t="shared" si="81"/>
        <v>29.55888233215547</v>
      </c>
      <c r="K1049" s="6">
        <f t="shared" si="83"/>
        <v>15.157274488962207</v>
      </c>
    </row>
    <row r="1050" spans="1:11" ht="12.75" x14ac:dyDescent="0.2">
      <c r="A1050" s="2">
        <v>1957.1</v>
      </c>
      <c r="B1050" s="6">
        <v>41.24</v>
      </c>
      <c r="C1050" s="12">
        <v>1.77</v>
      </c>
      <c r="D1050" s="12">
        <v>3.4366699999999999</v>
      </c>
      <c r="E1050" s="12">
        <v>28.3</v>
      </c>
      <c r="F1050" s="6">
        <f t="shared" si="82"/>
        <v>1957.7916666665878</v>
      </c>
      <c r="G1050" s="6">
        <v>3.97</v>
      </c>
      <c r="H1050" s="6">
        <f t="shared" si="79"/>
        <v>351.29922402826844</v>
      </c>
      <c r="I1050" s="6">
        <f t="shared" si="80"/>
        <v>15.077585512367486</v>
      </c>
      <c r="J1050" s="6">
        <f t="shared" si="81"/>
        <v>29.274963730388684</v>
      </c>
      <c r="K1050" s="6">
        <f t="shared" si="83"/>
        <v>14.149451489483528</v>
      </c>
    </row>
    <row r="1051" spans="1:11" ht="12.75" x14ac:dyDescent="0.2">
      <c r="A1051" s="2">
        <v>1957.11</v>
      </c>
      <c r="B1051" s="6">
        <v>40.35</v>
      </c>
      <c r="C1051" s="12">
        <v>1.78</v>
      </c>
      <c r="D1051" s="12">
        <v>3.40333</v>
      </c>
      <c r="E1051" s="12">
        <v>28.4</v>
      </c>
      <c r="F1051" s="6">
        <f t="shared" si="82"/>
        <v>1957.8749999999211</v>
      </c>
      <c r="G1051" s="6">
        <v>3.72</v>
      </c>
      <c r="H1051" s="6">
        <f t="shared" si="79"/>
        <v>342.50756514084503</v>
      </c>
      <c r="I1051" s="6">
        <f t="shared" si="80"/>
        <v>15.109379577464786</v>
      </c>
      <c r="J1051" s="6">
        <f t="shared" si="81"/>
        <v>28.88887909964788</v>
      </c>
      <c r="K1051" s="6">
        <f t="shared" si="83"/>
        <v>13.73624223529848</v>
      </c>
    </row>
    <row r="1052" spans="1:11" ht="12.75" x14ac:dyDescent="0.2">
      <c r="A1052" s="2">
        <v>1957.12</v>
      </c>
      <c r="B1052" s="6">
        <v>40.33</v>
      </c>
      <c r="C1052" s="12">
        <v>1.79</v>
      </c>
      <c r="D1052" s="12">
        <v>3.37</v>
      </c>
      <c r="E1052" s="12">
        <v>28.4</v>
      </c>
      <c r="F1052" s="6">
        <f t="shared" si="82"/>
        <v>1957.9583333332544</v>
      </c>
      <c r="G1052" s="6">
        <v>3.21</v>
      </c>
      <c r="H1052" s="6">
        <f t="shared" si="79"/>
        <v>342.33779683098578</v>
      </c>
      <c r="I1052" s="6">
        <f t="shared" si="80"/>
        <v>15.194263732394363</v>
      </c>
      <c r="J1052" s="6">
        <f t="shared" si="81"/>
        <v>28.605960211267604</v>
      </c>
      <c r="K1052" s="6">
        <f t="shared" si="83"/>
        <v>13.673246057951378</v>
      </c>
    </row>
    <row r="1053" spans="1:11" ht="12.75" x14ac:dyDescent="0.2">
      <c r="A1053" s="2">
        <v>1958.01</v>
      </c>
      <c r="B1053" s="6">
        <v>41.12</v>
      </c>
      <c r="C1053" s="12">
        <v>1.7833300000000001</v>
      </c>
      <c r="D1053" s="12">
        <v>3.2933300000000001</v>
      </c>
      <c r="E1053" s="12">
        <v>28.6</v>
      </c>
      <c r="F1053" s="6">
        <f t="shared" si="82"/>
        <v>1958.0416666665876</v>
      </c>
      <c r="G1053" s="6">
        <v>3.09</v>
      </c>
      <c r="H1053" s="6">
        <f t="shared" si="79"/>
        <v>346.60278041958031</v>
      </c>
      <c r="I1053" s="6">
        <f t="shared" si="80"/>
        <v>15.031788336713282</v>
      </c>
      <c r="J1053" s="6">
        <f t="shared" si="81"/>
        <v>27.759662812237753</v>
      </c>
      <c r="K1053" s="6">
        <f t="shared" si="83"/>
        <v>13.788431552307625</v>
      </c>
    </row>
    <row r="1054" spans="1:11" ht="12.75" x14ac:dyDescent="0.2">
      <c r="A1054" s="2">
        <v>1958.02</v>
      </c>
      <c r="B1054" s="6">
        <v>41.26</v>
      </c>
      <c r="C1054" s="12">
        <v>1.77667</v>
      </c>
      <c r="D1054" s="12">
        <v>3.2166700000000001</v>
      </c>
      <c r="E1054" s="12">
        <v>28.6</v>
      </c>
      <c r="F1054" s="6">
        <f t="shared" si="82"/>
        <v>1958.1249999999209</v>
      </c>
      <c r="G1054" s="6">
        <v>3.05</v>
      </c>
      <c r="H1054" s="6">
        <f t="shared" si="79"/>
        <v>347.78284825174813</v>
      </c>
      <c r="I1054" s="6">
        <f t="shared" si="80"/>
        <v>14.975650824125868</v>
      </c>
      <c r="J1054" s="6">
        <f t="shared" si="81"/>
        <v>27.113491383566426</v>
      </c>
      <c r="K1054" s="6">
        <f t="shared" si="83"/>
        <v>13.784906390337671</v>
      </c>
    </row>
    <row r="1055" spans="1:11" ht="12.75" x14ac:dyDescent="0.2">
      <c r="A1055" s="2">
        <v>1958.03</v>
      </c>
      <c r="B1055" s="6">
        <v>42.11</v>
      </c>
      <c r="C1055" s="12">
        <v>1.77</v>
      </c>
      <c r="D1055" s="12">
        <v>3.14</v>
      </c>
      <c r="E1055" s="12">
        <v>28.8</v>
      </c>
      <c r="F1055" s="6">
        <f t="shared" si="82"/>
        <v>1958.2083333332541</v>
      </c>
      <c r="G1055" s="6">
        <v>2.98</v>
      </c>
      <c r="H1055" s="6">
        <f t="shared" si="79"/>
        <v>352.48263229166656</v>
      </c>
      <c r="I1055" s="6">
        <f t="shared" si="80"/>
        <v>14.815821874999996</v>
      </c>
      <c r="J1055" s="6">
        <f t="shared" si="81"/>
        <v>26.283435416666663</v>
      </c>
      <c r="K1055" s="6">
        <f t="shared" si="83"/>
        <v>13.925589923892934</v>
      </c>
    </row>
    <row r="1056" spans="1:11" ht="12.75" x14ac:dyDescent="0.2">
      <c r="A1056" s="2">
        <v>1958.04</v>
      </c>
      <c r="B1056" s="6">
        <v>42.34</v>
      </c>
      <c r="C1056" s="12">
        <v>1.75667</v>
      </c>
      <c r="D1056" s="12">
        <v>3.07</v>
      </c>
      <c r="E1056" s="12">
        <v>28.9</v>
      </c>
      <c r="F1056" s="6">
        <f t="shared" si="82"/>
        <v>1958.2916666665874</v>
      </c>
      <c r="G1056" s="6">
        <v>2.88</v>
      </c>
      <c r="H1056" s="6">
        <f t="shared" si="79"/>
        <v>353.18152733564011</v>
      </c>
      <c r="I1056" s="6">
        <f t="shared" si="80"/>
        <v>14.653363099307954</v>
      </c>
      <c r="J1056" s="6">
        <f t="shared" si="81"/>
        <v>25.608580276816603</v>
      </c>
      <c r="K1056" s="6">
        <f t="shared" si="83"/>
        <v>13.913501765262772</v>
      </c>
    </row>
    <row r="1057" spans="1:11" ht="12.75" x14ac:dyDescent="0.2">
      <c r="A1057" s="2">
        <v>1958.05</v>
      </c>
      <c r="B1057" s="6">
        <v>43.7</v>
      </c>
      <c r="C1057" s="12">
        <v>1.74333</v>
      </c>
      <c r="D1057" s="12">
        <v>3</v>
      </c>
      <c r="E1057" s="12">
        <v>28.9</v>
      </c>
      <c r="F1057" s="6">
        <f t="shared" si="82"/>
        <v>1958.3749999999206</v>
      </c>
      <c r="G1057" s="6">
        <v>2.92</v>
      </c>
      <c r="H1057" s="6">
        <f t="shared" si="79"/>
        <v>364.52604498269892</v>
      </c>
      <c r="I1057" s="6">
        <f t="shared" si="80"/>
        <v>14.542086727681658</v>
      </c>
      <c r="J1057" s="6">
        <f t="shared" si="81"/>
        <v>25.024671280276813</v>
      </c>
      <c r="K1057" s="6">
        <f t="shared" si="83"/>
        <v>14.323824968409223</v>
      </c>
    </row>
    <row r="1058" spans="1:11" ht="12.75" x14ac:dyDescent="0.2">
      <c r="A1058" s="2">
        <v>1958.06</v>
      </c>
      <c r="B1058" s="6">
        <v>44.75</v>
      </c>
      <c r="C1058" s="12">
        <v>1.73</v>
      </c>
      <c r="D1058" s="12">
        <v>2.93</v>
      </c>
      <c r="E1058" s="12">
        <v>28.9</v>
      </c>
      <c r="F1058" s="6">
        <f t="shared" si="82"/>
        <v>1958.4583333332539</v>
      </c>
      <c r="G1058" s="6">
        <v>2.97</v>
      </c>
      <c r="H1058" s="6">
        <f t="shared" si="79"/>
        <v>373.28467993079579</v>
      </c>
      <c r="I1058" s="6">
        <f t="shared" si="80"/>
        <v>14.430893771626295</v>
      </c>
      <c r="J1058" s="6">
        <f t="shared" si="81"/>
        <v>24.440762283737023</v>
      </c>
      <c r="K1058" s="6">
        <f t="shared" si="83"/>
        <v>14.635555551956259</v>
      </c>
    </row>
    <row r="1059" spans="1:11" ht="12.75" x14ac:dyDescent="0.2">
      <c r="A1059" s="2">
        <v>1958.07</v>
      </c>
      <c r="B1059" s="6">
        <v>45.98</v>
      </c>
      <c r="C1059" s="12">
        <v>1.73</v>
      </c>
      <c r="D1059" s="12">
        <v>2.9133300000000002</v>
      </c>
      <c r="E1059" s="12">
        <v>29</v>
      </c>
      <c r="F1059" s="6">
        <f t="shared" si="82"/>
        <v>1958.5416666665872</v>
      </c>
      <c r="G1059" s="6">
        <v>3.2</v>
      </c>
      <c r="H1059" s="6">
        <f t="shared" si="79"/>
        <v>382.2222268965516</v>
      </c>
      <c r="I1059" s="6">
        <f t="shared" si="80"/>
        <v>14.381132068965515</v>
      </c>
      <c r="J1059" s="6">
        <f t="shared" si="81"/>
        <v>24.217909532068962</v>
      </c>
      <c r="K1059" s="6">
        <f t="shared" si="83"/>
        <v>14.957457101901124</v>
      </c>
    </row>
    <row r="1060" spans="1:11" ht="12.75" x14ac:dyDescent="0.2">
      <c r="A1060" s="2">
        <v>1958.08</v>
      </c>
      <c r="B1060" s="6">
        <v>47.7</v>
      </c>
      <c r="C1060" s="12">
        <v>1.73</v>
      </c>
      <c r="D1060" s="12">
        <v>2.8966699999999999</v>
      </c>
      <c r="E1060" s="12">
        <v>28.9</v>
      </c>
      <c r="F1060" s="6">
        <f t="shared" si="82"/>
        <v>1958.6249999999204</v>
      </c>
      <c r="G1060" s="6">
        <v>3.54</v>
      </c>
      <c r="H1060" s="6">
        <f t="shared" si="79"/>
        <v>397.89227335640135</v>
      </c>
      <c r="I1060" s="6">
        <f t="shared" si="80"/>
        <v>14.430893771626295</v>
      </c>
      <c r="J1060" s="6">
        <f t="shared" si="81"/>
        <v>24.162738185813144</v>
      </c>
      <c r="K1060" s="6">
        <f t="shared" si="83"/>
        <v>15.544566891165912</v>
      </c>
    </row>
    <row r="1061" spans="1:11" ht="12.75" x14ac:dyDescent="0.2">
      <c r="A1061" s="2">
        <v>1958.09</v>
      </c>
      <c r="B1061" s="6">
        <v>48.96</v>
      </c>
      <c r="C1061" s="12">
        <v>1.73</v>
      </c>
      <c r="D1061" s="12">
        <v>2.88</v>
      </c>
      <c r="E1061" s="12">
        <v>28.9</v>
      </c>
      <c r="F1061" s="6">
        <f t="shared" si="82"/>
        <v>1958.7083333332537</v>
      </c>
      <c r="G1061" s="6">
        <v>3.76</v>
      </c>
      <c r="H1061" s="6">
        <f t="shared" si="79"/>
        <v>408.40263529411754</v>
      </c>
      <c r="I1061" s="6">
        <f t="shared" si="80"/>
        <v>14.430893771626295</v>
      </c>
      <c r="J1061" s="6">
        <f t="shared" si="81"/>
        <v>24.023684429065739</v>
      </c>
      <c r="K1061" s="6">
        <f t="shared" si="83"/>
        <v>15.931923184092836</v>
      </c>
    </row>
    <row r="1062" spans="1:11" ht="12.75" x14ac:dyDescent="0.2">
      <c r="A1062" s="2">
        <v>1958.1</v>
      </c>
      <c r="B1062" s="6">
        <v>50.95</v>
      </c>
      <c r="C1062" s="12">
        <v>1.7366699999999999</v>
      </c>
      <c r="D1062" s="12">
        <v>2.8833299999999999</v>
      </c>
      <c r="E1062" s="12">
        <v>28.9</v>
      </c>
      <c r="F1062" s="6">
        <f t="shared" si="82"/>
        <v>1958.7916666665869</v>
      </c>
      <c r="G1062" s="6">
        <v>3.8</v>
      </c>
      <c r="H1062" s="6">
        <f t="shared" si="79"/>
        <v>425.00233391003451</v>
      </c>
      <c r="I1062" s="6">
        <f t="shared" si="80"/>
        <v>14.486531957439443</v>
      </c>
      <c r="J1062" s="6">
        <f t="shared" si="81"/>
        <v>24.051461814186847</v>
      </c>
      <c r="K1062" s="6">
        <f t="shared" si="83"/>
        <v>16.559803310351562</v>
      </c>
    </row>
    <row r="1063" spans="1:11" ht="12.75" x14ac:dyDescent="0.2">
      <c r="A1063" s="2">
        <v>1958.11</v>
      </c>
      <c r="B1063" s="6">
        <v>52.5</v>
      </c>
      <c r="C1063" s="12">
        <v>1.74333</v>
      </c>
      <c r="D1063" s="12">
        <v>2.8866700000000001</v>
      </c>
      <c r="E1063" s="12">
        <v>29</v>
      </c>
      <c r="F1063" s="6">
        <f t="shared" si="82"/>
        <v>1958.8749999999202</v>
      </c>
      <c r="G1063" s="6">
        <v>3.74</v>
      </c>
      <c r="H1063" s="6">
        <f t="shared" si="79"/>
        <v>436.42163793103441</v>
      </c>
      <c r="I1063" s="6">
        <f t="shared" si="80"/>
        <v>14.49194160103448</v>
      </c>
      <c r="J1063" s="6">
        <f t="shared" si="81"/>
        <v>23.996290467931029</v>
      </c>
      <c r="K1063" s="6">
        <f t="shared" si="83"/>
        <v>16.988883579386325</v>
      </c>
    </row>
    <row r="1064" spans="1:11" ht="12.75" x14ac:dyDescent="0.2">
      <c r="A1064" s="2">
        <v>1958.12</v>
      </c>
      <c r="B1064" s="6">
        <v>53.49</v>
      </c>
      <c r="C1064" s="12">
        <v>1.75</v>
      </c>
      <c r="D1064" s="12">
        <v>2.89</v>
      </c>
      <c r="E1064" s="12">
        <v>28.9</v>
      </c>
      <c r="F1064" s="6">
        <f t="shared" si="82"/>
        <v>1958.9583333332534</v>
      </c>
      <c r="G1064" s="6">
        <v>3.86</v>
      </c>
      <c r="H1064" s="6">
        <f t="shared" si="79"/>
        <v>446.18988892733557</v>
      </c>
      <c r="I1064" s="6">
        <f t="shared" si="80"/>
        <v>14.597724913494806</v>
      </c>
      <c r="J1064" s="6">
        <f t="shared" si="81"/>
        <v>24.107099999999999</v>
      </c>
      <c r="K1064" s="6">
        <f t="shared" si="83"/>
        <v>17.358357365369951</v>
      </c>
    </row>
    <row r="1065" spans="1:11" ht="12.75" x14ac:dyDescent="0.2">
      <c r="A1065" s="2">
        <v>1959.01</v>
      </c>
      <c r="B1065" s="6">
        <v>55.62</v>
      </c>
      <c r="C1065" s="12">
        <v>1.75667</v>
      </c>
      <c r="D1065" s="12">
        <v>2.96333</v>
      </c>
      <c r="E1065" s="12">
        <v>29</v>
      </c>
      <c r="F1065" s="6">
        <f t="shared" si="82"/>
        <v>1959.0416666665867</v>
      </c>
      <c r="G1065" s="6">
        <v>4.0199999999999996</v>
      </c>
      <c r="H1065" s="6">
        <f t="shared" si="79"/>
        <v>462.35755241379297</v>
      </c>
      <c r="I1065" s="6">
        <f t="shared" si="80"/>
        <v>14.602834261034479</v>
      </c>
      <c r="J1065" s="6">
        <f t="shared" si="81"/>
        <v>24.633549187241371</v>
      </c>
      <c r="K1065" s="6">
        <f t="shared" si="83"/>
        <v>17.980339342993382</v>
      </c>
    </row>
    <row r="1066" spans="1:11" ht="12.75" x14ac:dyDescent="0.2">
      <c r="A1066" s="2">
        <v>1959.02</v>
      </c>
      <c r="B1066" s="6">
        <v>54.77</v>
      </c>
      <c r="C1066" s="12">
        <v>1.7633300000000001</v>
      </c>
      <c r="D1066" s="12">
        <v>3.03667</v>
      </c>
      <c r="E1066" s="12">
        <v>28.9</v>
      </c>
      <c r="F1066" s="6">
        <f t="shared" si="82"/>
        <v>1959.12499999992</v>
      </c>
      <c r="G1066" s="6">
        <v>3.96</v>
      </c>
      <c r="H1066" s="6">
        <f t="shared" si="79"/>
        <v>456.86708200692038</v>
      </c>
      <c r="I1066" s="6">
        <f t="shared" si="80"/>
        <v>14.70891786955017</v>
      </c>
      <c r="J1066" s="6">
        <f t="shared" si="81"/>
        <v>25.330556178892728</v>
      </c>
      <c r="K1066" s="6">
        <f t="shared" si="83"/>
        <v>17.759169263611419</v>
      </c>
    </row>
    <row r="1067" spans="1:11" ht="12.75" x14ac:dyDescent="0.2">
      <c r="A1067" s="2">
        <v>1959.03</v>
      </c>
      <c r="B1067" s="6">
        <v>56.16</v>
      </c>
      <c r="C1067" s="12">
        <v>1.77</v>
      </c>
      <c r="D1067" s="12">
        <v>3.11</v>
      </c>
      <c r="E1067" s="12">
        <v>28.9</v>
      </c>
      <c r="F1067" s="6">
        <f t="shared" si="82"/>
        <v>1959.2083333332532</v>
      </c>
      <c r="G1067" s="6">
        <v>3.99</v>
      </c>
      <c r="H1067" s="6">
        <f t="shared" si="79"/>
        <v>468.46184636678186</v>
      </c>
      <c r="I1067" s="6">
        <f t="shared" si="80"/>
        <v>14.764556055363318</v>
      </c>
      <c r="J1067" s="6">
        <f t="shared" si="81"/>
        <v>25.942242560553627</v>
      </c>
      <c r="K1067" s="6">
        <f t="shared" si="83"/>
        <v>18.200871845485626</v>
      </c>
    </row>
    <row r="1068" spans="1:11" ht="12.75" x14ac:dyDescent="0.2">
      <c r="A1068" s="2">
        <v>1959.04</v>
      </c>
      <c r="B1068" s="6">
        <v>57.1</v>
      </c>
      <c r="C1068" s="12">
        <v>1.77667</v>
      </c>
      <c r="D1068" s="12">
        <v>3.2066699999999999</v>
      </c>
      <c r="E1068" s="12">
        <v>29</v>
      </c>
      <c r="F1068" s="6">
        <f t="shared" si="82"/>
        <v>1959.2916666665865</v>
      </c>
      <c r="G1068" s="6">
        <v>4.12</v>
      </c>
      <c r="H1068" s="6">
        <f t="shared" si="79"/>
        <v>474.66048620689639</v>
      </c>
      <c r="I1068" s="6">
        <f t="shared" si="80"/>
        <v>14.769090123103444</v>
      </c>
      <c r="J1068" s="6">
        <f t="shared" si="81"/>
        <v>26.656384261034479</v>
      </c>
      <c r="K1068" s="6">
        <f t="shared" si="83"/>
        <v>18.430753048783409</v>
      </c>
    </row>
    <row r="1069" spans="1:11" ht="12.75" x14ac:dyDescent="0.2">
      <c r="A1069" s="2">
        <v>1959.05</v>
      </c>
      <c r="B1069" s="6">
        <v>57.96</v>
      </c>
      <c r="C1069" s="12">
        <v>1.7833300000000001</v>
      </c>
      <c r="D1069" s="12">
        <v>3.3033299999999999</v>
      </c>
      <c r="E1069" s="12">
        <v>29</v>
      </c>
      <c r="F1069" s="6">
        <f t="shared" si="82"/>
        <v>1959.3749999999197</v>
      </c>
      <c r="G1069" s="6">
        <v>4.3099999999999996</v>
      </c>
      <c r="H1069" s="6">
        <f t="shared" si="79"/>
        <v>481.80948827586195</v>
      </c>
      <c r="I1069" s="6">
        <f t="shared" si="80"/>
        <v>14.82445332517241</v>
      </c>
      <c r="J1069" s="6">
        <f t="shared" si="81"/>
        <v>27.459898842413786</v>
      </c>
      <c r="K1069" s="6">
        <f t="shared" si="83"/>
        <v>18.692721439594177</v>
      </c>
    </row>
    <row r="1070" spans="1:11" ht="12.75" x14ac:dyDescent="0.2">
      <c r="A1070" s="2">
        <v>1959.06</v>
      </c>
      <c r="B1070" s="6">
        <v>57.46</v>
      </c>
      <c r="C1070" s="12">
        <v>1.79</v>
      </c>
      <c r="D1070" s="12">
        <v>3.4</v>
      </c>
      <c r="E1070" s="12">
        <v>29.1</v>
      </c>
      <c r="F1070" s="6">
        <f t="shared" si="82"/>
        <v>1959.458333333253</v>
      </c>
      <c r="G1070" s="6">
        <v>4.34</v>
      </c>
      <c r="H1070" s="6">
        <f t="shared" si="79"/>
        <v>476.01167216494832</v>
      </c>
      <c r="I1070" s="6">
        <f t="shared" si="80"/>
        <v>14.828765979381439</v>
      </c>
      <c r="J1070" s="6">
        <f t="shared" si="81"/>
        <v>28.166371134020608</v>
      </c>
      <c r="K1070" s="6">
        <f t="shared" si="83"/>
        <v>18.448591397066476</v>
      </c>
    </row>
    <row r="1071" spans="1:11" ht="12.75" x14ac:dyDescent="0.2">
      <c r="A1071" s="2">
        <v>1959.07</v>
      </c>
      <c r="B1071" s="6">
        <v>59.74</v>
      </c>
      <c r="C1071" s="12">
        <v>1.79667</v>
      </c>
      <c r="D1071" s="12">
        <v>3.41</v>
      </c>
      <c r="E1071" s="12">
        <v>29.2</v>
      </c>
      <c r="F1071" s="6">
        <f t="shared" si="82"/>
        <v>1959.5416666665863</v>
      </c>
      <c r="G1071" s="6">
        <v>4.4000000000000004</v>
      </c>
      <c r="H1071" s="6">
        <f t="shared" si="79"/>
        <v>493.20484726027388</v>
      </c>
      <c r="I1071" s="6">
        <f t="shared" si="80"/>
        <v>14.833049094863011</v>
      </c>
      <c r="J1071" s="6">
        <f t="shared" si="81"/>
        <v>28.152469520547942</v>
      </c>
      <c r="K1071" s="6">
        <f t="shared" si="83"/>
        <v>19.090533975796507</v>
      </c>
    </row>
    <row r="1072" spans="1:11" ht="12.75" x14ac:dyDescent="0.2">
      <c r="A1072" s="2">
        <v>1959.08</v>
      </c>
      <c r="B1072" s="6">
        <v>59.4</v>
      </c>
      <c r="C1072" s="12">
        <v>1.8033300000000001</v>
      </c>
      <c r="D1072" s="12">
        <v>3.42</v>
      </c>
      <c r="E1072" s="12">
        <v>29.2</v>
      </c>
      <c r="F1072" s="6">
        <f t="shared" si="82"/>
        <v>1959.6249999999195</v>
      </c>
      <c r="G1072" s="6">
        <v>4.43</v>
      </c>
      <c r="H1072" s="6">
        <f t="shared" si="79"/>
        <v>490.39785616438343</v>
      </c>
      <c r="I1072" s="6">
        <f t="shared" si="80"/>
        <v>14.888033096917805</v>
      </c>
      <c r="J1072" s="6">
        <f t="shared" si="81"/>
        <v>28.235028082191771</v>
      </c>
      <c r="K1072" s="6">
        <f t="shared" si="83"/>
        <v>18.958803640750197</v>
      </c>
    </row>
    <row r="1073" spans="1:11" ht="12.75" x14ac:dyDescent="0.2">
      <c r="A1073" s="2">
        <v>1959.09</v>
      </c>
      <c r="B1073" s="6">
        <v>57.05</v>
      </c>
      <c r="C1073" s="12">
        <v>1.81</v>
      </c>
      <c r="D1073" s="12">
        <v>3.43</v>
      </c>
      <c r="E1073" s="12">
        <v>29.3</v>
      </c>
      <c r="F1073" s="6">
        <f t="shared" si="82"/>
        <v>1959.7083333332528</v>
      </c>
      <c r="G1073" s="6">
        <v>4.68</v>
      </c>
      <c r="H1073" s="6">
        <f t="shared" si="79"/>
        <v>469.38909726962441</v>
      </c>
      <c r="I1073" s="6">
        <f t="shared" si="80"/>
        <v>14.89209931740614</v>
      </c>
      <c r="J1073" s="6">
        <f t="shared" si="81"/>
        <v>28.220939590443681</v>
      </c>
      <c r="K1073" s="6">
        <f t="shared" si="83"/>
        <v>18.123290556758612</v>
      </c>
    </row>
    <row r="1074" spans="1:11" ht="12.75" x14ac:dyDescent="0.2">
      <c r="A1074" s="2">
        <v>1959.1</v>
      </c>
      <c r="B1074" s="6">
        <v>57</v>
      </c>
      <c r="C1074" s="12">
        <v>1.81667</v>
      </c>
      <c r="D1074" s="12">
        <v>3.4166699999999999</v>
      </c>
      <c r="E1074" s="12">
        <v>29.4</v>
      </c>
      <c r="F1074" s="6">
        <f t="shared" si="82"/>
        <v>1959.791666666586</v>
      </c>
      <c r="G1074" s="6">
        <v>4.53</v>
      </c>
      <c r="H1074" s="6">
        <f t="shared" si="79"/>
        <v>467.38255102040807</v>
      </c>
      <c r="I1074" s="6">
        <f t="shared" si="80"/>
        <v>14.896137876530609</v>
      </c>
      <c r="J1074" s="6">
        <f t="shared" si="81"/>
        <v>28.015648080612237</v>
      </c>
      <c r="K1074" s="6">
        <f t="shared" si="83"/>
        <v>18.021962441515416</v>
      </c>
    </row>
    <row r="1075" spans="1:11" ht="12.75" x14ac:dyDescent="0.2">
      <c r="A1075" s="2">
        <v>1959.11</v>
      </c>
      <c r="B1075" s="6">
        <v>57.23</v>
      </c>
      <c r="C1075" s="12">
        <v>1.8233299999999999</v>
      </c>
      <c r="D1075" s="12">
        <v>3.40333</v>
      </c>
      <c r="E1075" s="12">
        <v>29.4</v>
      </c>
      <c r="F1075" s="6">
        <f t="shared" si="82"/>
        <v>1959.8749999999193</v>
      </c>
      <c r="G1075" s="6">
        <v>4.53</v>
      </c>
      <c r="H1075" s="6">
        <f t="shared" si="79"/>
        <v>469.26848061224479</v>
      </c>
      <c r="I1075" s="6">
        <f t="shared" si="80"/>
        <v>14.950747837755099</v>
      </c>
      <c r="J1075" s="6">
        <f t="shared" si="81"/>
        <v>27.906264164285709</v>
      </c>
      <c r="K1075" s="6">
        <f t="shared" si="83"/>
        <v>18.071789130570206</v>
      </c>
    </row>
    <row r="1076" spans="1:11" ht="12.75" x14ac:dyDescent="0.2">
      <c r="A1076" s="2">
        <v>1959.12</v>
      </c>
      <c r="B1076" s="6">
        <v>59.06</v>
      </c>
      <c r="C1076" s="12">
        <v>1.83</v>
      </c>
      <c r="D1076" s="12">
        <v>3.39</v>
      </c>
      <c r="E1076" s="12">
        <v>29.4</v>
      </c>
      <c r="F1076" s="6">
        <f t="shared" si="82"/>
        <v>1959.9583333332525</v>
      </c>
      <c r="G1076" s="6">
        <v>4.6900000000000004</v>
      </c>
      <c r="H1076" s="6">
        <f t="shared" si="79"/>
        <v>484.27392040816318</v>
      </c>
      <c r="I1076" s="6">
        <f t="shared" si="80"/>
        <v>15.005439795918365</v>
      </c>
      <c r="J1076" s="6">
        <f t="shared" si="81"/>
        <v>27.796962244897955</v>
      </c>
      <c r="K1076" s="6">
        <f t="shared" si="83"/>
        <v>18.624728977900098</v>
      </c>
    </row>
    <row r="1077" spans="1:11" ht="12.75" x14ac:dyDescent="0.2">
      <c r="A1077" s="2">
        <v>1960.01</v>
      </c>
      <c r="B1077" s="6">
        <v>58.03</v>
      </c>
      <c r="C1077" s="12">
        <v>1.8666700000000001</v>
      </c>
      <c r="D1077" s="12">
        <v>3.39</v>
      </c>
      <c r="E1077" s="12">
        <v>29.3</v>
      </c>
      <c r="F1077" s="6">
        <f t="shared" si="82"/>
        <v>1960.0416666665858</v>
      </c>
      <c r="G1077" s="6">
        <v>4.72</v>
      </c>
      <c r="H1077" s="6">
        <f t="shared" si="79"/>
        <v>477.45222286689409</v>
      </c>
      <c r="I1077" s="6">
        <f t="shared" si="80"/>
        <v>15.358361896587025</v>
      </c>
      <c r="J1077" s="6">
        <f t="shared" si="81"/>
        <v>27.891832423208186</v>
      </c>
      <c r="K1077" s="6">
        <f t="shared" si="83"/>
        <v>18.338284994375556</v>
      </c>
    </row>
    <row r="1078" spans="1:11" ht="12.75" x14ac:dyDescent="0.2">
      <c r="A1078" s="2">
        <v>1960.02</v>
      </c>
      <c r="B1078" s="6">
        <v>55.78</v>
      </c>
      <c r="C1078" s="12">
        <v>1.90333</v>
      </c>
      <c r="D1078" s="12">
        <v>3.39</v>
      </c>
      <c r="E1078" s="12">
        <v>29.4</v>
      </c>
      <c r="F1078" s="6">
        <f t="shared" si="82"/>
        <v>1960.1249999999191</v>
      </c>
      <c r="G1078" s="6">
        <v>4.49</v>
      </c>
      <c r="H1078" s="6">
        <f t="shared" si="79"/>
        <v>457.37892448979579</v>
      </c>
      <c r="I1078" s="6">
        <f t="shared" si="80"/>
        <v>15.60672334795918</v>
      </c>
      <c r="J1078" s="6">
        <f t="shared" si="81"/>
        <v>27.796962244897955</v>
      </c>
      <c r="K1078" s="6">
        <f t="shared" si="83"/>
        <v>17.545275108945972</v>
      </c>
    </row>
    <row r="1079" spans="1:11" ht="12.75" x14ac:dyDescent="0.2">
      <c r="A1079" s="2">
        <v>1960.03</v>
      </c>
      <c r="B1079" s="6">
        <v>55.02</v>
      </c>
      <c r="C1079" s="12">
        <v>1.94</v>
      </c>
      <c r="D1079" s="12">
        <v>3.39</v>
      </c>
      <c r="E1079" s="12">
        <v>29.4</v>
      </c>
      <c r="F1079" s="6">
        <f t="shared" si="82"/>
        <v>1960.2083333332523</v>
      </c>
      <c r="G1079" s="6">
        <v>4.25</v>
      </c>
      <c r="H1079" s="6">
        <f t="shared" si="79"/>
        <v>451.14715714285705</v>
      </c>
      <c r="I1079" s="6">
        <f t="shared" si="80"/>
        <v>15.907406122448975</v>
      </c>
      <c r="J1079" s="6">
        <f t="shared" si="81"/>
        <v>27.796962244897955</v>
      </c>
      <c r="K1079" s="6">
        <f t="shared" si="83"/>
        <v>17.286020720522149</v>
      </c>
    </row>
    <row r="1080" spans="1:11" ht="12.75" x14ac:dyDescent="0.2">
      <c r="A1080" s="2">
        <v>1960.04</v>
      </c>
      <c r="B1080" s="6">
        <v>55.73</v>
      </c>
      <c r="C1080" s="12">
        <v>1.94333</v>
      </c>
      <c r="D1080" s="12">
        <v>3.34667</v>
      </c>
      <c r="E1080" s="12">
        <v>29.5</v>
      </c>
      <c r="F1080" s="6">
        <f t="shared" si="82"/>
        <v>1960.2916666665856</v>
      </c>
      <c r="G1080" s="6">
        <v>4.28</v>
      </c>
      <c r="H1080" s="6">
        <f t="shared" si="79"/>
        <v>455.41989254237274</v>
      </c>
      <c r="I1080" s="6">
        <f t="shared" si="80"/>
        <v>15.880695133220335</v>
      </c>
      <c r="J1080" s="6">
        <f t="shared" si="81"/>
        <v>27.348646900677959</v>
      </c>
      <c r="K1080" s="6">
        <f t="shared" si="83"/>
        <v>17.429766947597198</v>
      </c>
    </row>
    <row r="1081" spans="1:11" ht="12.75" x14ac:dyDescent="0.2">
      <c r="A1081" s="2">
        <v>1960.05</v>
      </c>
      <c r="B1081" s="6">
        <v>55.22</v>
      </c>
      <c r="C1081" s="12">
        <v>1.9466699999999999</v>
      </c>
      <c r="D1081" s="12">
        <v>3.3033299999999999</v>
      </c>
      <c r="E1081" s="12">
        <v>29.5</v>
      </c>
      <c r="F1081" s="6">
        <f t="shared" si="82"/>
        <v>1960.3749999999188</v>
      </c>
      <c r="G1081" s="6">
        <v>4.3499999999999996</v>
      </c>
      <c r="H1081" s="6">
        <f t="shared" si="79"/>
        <v>451.25222440677953</v>
      </c>
      <c r="I1081" s="6">
        <f t="shared" si="80"/>
        <v>15.907989273559318</v>
      </c>
      <c r="J1081" s="6">
        <f t="shared" si="81"/>
        <v>26.994476828135586</v>
      </c>
      <c r="K1081" s="6">
        <f t="shared" si="83"/>
        <v>17.256170578727911</v>
      </c>
    </row>
    <row r="1082" spans="1:11" ht="12.75" x14ac:dyDescent="0.2">
      <c r="A1082" s="2">
        <v>1960.06</v>
      </c>
      <c r="B1082" s="6">
        <v>57.26</v>
      </c>
      <c r="C1082" s="12">
        <v>1.95</v>
      </c>
      <c r="D1082" s="12">
        <v>3.26</v>
      </c>
      <c r="E1082" s="12">
        <v>29.6</v>
      </c>
      <c r="F1082" s="6">
        <f t="shared" si="82"/>
        <v>1960.4583333332521</v>
      </c>
      <c r="G1082" s="6">
        <v>4.1500000000000004</v>
      </c>
      <c r="H1082" s="6">
        <f t="shared" si="79"/>
        <v>466.34207635135118</v>
      </c>
      <c r="I1082" s="6">
        <f t="shared" si="80"/>
        <v>15.881366554054049</v>
      </c>
      <c r="J1082" s="6">
        <f t="shared" si="81"/>
        <v>26.550387162162153</v>
      </c>
      <c r="K1082" s="6">
        <f t="shared" si="83"/>
        <v>17.823363817264738</v>
      </c>
    </row>
    <row r="1083" spans="1:11" ht="12.75" x14ac:dyDescent="0.2">
      <c r="A1083" s="2">
        <v>1960.07</v>
      </c>
      <c r="B1083" s="6">
        <v>55.84</v>
      </c>
      <c r="C1083" s="12">
        <v>1.95</v>
      </c>
      <c r="D1083" s="12">
        <v>3.2633299999999998</v>
      </c>
      <c r="E1083" s="12">
        <v>29.6</v>
      </c>
      <c r="F1083" s="6">
        <f t="shared" si="82"/>
        <v>1960.5416666665853</v>
      </c>
      <c r="G1083" s="6">
        <v>3.9</v>
      </c>
      <c r="H1083" s="6">
        <f t="shared" si="79"/>
        <v>454.77718378378364</v>
      </c>
      <c r="I1083" s="6">
        <f t="shared" si="80"/>
        <v>15.881366554054049</v>
      </c>
      <c r="J1083" s="6">
        <f t="shared" si="81"/>
        <v>26.577507649662152</v>
      </c>
      <c r="K1083" s="6">
        <f t="shared" si="83"/>
        <v>17.37680647289811</v>
      </c>
    </row>
    <row r="1084" spans="1:11" ht="12.75" x14ac:dyDescent="0.2">
      <c r="A1084" s="2">
        <v>1960.08</v>
      </c>
      <c r="B1084" s="6">
        <v>56.51</v>
      </c>
      <c r="C1084" s="12">
        <v>1.95</v>
      </c>
      <c r="D1084" s="12">
        <v>3.26667</v>
      </c>
      <c r="E1084" s="12">
        <v>29.6</v>
      </c>
      <c r="F1084" s="6">
        <f t="shared" si="82"/>
        <v>1960.6249999999186</v>
      </c>
      <c r="G1084" s="6">
        <v>3.8</v>
      </c>
      <c r="H1084" s="6">
        <f t="shared" si="79"/>
        <v>460.23385844594583</v>
      </c>
      <c r="I1084" s="6">
        <f t="shared" si="80"/>
        <v>15.881366554054049</v>
      </c>
      <c r="J1084" s="6">
        <f t="shared" si="81"/>
        <v>26.60470958006756</v>
      </c>
      <c r="K1084" s="6">
        <f t="shared" si="83"/>
        <v>17.582113039577674</v>
      </c>
    </row>
    <row r="1085" spans="1:11" ht="12.75" x14ac:dyDescent="0.2">
      <c r="A1085" s="2">
        <v>1960.09</v>
      </c>
      <c r="B1085" s="6">
        <v>54.81</v>
      </c>
      <c r="C1085" s="12">
        <v>1.95</v>
      </c>
      <c r="D1085" s="12">
        <v>3.27</v>
      </c>
      <c r="E1085" s="12">
        <v>29.6</v>
      </c>
      <c r="F1085" s="6">
        <f t="shared" si="82"/>
        <v>1960.7083333332519</v>
      </c>
      <c r="G1085" s="6">
        <v>3.8</v>
      </c>
      <c r="H1085" s="6">
        <f t="shared" si="79"/>
        <v>446.38856452702692</v>
      </c>
      <c r="I1085" s="6">
        <f t="shared" si="80"/>
        <v>15.881366554054049</v>
      </c>
      <c r="J1085" s="6">
        <f t="shared" si="81"/>
        <v>26.631830067567559</v>
      </c>
      <c r="K1085" s="6">
        <f t="shared" si="83"/>
        <v>17.052015467817668</v>
      </c>
    </row>
    <row r="1086" spans="1:11" ht="12.75" x14ac:dyDescent="0.2">
      <c r="A1086" s="2">
        <v>1960.1</v>
      </c>
      <c r="B1086" s="6">
        <v>53.73</v>
      </c>
      <c r="C1086" s="12">
        <v>1.95</v>
      </c>
      <c r="D1086" s="12">
        <v>3.27</v>
      </c>
      <c r="E1086" s="12">
        <v>29.8</v>
      </c>
      <c r="F1086" s="6">
        <f t="shared" si="82"/>
        <v>1960.7916666665851</v>
      </c>
      <c r="G1086" s="6">
        <v>3.89</v>
      </c>
      <c r="H1086" s="6">
        <f t="shared" si="79"/>
        <v>434.65586677852332</v>
      </c>
      <c r="I1086" s="6">
        <f t="shared" si="80"/>
        <v>15.774780201342276</v>
      </c>
      <c r="J1086" s="6">
        <f t="shared" si="81"/>
        <v>26.453092953020128</v>
      </c>
      <c r="K1086" s="6">
        <f t="shared" si="83"/>
        <v>16.605104536251027</v>
      </c>
    </row>
    <row r="1087" spans="1:11" ht="12.75" x14ac:dyDescent="0.2">
      <c r="A1087" s="2">
        <v>1960.11</v>
      </c>
      <c r="B1087" s="6">
        <v>55.47</v>
      </c>
      <c r="C1087" s="12">
        <v>1.95</v>
      </c>
      <c r="D1087" s="12">
        <v>3.27</v>
      </c>
      <c r="E1087" s="12">
        <v>29.8</v>
      </c>
      <c r="F1087" s="6">
        <f t="shared" si="82"/>
        <v>1960.8749999999184</v>
      </c>
      <c r="G1087" s="6">
        <v>3.93</v>
      </c>
      <c r="H1087" s="6">
        <f t="shared" si="79"/>
        <v>448.73182449664415</v>
      </c>
      <c r="I1087" s="6">
        <f t="shared" si="80"/>
        <v>15.774780201342276</v>
      </c>
      <c r="J1087" s="6">
        <f t="shared" si="81"/>
        <v>26.453092953020128</v>
      </c>
      <c r="K1087" s="6">
        <f t="shared" si="83"/>
        <v>17.146088452419001</v>
      </c>
    </row>
    <row r="1088" spans="1:11" ht="12.75" x14ac:dyDescent="0.2">
      <c r="A1088" s="2">
        <v>1960.12</v>
      </c>
      <c r="B1088" s="6">
        <v>56.8</v>
      </c>
      <c r="C1088" s="12">
        <v>1.95</v>
      </c>
      <c r="D1088" s="12">
        <v>3.27</v>
      </c>
      <c r="E1088" s="12">
        <v>29.8</v>
      </c>
      <c r="F1088" s="6">
        <f t="shared" si="82"/>
        <v>1960.9583333332516</v>
      </c>
      <c r="G1088" s="6">
        <v>3.84</v>
      </c>
      <c r="H1088" s="6">
        <f t="shared" si="79"/>
        <v>459.49103355704688</v>
      </c>
      <c r="I1088" s="6">
        <f t="shared" si="80"/>
        <v>15.774780201342276</v>
      </c>
      <c r="J1088" s="6">
        <f t="shared" si="81"/>
        <v>26.453092953020128</v>
      </c>
      <c r="K1088" s="6">
        <f t="shared" si="83"/>
        <v>17.562090833957129</v>
      </c>
    </row>
    <row r="1089" spans="1:11" ht="12.75" x14ac:dyDescent="0.2">
      <c r="A1089" s="2">
        <v>1961.01</v>
      </c>
      <c r="B1089" s="6">
        <v>59.72</v>
      </c>
      <c r="C1089" s="12">
        <v>1.9466699999999999</v>
      </c>
      <c r="D1089" s="12">
        <v>3.21</v>
      </c>
      <c r="E1089" s="12">
        <v>29.8</v>
      </c>
      <c r="F1089" s="6">
        <f t="shared" si="82"/>
        <v>1961.0416666665849</v>
      </c>
      <c r="G1089" s="6">
        <v>3.84</v>
      </c>
      <c r="H1089" s="6">
        <f t="shared" si="79"/>
        <v>483.1127557046978</v>
      </c>
      <c r="I1089" s="6">
        <f t="shared" si="80"/>
        <v>15.747841730536908</v>
      </c>
      <c r="J1089" s="6">
        <f t="shared" si="81"/>
        <v>25.967715100671136</v>
      </c>
      <c r="K1089" s="6">
        <f t="shared" si="83"/>
        <v>18.470416986477172</v>
      </c>
    </row>
    <row r="1090" spans="1:11" ht="12.75" x14ac:dyDescent="0.2">
      <c r="A1090" s="2">
        <v>1961.02</v>
      </c>
      <c r="B1090" s="6">
        <v>62.17</v>
      </c>
      <c r="C1090" s="12">
        <v>1.94333</v>
      </c>
      <c r="D1090" s="12">
        <v>3.15</v>
      </c>
      <c r="E1090" s="12">
        <v>29.8</v>
      </c>
      <c r="F1090" s="6">
        <f t="shared" si="82"/>
        <v>1961.1249999999181</v>
      </c>
      <c r="G1090" s="6">
        <v>3.78</v>
      </c>
      <c r="H1090" s="6">
        <f t="shared" si="79"/>
        <v>502.93235134228172</v>
      </c>
      <c r="I1090" s="6">
        <f t="shared" si="80"/>
        <v>15.720822363422814</v>
      </c>
      <c r="J1090" s="6">
        <f t="shared" si="81"/>
        <v>25.482337248322139</v>
      </c>
      <c r="K1090" s="6">
        <f t="shared" si="83"/>
        <v>19.23401449829835</v>
      </c>
    </row>
    <row r="1091" spans="1:11" ht="12.75" x14ac:dyDescent="0.2">
      <c r="A1091" s="2">
        <v>1961.03</v>
      </c>
      <c r="B1091" s="6">
        <v>64.12</v>
      </c>
      <c r="C1091" s="12">
        <v>1.94</v>
      </c>
      <c r="D1091" s="12">
        <v>3.09</v>
      </c>
      <c r="E1091" s="12">
        <v>29.8</v>
      </c>
      <c r="F1091" s="6">
        <f t="shared" si="82"/>
        <v>1961.2083333332514</v>
      </c>
      <c r="G1091" s="6">
        <v>3.74</v>
      </c>
      <c r="H1091" s="6">
        <f t="shared" si="79"/>
        <v>518.70713154362409</v>
      </c>
      <c r="I1091" s="6">
        <f t="shared" si="80"/>
        <v>15.693883892617444</v>
      </c>
      <c r="J1091" s="6">
        <f t="shared" si="81"/>
        <v>24.996959395973146</v>
      </c>
      <c r="K1091" s="6">
        <f t="shared" si="83"/>
        <v>19.84422527272557</v>
      </c>
    </row>
    <row r="1092" spans="1:11" ht="12.75" x14ac:dyDescent="0.2">
      <c r="A1092" s="2">
        <v>1961.04</v>
      </c>
      <c r="B1092" s="6">
        <v>65.83</v>
      </c>
      <c r="C1092" s="12">
        <v>1.94</v>
      </c>
      <c r="D1092" s="12">
        <v>3.07</v>
      </c>
      <c r="E1092" s="12">
        <v>29.8</v>
      </c>
      <c r="F1092" s="6">
        <f t="shared" si="82"/>
        <v>1961.2916666665847</v>
      </c>
      <c r="G1092" s="6">
        <v>3.78</v>
      </c>
      <c r="H1092" s="6">
        <f t="shared" si="79"/>
        <v>532.54040033557033</v>
      </c>
      <c r="I1092" s="6">
        <f t="shared" si="80"/>
        <v>15.693883892617444</v>
      </c>
      <c r="J1092" s="6">
        <f t="shared" si="81"/>
        <v>24.835166778523483</v>
      </c>
      <c r="K1092" s="6">
        <f t="shared" si="83"/>
        <v>20.382842975754773</v>
      </c>
    </row>
    <row r="1093" spans="1:11" ht="12.75" x14ac:dyDescent="0.2">
      <c r="A1093" s="2">
        <v>1961.05</v>
      </c>
      <c r="B1093" s="6">
        <v>66.5</v>
      </c>
      <c r="C1093" s="12">
        <v>1.94</v>
      </c>
      <c r="D1093" s="12">
        <v>3.05</v>
      </c>
      <c r="E1093" s="12">
        <v>29.8</v>
      </c>
      <c r="F1093" s="6">
        <f t="shared" si="82"/>
        <v>1961.3749999999179</v>
      </c>
      <c r="G1093" s="6">
        <v>3.71</v>
      </c>
      <c r="H1093" s="6">
        <f t="shared" si="79"/>
        <v>537.96045302013408</v>
      </c>
      <c r="I1093" s="6">
        <f t="shared" si="80"/>
        <v>15.693883892617444</v>
      </c>
      <c r="J1093" s="6">
        <f t="shared" si="81"/>
        <v>24.67337416107382</v>
      </c>
      <c r="K1093" s="6">
        <f t="shared" si="83"/>
        <v>20.598606843297336</v>
      </c>
    </row>
    <row r="1094" spans="1:11" ht="12.75" x14ac:dyDescent="0.2">
      <c r="A1094" s="2">
        <v>1961.06</v>
      </c>
      <c r="B1094" s="6">
        <v>65.62</v>
      </c>
      <c r="C1094" s="12">
        <v>1.94</v>
      </c>
      <c r="D1094" s="12">
        <v>3.03</v>
      </c>
      <c r="E1094" s="12">
        <v>29.8</v>
      </c>
      <c r="F1094" s="6">
        <f t="shared" si="82"/>
        <v>1961.4583333332512</v>
      </c>
      <c r="G1094" s="6">
        <v>3.88</v>
      </c>
      <c r="H1094" s="6">
        <f t="shared" si="79"/>
        <v>530.84157785234891</v>
      </c>
      <c r="I1094" s="6">
        <f t="shared" si="80"/>
        <v>15.693883892617444</v>
      </c>
      <c r="J1094" s="6">
        <f t="shared" si="81"/>
        <v>24.51158154362415</v>
      </c>
      <c r="K1094" s="6">
        <f t="shared" si="83"/>
        <v>20.332414551592294</v>
      </c>
    </row>
    <row r="1095" spans="1:11" ht="12.75" x14ac:dyDescent="0.2">
      <c r="A1095" s="2">
        <v>1961.07</v>
      </c>
      <c r="B1095" s="6">
        <v>65.44</v>
      </c>
      <c r="C1095" s="12">
        <v>1.9466699999999999</v>
      </c>
      <c r="D1095" s="12">
        <v>3.03667</v>
      </c>
      <c r="E1095" s="12">
        <v>30</v>
      </c>
      <c r="F1095" s="6">
        <f t="shared" si="82"/>
        <v>1961.5416666665844</v>
      </c>
      <c r="G1095" s="6">
        <v>3.92</v>
      </c>
      <c r="H1095" s="6">
        <f t="shared" si="79"/>
        <v>525.85620799999981</v>
      </c>
      <c r="I1095" s="6">
        <f t="shared" si="80"/>
        <v>15.642856118999996</v>
      </c>
      <c r="J1095" s="6">
        <f t="shared" si="81"/>
        <v>24.401769118999994</v>
      </c>
      <c r="K1095" s="6">
        <f t="shared" si="83"/>
        <v>20.146643736827315</v>
      </c>
    </row>
    <row r="1096" spans="1:11" ht="12.75" x14ac:dyDescent="0.2">
      <c r="A1096" s="2">
        <v>1961.08</v>
      </c>
      <c r="B1096" s="6">
        <v>67.790000000000006</v>
      </c>
      <c r="C1096" s="12">
        <v>1.95333</v>
      </c>
      <c r="D1096" s="12">
        <v>3.0433300000000001</v>
      </c>
      <c r="E1096" s="12">
        <v>29.9</v>
      </c>
      <c r="F1096" s="6">
        <f t="shared" si="82"/>
        <v>1961.6249999999177</v>
      </c>
      <c r="G1096" s="6">
        <v>4.04</v>
      </c>
      <c r="H1096" s="6">
        <f t="shared" si="79"/>
        <v>546.56197625418054</v>
      </c>
      <c r="I1096" s="6">
        <f t="shared" si="80"/>
        <v>15.748870114715716</v>
      </c>
      <c r="J1096" s="6">
        <f t="shared" si="81"/>
        <v>24.537077138127085</v>
      </c>
      <c r="K1096" s="6">
        <f t="shared" si="83"/>
        <v>20.941688475215177</v>
      </c>
    </row>
    <row r="1097" spans="1:11" ht="12.75" x14ac:dyDescent="0.2">
      <c r="A1097" s="2">
        <v>1961.09</v>
      </c>
      <c r="B1097" s="6">
        <v>67.260000000000005</v>
      </c>
      <c r="C1097" s="12">
        <v>1.96</v>
      </c>
      <c r="D1097" s="12">
        <v>3.05</v>
      </c>
      <c r="E1097" s="12">
        <v>30</v>
      </c>
      <c r="F1097" s="6">
        <f t="shared" si="82"/>
        <v>1961.7083333332509</v>
      </c>
      <c r="G1097" s="6">
        <v>3.98</v>
      </c>
      <c r="H1097" s="6">
        <f t="shared" si="79"/>
        <v>540.48118199999988</v>
      </c>
      <c r="I1097" s="6">
        <f t="shared" si="80"/>
        <v>15.749971999999996</v>
      </c>
      <c r="J1097" s="6">
        <f t="shared" si="81"/>
        <v>24.508884999999996</v>
      </c>
      <c r="K1097" s="6">
        <f t="shared" si="83"/>
        <v>20.705243044147242</v>
      </c>
    </row>
    <row r="1098" spans="1:11" ht="12.75" x14ac:dyDescent="0.2">
      <c r="A1098" s="2">
        <v>1961.1</v>
      </c>
      <c r="B1098" s="6">
        <v>68</v>
      </c>
      <c r="C1098" s="12">
        <v>1.98</v>
      </c>
      <c r="D1098" s="12">
        <v>3.09667</v>
      </c>
      <c r="E1098" s="12">
        <v>30</v>
      </c>
      <c r="F1098" s="6">
        <f t="shared" si="82"/>
        <v>1961.7916666665842</v>
      </c>
      <c r="G1098" s="6">
        <v>3.92</v>
      </c>
      <c r="H1098" s="6">
        <f t="shared" ref="H1098:H1161" si="84">B1098*$E$1761/E1098</f>
        <v>546.42759999999987</v>
      </c>
      <c r="I1098" s="6">
        <f t="shared" ref="I1098:I1161" si="85">C1098*$E$1761/E1098</f>
        <v>15.910685999999997</v>
      </c>
      <c r="J1098" s="6">
        <f t="shared" ref="J1098:J1161" si="86">D1098*$E$1761/E1098</f>
        <v>24.883911118999993</v>
      </c>
      <c r="K1098" s="6">
        <f t="shared" si="83"/>
        <v>20.924190141010776</v>
      </c>
    </row>
    <row r="1099" spans="1:11" ht="12.75" x14ac:dyDescent="0.2">
      <c r="A1099" s="2">
        <v>1961.11</v>
      </c>
      <c r="B1099" s="6">
        <v>71.08</v>
      </c>
      <c r="C1099" s="12">
        <v>2</v>
      </c>
      <c r="D1099" s="12">
        <v>3.1433300000000002</v>
      </c>
      <c r="E1099" s="12">
        <v>30</v>
      </c>
      <c r="F1099" s="6">
        <f t="shared" ref="F1099:F1162" si="87">F1098+1/12</f>
        <v>1961.8749999999175</v>
      </c>
      <c r="G1099" s="6">
        <v>3.94</v>
      </c>
      <c r="H1099" s="6">
        <f t="shared" si="84"/>
        <v>571.17755599999987</v>
      </c>
      <c r="I1099" s="6">
        <f t="shared" si="85"/>
        <v>16.071399999999997</v>
      </c>
      <c r="J1099" s="6">
        <f t="shared" si="86"/>
        <v>25.258856880999996</v>
      </c>
      <c r="K1099" s="6">
        <f t="shared" si="83"/>
        <v>21.857957721959657</v>
      </c>
    </row>
    <row r="1100" spans="1:11" ht="12.75" x14ac:dyDescent="0.2">
      <c r="A1100" s="2">
        <v>1961.12</v>
      </c>
      <c r="B1100" s="6">
        <v>71.739999999999995</v>
      </c>
      <c r="C1100" s="12">
        <v>2.02</v>
      </c>
      <c r="D1100" s="12">
        <v>3.19</v>
      </c>
      <c r="E1100" s="12">
        <v>30</v>
      </c>
      <c r="F1100" s="6">
        <f t="shared" si="87"/>
        <v>1961.9583333332507</v>
      </c>
      <c r="G1100" s="6">
        <v>4.0599999999999996</v>
      </c>
      <c r="H1100" s="6">
        <f t="shared" si="84"/>
        <v>576.48111799999981</v>
      </c>
      <c r="I1100" s="6">
        <f t="shared" si="85"/>
        <v>16.232113999999996</v>
      </c>
      <c r="J1100" s="6">
        <f t="shared" si="86"/>
        <v>25.63388299999999</v>
      </c>
      <c r="K1100" s="6">
        <f t="shared" si="83"/>
        <v>22.041480198382246</v>
      </c>
    </row>
    <row r="1101" spans="1:11" ht="12.75" x14ac:dyDescent="0.2">
      <c r="A1101" s="2">
        <v>1962.01</v>
      </c>
      <c r="B1101" s="6">
        <v>69.069999999999993</v>
      </c>
      <c r="C1101" s="12">
        <v>2.0266700000000002</v>
      </c>
      <c r="D1101" s="12">
        <v>3.25</v>
      </c>
      <c r="E1101" s="12">
        <v>30</v>
      </c>
      <c r="F1101" s="6">
        <f t="shared" si="87"/>
        <v>1962.041666666584</v>
      </c>
      <c r="G1101" s="6">
        <v>4.08</v>
      </c>
      <c r="H1101" s="6">
        <f t="shared" si="84"/>
        <v>555.02579899999978</v>
      </c>
      <c r="I1101" s="6">
        <f t="shared" si="85"/>
        <v>16.285712118999996</v>
      </c>
      <c r="J1101" s="6">
        <f t="shared" si="86"/>
        <v>26.116024999999993</v>
      </c>
      <c r="K1101" s="6">
        <f t="shared" si="83"/>
        <v>21.197931400015207</v>
      </c>
    </row>
    <row r="1102" spans="1:11" ht="12.75" x14ac:dyDescent="0.2">
      <c r="A1102" s="2">
        <v>1962.02</v>
      </c>
      <c r="B1102" s="6">
        <v>70.22</v>
      </c>
      <c r="C1102" s="12">
        <v>2.0333299999999999</v>
      </c>
      <c r="D1102" s="12">
        <v>3.31</v>
      </c>
      <c r="E1102" s="12">
        <v>30.1</v>
      </c>
      <c r="F1102" s="6">
        <f t="shared" si="87"/>
        <v>1962.1249999999172</v>
      </c>
      <c r="G1102" s="6">
        <v>4.04</v>
      </c>
      <c r="H1102" s="6">
        <f t="shared" si="84"/>
        <v>562.39221328903636</v>
      </c>
      <c r="I1102" s="6">
        <f t="shared" si="85"/>
        <v>16.284946725249164</v>
      </c>
      <c r="J1102" s="6">
        <f t="shared" si="86"/>
        <v>26.509800996677733</v>
      </c>
      <c r="K1102" s="6">
        <f t="shared" si="83"/>
        <v>21.451687754873362</v>
      </c>
    </row>
    <row r="1103" spans="1:11" ht="12.75" x14ac:dyDescent="0.2">
      <c r="A1103" s="2">
        <v>1962.03</v>
      </c>
      <c r="B1103" s="6">
        <v>70.290000000000006</v>
      </c>
      <c r="C1103" s="12">
        <v>2.04</v>
      </c>
      <c r="D1103" s="12">
        <v>3.37</v>
      </c>
      <c r="E1103" s="12">
        <v>30.1</v>
      </c>
      <c r="F1103" s="6">
        <f t="shared" si="87"/>
        <v>1962.2083333332505</v>
      </c>
      <c r="G1103" s="6">
        <v>3.93</v>
      </c>
      <c r="H1103" s="6">
        <f t="shared" si="84"/>
        <v>562.95284352159456</v>
      </c>
      <c r="I1103" s="6">
        <f t="shared" si="85"/>
        <v>16.338366777408634</v>
      </c>
      <c r="J1103" s="6">
        <f t="shared" si="86"/>
        <v>26.990341196013283</v>
      </c>
      <c r="K1103" s="6">
        <f t="shared" si="83"/>
        <v>21.443158568526218</v>
      </c>
    </row>
    <row r="1104" spans="1:11" ht="12.75" x14ac:dyDescent="0.2">
      <c r="A1104" s="2">
        <v>1962.04</v>
      </c>
      <c r="B1104" s="6">
        <v>68.05</v>
      </c>
      <c r="C1104" s="12">
        <v>2.0466700000000002</v>
      </c>
      <c r="D1104" s="12">
        <v>3.40333</v>
      </c>
      <c r="E1104" s="12">
        <v>30.2</v>
      </c>
      <c r="F1104" s="6">
        <f t="shared" si="87"/>
        <v>1962.2916666665838</v>
      </c>
      <c r="G1104" s="6">
        <v>3.84</v>
      </c>
      <c r="H1104" s="6">
        <f t="shared" si="84"/>
        <v>543.20799834437071</v>
      </c>
      <c r="I1104" s="6">
        <f t="shared" si="85"/>
        <v>16.337509389735096</v>
      </c>
      <c r="J1104" s="6">
        <f t="shared" si="86"/>
        <v>27.167025378476815</v>
      </c>
      <c r="K1104" s="6">
        <f t="shared" si="83"/>
        <v>20.658336447649013</v>
      </c>
    </row>
    <row r="1105" spans="1:11" ht="12.75" x14ac:dyDescent="0.2">
      <c r="A1105" s="2">
        <v>1962.05</v>
      </c>
      <c r="B1105" s="6">
        <v>62.99</v>
      </c>
      <c r="C1105" s="12">
        <v>2.0533299999999999</v>
      </c>
      <c r="D1105" s="12">
        <v>3.4366699999999999</v>
      </c>
      <c r="E1105" s="12">
        <v>30.2</v>
      </c>
      <c r="F1105" s="6">
        <f t="shared" si="87"/>
        <v>1962.374999999917</v>
      </c>
      <c r="G1105" s="6">
        <v>3.87</v>
      </c>
      <c r="H1105" s="6">
        <f t="shared" si="84"/>
        <v>502.81663211920517</v>
      </c>
      <c r="I1105" s="6">
        <f t="shared" si="85"/>
        <v>16.390672729470197</v>
      </c>
      <c r="J1105" s="6">
        <f t="shared" si="86"/>
        <v>27.433161376490062</v>
      </c>
      <c r="K1105" s="6">
        <f t="shared" si="83"/>
        <v>19.089367498116637</v>
      </c>
    </row>
    <row r="1106" spans="1:11" ht="12.75" x14ac:dyDescent="0.2">
      <c r="A1106" s="2">
        <v>1962.06</v>
      </c>
      <c r="B1106" s="6">
        <v>55.63</v>
      </c>
      <c r="C1106" s="12">
        <v>2.06</v>
      </c>
      <c r="D1106" s="12">
        <v>3.47</v>
      </c>
      <c r="E1106" s="12">
        <v>30.2</v>
      </c>
      <c r="F1106" s="6">
        <f t="shared" si="87"/>
        <v>1962.4583333332503</v>
      </c>
      <c r="G1106" s="6">
        <v>3.91</v>
      </c>
      <c r="H1106" s="6">
        <f t="shared" si="84"/>
        <v>444.06555397350985</v>
      </c>
      <c r="I1106" s="6">
        <f t="shared" si="85"/>
        <v>16.443915894039733</v>
      </c>
      <c r="J1106" s="6">
        <f t="shared" si="86"/>
        <v>27.69921754966887</v>
      </c>
      <c r="K1106" s="6">
        <f t="shared" ref="K1106:K1169" si="88">H1106/AVERAGE(J986:J1105)</f>
        <v>16.827571244792448</v>
      </c>
    </row>
    <row r="1107" spans="1:11" ht="12.75" x14ac:dyDescent="0.2">
      <c r="A1107" s="2">
        <v>1962.07</v>
      </c>
      <c r="B1107" s="6">
        <v>56.97</v>
      </c>
      <c r="C1107" s="12">
        <v>2.0666699999999998</v>
      </c>
      <c r="D1107" s="12">
        <v>3.49</v>
      </c>
      <c r="E1107" s="12">
        <v>30.3</v>
      </c>
      <c r="F1107" s="6">
        <f t="shared" si="87"/>
        <v>1962.5416666665835</v>
      </c>
      <c r="G1107" s="6">
        <v>4.01</v>
      </c>
      <c r="H1107" s="6">
        <f t="shared" si="84"/>
        <v>453.26121683168304</v>
      </c>
      <c r="I1107" s="6">
        <f t="shared" si="85"/>
        <v>16.442712989108905</v>
      </c>
      <c r="J1107" s="6">
        <f t="shared" si="86"/>
        <v>27.76692376237623</v>
      </c>
      <c r="K1107" s="6">
        <f t="shared" si="88"/>
        <v>17.141325661322774</v>
      </c>
    </row>
    <row r="1108" spans="1:11" ht="12.75" x14ac:dyDescent="0.2">
      <c r="A1108" s="2">
        <v>1962.08</v>
      </c>
      <c r="B1108" s="6">
        <v>58.52</v>
      </c>
      <c r="C1108" s="12">
        <v>2.0733299999999999</v>
      </c>
      <c r="D1108" s="12">
        <v>3.51</v>
      </c>
      <c r="E1108" s="12">
        <v>30.3</v>
      </c>
      <c r="F1108" s="6">
        <f t="shared" si="87"/>
        <v>1962.6249999999168</v>
      </c>
      <c r="G1108" s="6">
        <v>3.98</v>
      </c>
      <c r="H1108" s="6">
        <f t="shared" si="84"/>
        <v>465.5932316831682</v>
      </c>
      <c r="I1108" s="6">
        <f t="shared" si="85"/>
        <v>16.495700872277222</v>
      </c>
      <c r="J1108" s="6">
        <f t="shared" si="86"/>
        <v>27.926046534653455</v>
      </c>
      <c r="K1108" s="6">
        <f t="shared" si="88"/>
        <v>17.571262631045514</v>
      </c>
    </row>
    <row r="1109" spans="1:11" ht="12.75" x14ac:dyDescent="0.2">
      <c r="A1109" s="2">
        <v>1962.09</v>
      </c>
      <c r="B1109" s="6">
        <v>58</v>
      </c>
      <c r="C1109" s="12">
        <v>2.08</v>
      </c>
      <c r="D1109" s="12">
        <v>3.53</v>
      </c>
      <c r="E1109" s="12">
        <v>30.4</v>
      </c>
      <c r="F1109" s="6">
        <f t="shared" si="87"/>
        <v>1962.70833333325</v>
      </c>
      <c r="G1109" s="6">
        <v>3.98</v>
      </c>
      <c r="H1109" s="6">
        <f t="shared" si="84"/>
        <v>459.93809210526308</v>
      </c>
      <c r="I1109" s="6">
        <f t="shared" si="85"/>
        <v>16.494331578947367</v>
      </c>
      <c r="J1109" s="6">
        <f t="shared" si="86"/>
        <v>27.992783881578941</v>
      </c>
      <c r="K1109" s="6">
        <f t="shared" si="88"/>
        <v>17.321461147465467</v>
      </c>
    </row>
    <row r="1110" spans="1:11" ht="12.75" x14ac:dyDescent="0.2">
      <c r="A1110" s="2">
        <v>1962.1</v>
      </c>
      <c r="B1110" s="6">
        <v>56.17</v>
      </c>
      <c r="C1110" s="12">
        <v>2.09667</v>
      </c>
      <c r="D1110" s="12">
        <v>3.57667</v>
      </c>
      <c r="E1110" s="12">
        <v>30.4</v>
      </c>
      <c r="F1110" s="6">
        <f t="shared" si="87"/>
        <v>1962.7916666665833</v>
      </c>
      <c r="G1110" s="6">
        <v>3.93</v>
      </c>
      <c r="H1110" s="6">
        <f t="shared" si="84"/>
        <v>445.4262523026315</v>
      </c>
      <c r="I1110" s="6">
        <f t="shared" si="85"/>
        <v>16.626524130592102</v>
      </c>
      <c r="J1110" s="6">
        <f t="shared" si="86"/>
        <v>28.362875446381572</v>
      </c>
      <c r="K1110" s="6">
        <f t="shared" si="88"/>
        <v>16.73982096790132</v>
      </c>
    </row>
    <row r="1111" spans="1:11" ht="12.75" x14ac:dyDescent="0.2">
      <c r="A1111" s="2">
        <v>1962.11</v>
      </c>
      <c r="B1111" s="6">
        <v>60.04</v>
      </c>
      <c r="C1111" s="12">
        <v>2.1133299999999999</v>
      </c>
      <c r="D1111" s="12">
        <v>3.6233300000000002</v>
      </c>
      <c r="E1111" s="12">
        <v>30.4</v>
      </c>
      <c r="F1111" s="6">
        <f t="shared" si="87"/>
        <v>1962.8749999999166</v>
      </c>
      <c r="G1111" s="6">
        <v>3.92</v>
      </c>
      <c r="H1111" s="6">
        <f t="shared" si="84"/>
        <v>476.1152249999999</v>
      </c>
      <c r="I1111" s="6">
        <f t="shared" si="85"/>
        <v>16.758637382565784</v>
      </c>
      <c r="J1111" s="6">
        <f t="shared" si="86"/>
        <v>28.732887711513154</v>
      </c>
      <c r="K1111" s="6">
        <f t="shared" si="88"/>
        <v>17.854386489497134</v>
      </c>
    </row>
    <row r="1112" spans="1:11" ht="12.75" x14ac:dyDescent="0.2">
      <c r="A1112" s="2">
        <v>1962.12</v>
      </c>
      <c r="B1112" s="6">
        <v>62.64</v>
      </c>
      <c r="C1112" s="12">
        <v>2.13</v>
      </c>
      <c r="D1112" s="12">
        <v>3.67</v>
      </c>
      <c r="E1112" s="12">
        <v>30.4</v>
      </c>
      <c r="F1112" s="6">
        <f t="shared" si="87"/>
        <v>1962.9583333332498</v>
      </c>
      <c r="G1112" s="6">
        <v>3.86</v>
      </c>
      <c r="H1112" s="6">
        <f t="shared" si="84"/>
        <v>496.7331394736841</v>
      </c>
      <c r="I1112" s="6">
        <f t="shared" si="85"/>
        <v>16.890829934210522</v>
      </c>
      <c r="J1112" s="6">
        <f t="shared" si="86"/>
        <v>29.102979276315782</v>
      </c>
      <c r="K1112" s="6">
        <f t="shared" si="88"/>
        <v>18.585836118439847</v>
      </c>
    </row>
    <row r="1113" spans="1:11" ht="12.75" x14ac:dyDescent="0.2">
      <c r="A1113" s="2">
        <v>1963.01</v>
      </c>
      <c r="B1113" s="6">
        <v>65.06</v>
      </c>
      <c r="C1113" s="12">
        <v>2.1366700000000001</v>
      </c>
      <c r="D1113" s="12">
        <v>3.6833300000000002</v>
      </c>
      <c r="E1113" s="12">
        <v>30.4</v>
      </c>
      <c r="F1113" s="6">
        <f t="shared" si="87"/>
        <v>1963.0416666665831</v>
      </c>
      <c r="G1113" s="6">
        <v>3.83</v>
      </c>
      <c r="H1113" s="6">
        <f t="shared" si="84"/>
        <v>515.92365986842094</v>
      </c>
      <c r="I1113" s="6">
        <f t="shared" si="85"/>
        <v>16.943722814802626</v>
      </c>
      <c r="J1113" s="6">
        <f t="shared" si="86"/>
        <v>29.208685737828944</v>
      </c>
      <c r="K1113" s="6">
        <f t="shared" si="88"/>
        <v>19.259231693254041</v>
      </c>
    </row>
    <row r="1114" spans="1:11" ht="12.75" x14ac:dyDescent="0.2">
      <c r="A1114" s="2">
        <v>1963.02</v>
      </c>
      <c r="B1114" s="6">
        <v>65.92</v>
      </c>
      <c r="C1114" s="12">
        <v>2.1433300000000002</v>
      </c>
      <c r="D1114" s="12">
        <v>3.6966700000000001</v>
      </c>
      <c r="E1114" s="12">
        <v>30.4</v>
      </c>
      <c r="F1114" s="6">
        <f t="shared" si="87"/>
        <v>1963.1249999999163</v>
      </c>
      <c r="G1114" s="6">
        <v>3.92</v>
      </c>
      <c r="H1114" s="6">
        <f t="shared" si="84"/>
        <v>522.74343157894725</v>
      </c>
      <c r="I1114" s="6">
        <f t="shared" si="85"/>
        <v>16.99653639572368</v>
      </c>
      <c r="J1114" s="6">
        <f t="shared" si="86"/>
        <v>29.314471499013152</v>
      </c>
      <c r="K1114" s="6">
        <f t="shared" si="88"/>
        <v>19.469191309671398</v>
      </c>
    </row>
    <row r="1115" spans="1:11" ht="12.75" x14ac:dyDescent="0.2">
      <c r="A1115" s="2">
        <v>1963.03</v>
      </c>
      <c r="B1115" s="6">
        <v>65.67</v>
      </c>
      <c r="C1115" s="12">
        <v>2.15</v>
      </c>
      <c r="D1115" s="12">
        <v>3.71</v>
      </c>
      <c r="E1115" s="12">
        <v>30.5</v>
      </c>
      <c r="F1115" s="6">
        <f t="shared" si="87"/>
        <v>1963.2083333332496</v>
      </c>
      <c r="G1115" s="6">
        <v>3.93</v>
      </c>
      <c r="H1115" s="6">
        <f t="shared" si="84"/>
        <v>519.05352688524579</v>
      </c>
      <c r="I1115" s="6">
        <f t="shared" si="85"/>
        <v>16.993529508196715</v>
      </c>
      <c r="J1115" s="6">
        <f t="shared" si="86"/>
        <v>29.323718360655732</v>
      </c>
      <c r="K1115" s="6">
        <f t="shared" si="88"/>
        <v>19.288064606604827</v>
      </c>
    </row>
    <row r="1116" spans="1:11" ht="12.75" x14ac:dyDescent="0.2">
      <c r="A1116" s="2">
        <v>1963.04</v>
      </c>
      <c r="B1116" s="6">
        <v>68.760000000000005</v>
      </c>
      <c r="C1116" s="12">
        <v>2.1666699999999999</v>
      </c>
      <c r="D1116" s="12">
        <v>3.7533300000000001</v>
      </c>
      <c r="E1116" s="12">
        <v>30.5</v>
      </c>
      <c r="F1116" s="6">
        <f t="shared" si="87"/>
        <v>1963.2916666665828</v>
      </c>
      <c r="G1116" s="6">
        <v>3.97</v>
      </c>
      <c r="H1116" s="6">
        <f t="shared" si="84"/>
        <v>543.47678557377048</v>
      </c>
      <c r="I1116" s="6">
        <f t="shared" si="85"/>
        <v>17.12528864163934</v>
      </c>
      <c r="J1116" s="6">
        <f t="shared" si="86"/>
        <v>29.666197259999993</v>
      </c>
      <c r="K1116" s="6">
        <f t="shared" si="88"/>
        <v>20.150077238226974</v>
      </c>
    </row>
    <row r="1117" spans="1:11" ht="12.75" x14ac:dyDescent="0.2">
      <c r="A1117" s="2">
        <v>1963.05</v>
      </c>
      <c r="B1117" s="6">
        <v>70.14</v>
      </c>
      <c r="C1117" s="12">
        <v>2.1833300000000002</v>
      </c>
      <c r="D1117" s="12">
        <v>3.7966700000000002</v>
      </c>
      <c r="E1117" s="12">
        <v>30.5</v>
      </c>
      <c r="F1117" s="6">
        <f t="shared" si="87"/>
        <v>1963.3749999999161</v>
      </c>
      <c r="G1117" s="6">
        <v>3.93</v>
      </c>
      <c r="H1117" s="6">
        <f t="shared" si="84"/>
        <v>554.38426032786867</v>
      </c>
      <c r="I1117" s="6">
        <f t="shared" si="85"/>
        <v>17.256968735409835</v>
      </c>
      <c r="J1117" s="6">
        <f t="shared" si="86"/>
        <v>30.008755199016388</v>
      </c>
      <c r="K1117" s="6">
        <f t="shared" si="88"/>
        <v>20.507585864952592</v>
      </c>
    </row>
    <row r="1118" spans="1:11" ht="12.75" x14ac:dyDescent="0.2">
      <c r="A1118" s="2">
        <v>1963.06</v>
      </c>
      <c r="B1118" s="6">
        <v>70.11</v>
      </c>
      <c r="C1118" s="12">
        <v>2.2000000000000002</v>
      </c>
      <c r="D1118" s="12">
        <v>3.84</v>
      </c>
      <c r="E1118" s="12">
        <v>30.6</v>
      </c>
      <c r="F1118" s="6">
        <f t="shared" si="87"/>
        <v>1963.4583333332494</v>
      </c>
      <c r="G1118" s="6">
        <v>3.99</v>
      </c>
      <c r="H1118" s="6">
        <f t="shared" si="84"/>
        <v>552.33620294117634</v>
      </c>
      <c r="I1118" s="6">
        <f t="shared" si="85"/>
        <v>17.331901960784311</v>
      </c>
      <c r="J1118" s="6">
        <f t="shared" si="86"/>
        <v>30.252047058823518</v>
      </c>
      <c r="K1118" s="6">
        <f t="shared" si="88"/>
        <v>20.384149993840985</v>
      </c>
    </row>
    <row r="1119" spans="1:11" ht="12.75" x14ac:dyDescent="0.2">
      <c r="A1119" s="2">
        <v>1963.07</v>
      </c>
      <c r="B1119" s="6">
        <v>69.069999999999993</v>
      </c>
      <c r="C1119" s="12">
        <v>2.2033299999999998</v>
      </c>
      <c r="D1119" s="12">
        <v>3.88</v>
      </c>
      <c r="E1119" s="12">
        <v>30.7</v>
      </c>
      <c r="F1119" s="6">
        <f t="shared" si="87"/>
        <v>1963.5416666665826</v>
      </c>
      <c r="G1119" s="6">
        <v>4.0199999999999996</v>
      </c>
      <c r="H1119" s="6">
        <f t="shared" si="84"/>
        <v>542.37048762214965</v>
      </c>
      <c r="I1119" s="6">
        <f t="shared" si="85"/>
        <v>17.301594997719864</v>
      </c>
      <c r="J1119" s="6">
        <f t="shared" si="86"/>
        <v>30.467605211726376</v>
      </c>
      <c r="K1119" s="6">
        <f t="shared" si="88"/>
        <v>19.969231885949625</v>
      </c>
    </row>
    <row r="1120" spans="1:11" ht="12.75" x14ac:dyDescent="0.2">
      <c r="A1120" s="2">
        <v>1963.08</v>
      </c>
      <c r="B1120" s="6">
        <v>70.98</v>
      </c>
      <c r="C1120" s="12">
        <v>2.2066699999999999</v>
      </c>
      <c r="D1120" s="12">
        <v>3.92</v>
      </c>
      <c r="E1120" s="12">
        <v>30.7</v>
      </c>
      <c r="F1120" s="6">
        <f t="shared" si="87"/>
        <v>1963.6249999999159</v>
      </c>
      <c r="G1120" s="6">
        <v>4</v>
      </c>
      <c r="H1120" s="6">
        <f t="shared" si="84"/>
        <v>557.36871596091203</v>
      </c>
      <c r="I1120" s="6">
        <f t="shared" si="85"/>
        <v>17.327822266123771</v>
      </c>
      <c r="J1120" s="6">
        <f t="shared" si="86"/>
        <v>30.78170423452768</v>
      </c>
      <c r="K1120" s="6">
        <f t="shared" si="88"/>
        <v>20.472637900527666</v>
      </c>
    </row>
    <row r="1121" spans="1:11" ht="12.75" x14ac:dyDescent="0.2">
      <c r="A1121" s="2">
        <v>1963.09</v>
      </c>
      <c r="B1121" s="6">
        <v>72.849999999999994</v>
      </c>
      <c r="C1121" s="12">
        <v>2.21</v>
      </c>
      <c r="D1121" s="12">
        <v>3.96</v>
      </c>
      <c r="E1121" s="12">
        <v>30.7</v>
      </c>
      <c r="F1121" s="6">
        <f t="shared" si="87"/>
        <v>1963.7083333332491</v>
      </c>
      <c r="G1121" s="6">
        <v>4.08</v>
      </c>
      <c r="H1121" s="6">
        <f t="shared" si="84"/>
        <v>572.05284527687286</v>
      </c>
      <c r="I1121" s="6">
        <f t="shared" si="85"/>
        <v>17.353971009771982</v>
      </c>
      <c r="J1121" s="6">
        <f t="shared" si="86"/>
        <v>31.095803257328985</v>
      </c>
      <c r="K1121" s="6">
        <f t="shared" si="88"/>
        <v>20.960360090705098</v>
      </c>
    </row>
    <row r="1122" spans="1:11" ht="12.75" x14ac:dyDescent="0.2">
      <c r="A1122" s="2">
        <v>1963.1</v>
      </c>
      <c r="B1122" s="6">
        <v>73.03</v>
      </c>
      <c r="C1122" s="12">
        <v>2.23333</v>
      </c>
      <c r="D1122" s="12">
        <v>3.98</v>
      </c>
      <c r="E1122" s="12">
        <v>30.8</v>
      </c>
      <c r="F1122" s="6">
        <f t="shared" si="87"/>
        <v>1963.7916666665824</v>
      </c>
      <c r="G1122" s="6">
        <v>4.1100000000000003</v>
      </c>
      <c r="H1122" s="6">
        <f t="shared" si="84"/>
        <v>571.60438733766227</v>
      </c>
      <c r="I1122" s="6">
        <f t="shared" si="85"/>
        <v>17.480230403571422</v>
      </c>
      <c r="J1122" s="6">
        <f t="shared" si="86"/>
        <v>31.151382467532461</v>
      </c>
      <c r="K1122" s="6">
        <f t="shared" si="88"/>
        <v>20.891344595411489</v>
      </c>
    </row>
    <row r="1123" spans="1:11" ht="12.75" x14ac:dyDescent="0.2">
      <c r="A1123" s="2">
        <v>1963.11</v>
      </c>
      <c r="B1123" s="6">
        <v>72.62</v>
      </c>
      <c r="C1123" s="12">
        <v>2.2566700000000002</v>
      </c>
      <c r="D1123" s="12">
        <v>4</v>
      </c>
      <c r="E1123" s="12">
        <v>30.8</v>
      </c>
      <c r="F1123" s="6">
        <f t="shared" si="87"/>
        <v>1963.8749999999156</v>
      </c>
      <c r="G1123" s="6">
        <v>4.12</v>
      </c>
      <c r="H1123" s="6">
        <f t="shared" si="84"/>
        <v>568.39532532467524</v>
      </c>
      <c r="I1123" s="6">
        <f t="shared" si="85"/>
        <v>17.6629121288961</v>
      </c>
      <c r="J1123" s="6">
        <f t="shared" si="86"/>
        <v>31.307922077922068</v>
      </c>
      <c r="K1123" s="6">
        <f t="shared" si="88"/>
        <v>20.720399335339692</v>
      </c>
    </row>
    <row r="1124" spans="1:11" ht="12.75" x14ac:dyDescent="0.2">
      <c r="A1124" s="2">
        <v>1963.12</v>
      </c>
      <c r="B1124" s="6">
        <v>74.17</v>
      </c>
      <c r="C1124" s="12">
        <v>2.2799999999999998</v>
      </c>
      <c r="D1124" s="12">
        <v>4.0199999999999996</v>
      </c>
      <c r="E1124" s="12">
        <v>30.9</v>
      </c>
      <c r="F1124" s="6">
        <f t="shared" si="87"/>
        <v>1963.9583333332489</v>
      </c>
      <c r="G1124" s="6">
        <v>4.13</v>
      </c>
      <c r="H1124" s="6">
        <f t="shared" si="84"/>
        <v>578.64841650485425</v>
      </c>
      <c r="I1124" s="6">
        <f t="shared" si="85"/>
        <v>17.78776310679611</v>
      </c>
      <c r="J1124" s="6">
        <f t="shared" si="86"/>
        <v>31.3626349514563</v>
      </c>
      <c r="K1124" s="6">
        <f t="shared" si="88"/>
        <v>21.038599376737036</v>
      </c>
    </row>
    <row r="1125" spans="1:11" ht="12.75" x14ac:dyDescent="0.2">
      <c r="A1125" s="2">
        <v>1964.01</v>
      </c>
      <c r="B1125" s="6">
        <v>76.45</v>
      </c>
      <c r="C1125" s="12">
        <v>2.2966700000000002</v>
      </c>
      <c r="D1125" s="12">
        <v>4.0733300000000003</v>
      </c>
      <c r="E1125" s="12">
        <v>30.9</v>
      </c>
      <c r="F1125" s="6">
        <f t="shared" si="87"/>
        <v>1964.0416666665822</v>
      </c>
      <c r="G1125" s="6">
        <v>4.17</v>
      </c>
      <c r="H1125" s="6">
        <f t="shared" si="84"/>
        <v>596.43617961165035</v>
      </c>
      <c r="I1125" s="6">
        <f t="shared" si="85"/>
        <v>17.917816620388347</v>
      </c>
      <c r="J1125" s="6">
        <f t="shared" si="86"/>
        <v>31.778696971844656</v>
      </c>
      <c r="K1125" s="6">
        <f t="shared" si="88"/>
        <v>21.627216196980918</v>
      </c>
    </row>
    <row r="1126" spans="1:11" ht="12.75" x14ac:dyDescent="0.2">
      <c r="A1126" s="2">
        <v>1964.02</v>
      </c>
      <c r="B1126" s="6">
        <v>77.39</v>
      </c>
      <c r="C1126" s="12">
        <v>2.3133300000000001</v>
      </c>
      <c r="D1126" s="12">
        <v>4.1266699999999998</v>
      </c>
      <c r="E1126" s="12">
        <v>30.9</v>
      </c>
      <c r="F1126" s="6">
        <f t="shared" si="87"/>
        <v>1964.1249999999154</v>
      </c>
      <c r="G1126" s="6">
        <v>4.1500000000000004</v>
      </c>
      <c r="H1126" s="6">
        <f t="shared" si="84"/>
        <v>603.76973106796095</v>
      </c>
      <c r="I1126" s="6">
        <f t="shared" si="85"/>
        <v>18.047792117475726</v>
      </c>
      <c r="J1126" s="6">
        <f t="shared" si="86"/>
        <v>32.194837008737856</v>
      </c>
      <c r="K1126" s="6">
        <f t="shared" si="88"/>
        <v>21.832670826710313</v>
      </c>
    </row>
    <row r="1127" spans="1:11" ht="12.75" x14ac:dyDescent="0.2">
      <c r="A1127" s="2">
        <v>1964.03</v>
      </c>
      <c r="B1127" s="6">
        <v>78.8</v>
      </c>
      <c r="C1127" s="12">
        <v>2.33</v>
      </c>
      <c r="D1127" s="12">
        <v>4.18</v>
      </c>
      <c r="E1127" s="12">
        <v>30.9</v>
      </c>
      <c r="F1127" s="6">
        <f t="shared" si="87"/>
        <v>1964.2083333332487</v>
      </c>
      <c r="G1127" s="6">
        <v>4.22</v>
      </c>
      <c r="H1127" s="6">
        <f t="shared" si="84"/>
        <v>614.77005825242702</v>
      </c>
      <c r="I1127" s="6">
        <f t="shared" si="85"/>
        <v>18.177845631067957</v>
      </c>
      <c r="J1127" s="6">
        <f t="shared" si="86"/>
        <v>32.610899029126202</v>
      </c>
      <c r="K1127" s="6">
        <f t="shared" si="88"/>
        <v>22.167245585982627</v>
      </c>
    </row>
    <row r="1128" spans="1:11" ht="12.75" x14ac:dyDescent="0.2">
      <c r="A1128" s="2">
        <v>1964.04</v>
      </c>
      <c r="B1128" s="6">
        <v>79.94</v>
      </c>
      <c r="C1128" s="12">
        <v>2.34667</v>
      </c>
      <c r="D1128" s="12">
        <v>4.2300000000000004</v>
      </c>
      <c r="E1128" s="12">
        <v>30.9</v>
      </c>
      <c r="F1128" s="6">
        <f t="shared" si="87"/>
        <v>1964.2916666665819</v>
      </c>
      <c r="G1128" s="6">
        <v>4.2300000000000004</v>
      </c>
      <c r="H1128" s="6">
        <f t="shared" si="84"/>
        <v>623.66393980582518</v>
      </c>
      <c r="I1128" s="6">
        <f t="shared" si="85"/>
        <v>18.30789914466019</v>
      </c>
      <c r="J1128" s="6">
        <f t="shared" si="86"/>
        <v>33.000981553398056</v>
      </c>
      <c r="K1128" s="6">
        <f t="shared" si="88"/>
        <v>22.422192169737169</v>
      </c>
    </row>
    <row r="1129" spans="1:11" ht="12.75" x14ac:dyDescent="0.2">
      <c r="A1129" s="2">
        <v>1964.05</v>
      </c>
      <c r="B1129" s="6">
        <v>80.72</v>
      </c>
      <c r="C1129" s="12">
        <v>2.3633299999999999</v>
      </c>
      <c r="D1129" s="12">
        <v>4.28</v>
      </c>
      <c r="E1129" s="12">
        <v>30.9</v>
      </c>
      <c r="F1129" s="6">
        <f t="shared" si="87"/>
        <v>1964.3749999999152</v>
      </c>
      <c r="G1129" s="6">
        <v>4.2</v>
      </c>
      <c r="H1129" s="6">
        <f t="shared" si="84"/>
        <v>629.74922718446589</v>
      </c>
      <c r="I1129" s="6">
        <f t="shared" si="85"/>
        <v>18.43787464174757</v>
      </c>
      <c r="J1129" s="6">
        <f t="shared" si="86"/>
        <v>33.391064077669895</v>
      </c>
      <c r="K1129" s="6">
        <f t="shared" si="88"/>
        <v>22.574330769563826</v>
      </c>
    </row>
    <row r="1130" spans="1:11" ht="12.75" x14ac:dyDescent="0.2">
      <c r="A1130" s="2">
        <v>1964.06</v>
      </c>
      <c r="B1130" s="6">
        <v>80.239999999999995</v>
      </c>
      <c r="C1130" s="12">
        <v>2.38</v>
      </c>
      <c r="D1130" s="12">
        <v>4.33</v>
      </c>
      <c r="E1130" s="12">
        <v>31</v>
      </c>
      <c r="F1130" s="6">
        <f t="shared" si="87"/>
        <v>1964.4583333332484</v>
      </c>
      <c r="G1130" s="6">
        <v>4.17</v>
      </c>
      <c r="H1130" s="6">
        <f t="shared" si="84"/>
        <v>623.98506580645142</v>
      </c>
      <c r="I1130" s="6">
        <f t="shared" si="85"/>
        <v>18.508031612903221</v>
      </c>
      <c r="J1130" s="6">
        <f t="shared" si="86"/>
        <v>33.672175161290319</v>
      </c>
      <c r="K1130" s="6">
        <f t="shared" si="88"/>
        <v>22.30028803608278</v>
      </c>
    </row>
    <row r="1131" spans="1:11" ht="12.75" x14ac:dyDescent="0.2">
      <c r="A1131" s="2">
        <v>1964.07</v>
      </c>
      <c r="B1131" s="6">
        <v>83.22</v>
      </c>
      <c r="C1131" s="12">
        <v>2.4</v>
      </c>
      <c r="D1131" s="12">
        <v>4.3766699999999998</v>
      </c>
      <c r="E1131" s="12">
        <v>31.1</v>
      </c>
      <c r="F1131" s="6">
        <f t="shared" si="87"/>
        <v>1964.5416666665817</v>
      </c>
      <c r="G1131" s="6">
        <v>4.1900000000000004</v>
      </c>
      <c r="H1131" s="6">
        <f t="shared" si="84"/>
        <v>645.07809067524101</v>
      </c>
      <c r="I1131" s="6">
        <f t="shared" si="85"/>
        <v>18.60354983922829</v>
      </c>
      <c r="J1131" s="6">
        <f t="shared" si="86"/>
        <v>33.925666031189699</v>
      </c>
      <c r="K1131" s="6">
        <f t="shared" si="88"/>
        <v>22.984351845738392</v>
      </c>
    </row>
    <row r="1132" spans="1:11" ht="12.75" x14ac:dyDescent="0.2">
      <c r="A1132" s="2">
        <v>1964.08</v>
      </c>
      <c r="B1132" s="6">
        <v>82</v>
      </c>
      <c r="C1132" s="12">
        <v>2.42</v>
      </c>
      <c r="D1132" s="12">
        <v>4.42333</v>
      </c>
      <c r="E1132" s="12">
        <v>31</v>
      </c>
      <c r="F1132" s="6">
        <f t="shared" si="87"/>
        <v>1964.624999999915</v>
      </c>
      <c r="G1132" s="6">
        <v>4.1900000000000004</v>
      </c>
      <c r="H1132" s="6">
        <f t="shared" si="84"/>
        <v>637.67167741935475</v>
      </c>
      <c r="I1132" s="6">
        <f t="shared" si="85"/>
        <v>18.819090967741928</v>
      </c>
      <c r="J1132" s="6">
        <f t="shared" si="86"/>
        <v>34.397954400967734</v>
      </c>
      <c r="K1132" s="6">
        <f t="shared" si="88"/>
        <v>22.650407292938784</v>
      </c>
    </row>
    <row r="1133" spans="1:11" ht="12.75" x14ac:dyDescent="0.2">
      <c r="A1133" s="2">
        <v>1964.09</v>
      </c>
      <c r="B1133" s="6">
        <v>83.41</v>
      </c>
      <c r="C1133" s="12">
        <v>2.44</v>
      </c>
      <c r="D1133" s="12">
        <v>4.47</v>
      </c>
      <c r="E1133" s="12">
        <v>31.1</v>
      </c>
      <c r="F1133" s="6">
        <f t="shared" si="87"/>
        <v>1964.7083333332482</v>
      </c>
      <c r="G1133" s="6">
        <v>4.2</v>
      </c>
      <c r="H1133" s="6">
        <f t="shared" si="84"/>
        <v>646.55087170417983</v>
      </c>
      <c r="I1133" s="6">
        <f t="shared" si="85"/>
        <v>18.913609003215427</v>
      </c>
      <c r="J1133" s="6">
        <f t="shared" si="86"/>
        <v>34.649111575562692</v>
      </c>
      <c r="K1133" s="6">
        <f t="shared" si="88"/>
        <v>22.892221984231671</v>
      </c>
    </row>
    <row r="1134" spans="1:11" ht="12.75" x14ac:dyDescent="0.2">
      <c r="A1134" s="2">
        <v>1964.1</v>
      </c>
      <c r="B1134" s="6">
        <v>84.85</v>
      </c>
      <c r="C1134" s="12">
        <v>2.46</v>
      </c>
      <c r="D1134" s="12">
        <v>4.4966699999999999</v>
      </c>
      <c r="E1134" s="12">
        <v>31.1</v>
      </c>
      <c r="F1134" s="6">
        <f t="shared" si="87"/>
        <v>1964.7916666665815</v>
      </c>
      <c r="G1134" s="6">
        <v>4.1900000000000004</v>
      </c>
      <c r="H1134" s="6">
        <f t="shared" si="84"/>
        <v>657.71300160771682</v>
      </c>
      <c r="I1134" s="6">
        <f t="shared" si="85"/>
        <v>19.068638585208998</v>
      </c>
      <c r="J1134" s="6">
        <f t="shared" si="86"/>
        <v>34.855843523151115</v>
      </c>
      <c r="K1134" s="6">
        <f t="shared" si="88"/>
        <v>23.212154680675333</v>
      </c>
    </row>
    <row r="1135" spans="1:11" ht="12.75" x14ac:dyDescent="0.2">
      <c r="A1135" s="2">
        <v>1964.11</v>
      </c>
      <c r="B1135" s="6">
        <v>85.44</v>
      </c>
      <c r="C1135" s="12">
        <v>2.48</v>
      </c>
      <c r="D1135" s="12">
        <v>4.5233299999999996</v>
      </c>
      <c r="E1135" s="12">
        <v>31.2</v>
      </c>
      <c r="F1135" s="6">
        <f t="shared" si="87"/>
        <v>1964.8749999999147</v>
      </c>
      <c r="G1135" s="6">
        <v>4.1500000000000004</v>
      </c>
      <c r="H1135" s="6">
        <f t="shared" si="84"/>
        <v>660.16366153846138</v>
      </c>
      <c r="I1135" s="6">
        <f t="shared" si="85"/>
        <v>19.162053846153842</v>
      </c>
      <c r="J1135" s="6">
        <f t="shared" si="86"/>
        <v>34.950118154807683</v>
      </c>
      <c r="K1135" s="6">
        <f t="shared" si="88"/>
        <v>23.225019793095814</v>
      </c>
    </row>
    <row r="1136" spans="1:11" ht="12.75" x14ac:dyDescent="0.2">
      <c r="A1136" s="2">
        <v>1964.12</v>
      </c>
      <c r="B1136" s="6">
        <v>83.96</v>
      </c>
      <c r="C1136" s="12">
        <v>2.5</v>
      </c>
      <c r="D1136" s="12">
        <v>4.55</v>
      </c>
      <c r="E1136" s="12">
        <v>31.2</v>
      </c>
      <c r="F1136" s="6">
        <f t="shared" si="87"/>
        <v>1964.958333333248</v>
      </c>
      <c r="G1136" s="6">
        <v>4.18</v>
      </c>
      <c r="H1136" s="6">
        <f t="shared" si="84"/>
        <v>648.72824230769208</v>
      </c>
      <c r="I1136" s="6">
        <f t="shared" si="85"/>
        <v>19.316586538461536</v>
      </c>
      <c r="J1136" s="6">
        <f t="shared" si="86"/>
        <v>35.156187499999994</v>
      </c>
      <c r="K1136" s="6">
        <f t="shared" si="88"/>
        <v>22.752984772787254</v>
      </c>
    </row>
    <row r="1137" spans="1:11" ht="12.75" x14ac:dyDescent="0.2">
      <c r="A1137" s="2">
        <v>1965.01</v>
      </c>
      <c r="B1137" s="6">
        <v>86.12</v>
      </c>
      <c r="C1137" s="12">
        <v>2.51667</v>
      </c>
      <c r="D1137" s="12">
        <v>4.5933299999999999</v>
      </c>
      <c r="E1137" s="12">
        <v>31.2</v>
      </c>
      <c r="F1137" s="6">
        <f t="shared" si="87"/>
        <v>1965.0416666665812</v>
      </c>
      <c r="G1137" s="6">
        <v>4.1900000000000004</v>
      </c>
      <c r="H1137" s="6">
        <f t="shared" si="84"/>
        <v>665.41777307692303</v>
      </c>
      <c r="I1137" s="6">
        <f t="shared" si="85"/>
        <v>19.445389537499995</v>
      </c>
      <c r="J1137" s="6">
        <f t="shared" si="86"/>
        <v>35.490982577884608</v>
      </c>
      <c r="K1137" s="6">
        <f t="shared" si="88"/>
        <v>23.269335081922463</v>
      </c>
    </row>
    <row r="1138" spans="1:11" ht="12.75" x14ac:dyDescent="0.2">
      <c r="A1138" s="2">
        <v>1965.02</v>
      </c>
      <c r="B1138" s="6">
        <v>86.75</v>
      </c>
      <c r="C1138" s="12">
        <v>2.5333299999999999</v>
      </c>
      <c r="D1138" s="12">
        <v>4.6366699999999996</v>
      </c>
      <c r="E1138" s="12">
        <v>31.2</v>
      </c>
      <c r="F1138" s="6">
        <f t="shared" si="87"/>
        <v>1965.1249999999145</v>
      </c>
      <c r="G1138" s="6">
        <v>4.21</v>
      </c>
      <c r="H1138" s="6">
        <f t="shared" si="84"/>
        <v>670.28555288461519</v>
      </c>
      <c r="I1138" s="6">
        <f t="shared" si="85"/>
        <v>19.574115270192301</v>
      </c>
      <c r="J1138" s="6">
        <f t="shared" si="86"/>
        <v>35.825854922115376</v>
      </c>
      <c r="K1138" s="6">
        <f t="shared" si="88"/>
        <v>23.372068272751328</v>
      </c>
    </row>
    <row r="1139" spans="1:11" ht="12.75" x14ac:dyDescent="0.2">
      <c r="A1139" s="2">
        <v>1965.03</v>
      </c>
      <c r="B1139" s="6">
        <v>86.83</v>
      </c>
      <c r="C1139" s="12">
        <v>2.5499999999999998</v>
      </c>
      <c r="D1139" s="12">
        <v>4.68</v>
      </c>
      <c r="E1139" s="12">
        <v>31.3</v>
      </c>
      <c r="F1139" s="6">
        <f t="shared" si="87"/>
        <v>1965.2083333332478</v>
      </c>
      <c r="G1139" s="6">
        <v>4.21</v>
      </c>
      <c r="H1139" s="6">
        <f t="shared" si="84"/>
        <v>668.7602214057506</v>
      </c>
      <c r="I1139" s="6">
        <f t="shared" si="85"/>
        <v>19.639969648562293</v>
      </c>
      <c r="J1139" s="6">
        <f t="shared" si="86"/>
        <v>36.045120766773152</v>
      </c>
      <c r="K1139" s="6">
        <f t="shared" si="88"/>
        <v>23.253528200034832</v>
      </c>
    </row>
    <row r="1140" spans="1:11" ht="12.75" x14ac:dyDescent="0.2">
      <c r="A1140" s="2">
        <v>1965.04</v>
      </c>
      <c r="B1140" s="6">
        <v>87.97</v>
      </c>
      <c r="C1140" s="12">
        <v>2.57</v>
      </c>
      <c r="D1140" s="12">
        <v>4.7333299999999996</v>
      </c>
      <c r="E1140" s="12">
        <v>31.4</v>
      </c>
      <c r="F1140" s="6">
        <f t="shared" si="87"/>
        <v>1965.291666666581</v>
      </c>
      <c r="G1140" s="6">
        <v>4.2</v>
      </c>
      <c r="H1140" s="6">
        <f t="shared" si="84"/>
        <v>675.38267101910822</v>
      </c>
      <c r="I1140" s="6">
        <f t="shared" si="85"/>
        <v>19.730970382165602</v>
      </c>
      <c r="J1140" s="6">
        <f t="shared" si="86"/>
        <v>36.339764217515913</v>
      </c>
      <c r="K1140" s="6">
        <f t="shared" si="88"/>
        <v>23.420551954771295</v>
      </c>
    </row>
    <row r="1141" spans="1:11" ht="12.75" x14ac:dyDescent="0.2">
      <c r="A1141" s="2">
        <v>1965.05</v>
      </c>
      <c r="B1141" s="6">
        <v>89.28</v>
      </c>
      <c r="C1141" s="12">
        <v>2.59</v>
      </c>
      <c r="D1141" s="12">
        <v>4.78667</v>
      </c>
      <c r="E1141" s="12">
        <v>31.4</v>
      </c>
      <c r="F1141" s="6">
        <f t="shared" si="87"/>
        <v>1965.3749999999143</v>
      </c>
      <c r="G1141" s="6">
        <v>4.21</v>
      </c>
      <c r="H1141" s="6">
        <f t="shared" si="84"/>
        <v>685.44009171974506</v>
      </c>
      <c r="I1141" s="6">
        <f t="shared" si="85"/>
        <v>19.884518789808912</v>
      </c>
      <c r="J1141" s="6">
        <f t="shared" si="86"/>
        <v>36.749277820700634</v>
      </c>
      <c r="K1141" s="6">
        <f t="shared" si="88"/>
        <v>23.708808308861936</v>
      </c>
    </row>
    <row r="1142" spans="1:11" ht="12.75" x14ac:dyDescent="0.2">
      <c r="A1142" s="2">
        <v>1965.06</v>
      </c>
      <c r="B1142" s="6">
        <v>85.04</v>
      </c>
      <c r="C1142" s="12">
        <v>2.61</v>
      </c>
      <c r="D1142" s="12">
        <v>4.84</v>
      </c>
      <c r="E1142" s="12">
        <v>31.6</v>
      </c>
      <c r="F1142" s="6">
        <f t="shared" si="87"/>
        <v>1965.4583333332475</v>
      </c>
      <c r="G1142" s="6">
        <v>4.21</v>
      </c>
      <c r="H1142" s="6">
        <f t="shared" si="84"/>
        <v>648.75562784810108</v>
      </c>
      <c r="I1142" s="6">
        <f t="shared" si="85"/>
        <v>19.911243987341766</v>
      </c>
      <c r="J1142" s="6">
        <f t="shared" si="86"/>
        <v>36.923532911392392</v>
      </c>
      <c r="K1142" s="6">
        <f t="shared" si="88"/>
        <v>22.385342986457786</v>
      </c>
    </row>
    <row r="1143" spans="1:11" ht="12.75" x14ac:dyDescent="0.2">
      <c r="A1143" s="2">
        <v>1965.07</v>
      </c>
      <c r="B1143" s="6">
        <v>84.91</v>
      </c>
      <c r="C1143" s="12">
        <v>2.6266699999999998</v>
      </c>
      <c r="D1143" s="12">
        <v>4.8866699999999996</v>
      </c>
      <c r="E1143" s="12">
        <v>31.6</v>
      </c>
      <c r="F1143" s="6">
        <f t="shared" si="87"/>
        <v>1965.5416666665808</v>
      </c>
      <c r="G1143" s="6">
        <v>4.2</v>
      </c>
      <c r="H1143" s="6">
        <f t="shared" si="84"/>
        <v>647.76388006329091</v>
      </c>
      <c r="I1143" s="6">
        <f t="shared" si="85"/>
        <v>20.038416568670879</v>
      </c>
      <c r="J1143" s="6">
        <f t="shared" si="86"/>
        <v>37.279570366139232</v>
      </c>
      <c r="K1143" s="6">
        <f t="shared" si="88"/>
        <v>22.300781712174427</v>
      </c>
    </row>
    <row r="1144" spans="1:11" ht="12.75" x14ac:dyDescent="0.2">
      <c r="A1144" s="2">
        <v>1965.08</v>
      </c>
      <c r="B1144" s="6">
        <v>86.49</v>
      </c>
      <c r="C1144" s="12">
        <v>2.6433300000000002</v>
      </c>
      <c r="D1144" s="12">
        <v>4.9333299999999998</v>
      </c>
      <c r="E1144" s="12">
        <v>31.6</v>
      </c>
      <c r="F1144" s="6">
        <f t="shared" si="87"/>
        <v>1965.6249999999141</v>
      </c>
      <c r="G1144" s="6">
        <v>4.25</v>
      </c>
      <c r="H1144" s="6">
        <f t="shared" si="84"/>
        <v>659.81743006329089</v>
      </c>
      <c r="I1144" s="6">
        <f t="shared" si="85"/>
        <v>20.165512861708855</v>
      </c>
      <c r="J1144" s="6">
        <f t="shared" si="86"/>
        <v>37.635531532594925</v>
      </c>
      <c r="K1144" s="6">
        <f t="shared" si="88"/>
        <v>22.665971845964386</v>
      </c>
    </row>
    <row r="1145" spans="1:11" ht="12.75" x14ac:dyDescent="0.2">
      <c r="A1145" s="2">
        <v>1965.09</v>
      </c>
      <c r="B1145" s="6">
        <v>89.38</v>
      </c>
      <c r="C1145" s="12">
        <v>2.66</v>
      </c>
      <c r="D1145" s="12">
        <v>4.9800000000000004</v>
      </c>
      <c r="E1145" s="12">
        <v>31.6</v>
      </c>
      <c r="F1145" s="6">
        <f t="shared" si="87"/>
        <v>1965.7083333332473</v>
      </c>
      <c r="G1145" s="6">
        <v>4.29</v>
      </c>
      <c r="H1145" s="6">
        <f t="shared" si="84"/>
        <v>681.86474620253136</v>
      </c>
      <c r="I1145" s="6">
        <f t="shared" si="85"/>
        <v>20.292685443037971</v>
      </c>
      <c r="J1145" s="6">
        <f t="shared" si="86"/>
        <v>37.991568987341765</v>
      </c>
      <c r="K1145" s="6">
        <f t="shared" si="88"/>
        <v>23.374146831648623</v>
      </c>
    </row>
    <row r="1146" spans="1:11" ht="12.75" x14ac:dyDescent="0.2">
      <c r="A1146" s="2">
        <v>1965.1</v>
      </c>
      <c r="B1146" s="6">
        <v>91.39</v>
      </c>
      <c r="C1146" s="12">
        <v>2.68</v>
      </c>
      <c r="D1146" s="12">
        <v>5.05</v>
      </c>
      <c r="E1146" s="12">
        <v>31.7</v>
      </c>
      <c r="F1146" s="6">
        <f t="shared" si="87"/>
        <v>1965.7916666665806</v>
      </c>
      <c r="G1146" s="6">
        <v>4.3499999999999996</v>
      </c>
      <c r="H1146" s="6">
        <f t="shared" si="84"/>
        <v>694.9993277602523</v>
      </c>
      <c r="I1146" s="6">
        <f t="shared" si="85"/>
        <v>20.380765930599367</v>
      </c>
      <c r="J1146" s="6">
        <f t="shared" si="86"/>
        <v>38.404055205047307</v>
      </c>
      <c r="K1146" s="6">
        <f t="shared" si="88"/>
        <v>23.775745523312697</v>
      </c>
    </row>
    <row r="1147" spans="1:11" ht="12.75" x14ac:dyDescent="0.2">
      <c r="A1147" s="2">
        <v>1965.11</v>
      </c>
      <c r="B1147" s="6">
        <v>92.15</v>
      </c>
      <c r="C1147" s="12">
        <v>2.7</v>
      </c>
      <c r="D1147" s="12">
        <v>5.12</v>
      </c>
      <c r="E1147" s="12">
        <v>31.7</v>
      </c>
      <c r="F1147" s="6">
        <f t="shared" si="87"/>
        <v>1965.8749999999138</v>
      </c>
      <c r="G1147" s="6">
        <v>4.45</v>
      </c>
      <c r="H1147" s="6">
        <f t="shared" si="84"/>
        <v>700.7789479495267</v>
      </c>
      <c r="I1147" s="6">
        <f t="shared" si="85"/>
        <v>20.532861198738168</v>
      </c>
      <c r="J1147" s="6">
        <f t="shared" si="86"/>
        <v>38.936388643533114</v>
      </c>
      <c r="K1147" s="6">
        <f t="shared" si="88"/>
        <v>23.925461156673723</v>
      </c>
    </row>
    <row r="1148" spans="1:11" ht="12.75" x14ac:dyDescent="0.2">
      <c r="A1148" s="2">
        <v>1965.12</v>
      </c>
      <c r="B1148" s="6">
        <v>91.73</v>
      </c>
      <c r="C1148" s="12">
        <v>2.72</v>
      </c>
      <c r="D1148" s="12">
        <v>5.19</v>
      </c>
      <c r="E1148" s="12">
        <v>31.8</v>
      </c>
      <c r="F1148" s="6">
        <f t="shared" si="87"/>
        <v>1965.9583333332471</v>
      </c>
      <c r="G1148" s="6">
        <v>4.62</v>
      </c>
      <c r="H1148" s="6">
        <f t="shared" si="84"/>
        <v>695.39128396226397</v>
      </c>
      <c r="I1148" s="6">
        <f t="shared" si="85"/>
        <v>20.61990943396226</v>
      </c>
      <c r="J1148" s="6">
        <f t="shared" si="86"/>
        <v>39.344606603773578</v>
      </c>
      <c r="K1148" s="6">
        <f t="shared" si="88"/>
        <v>23.694111549106324</v>
      </c>
    </row>
    <row r="1149" spans="1:11" ht="12.75" x14ac:dyDescent="0.2">
      <c r="A1149" s="2">
        <v>1966.01</v>
      </c>
      <c r="B1149" s="6">
        <v>93.32</v>
      </c>
      <c r="C1149" s="12">
        <v>2.74</v>
      </c>
      <c r="D1149" s="12">
        <v>5.24</v>
      </c>
      <c r="E1149" s="12">
        <v>31.8</v>
      </c>
      <c r="F1149" s="6">
        <f t="shared" si="87"/>
        <v>1966.0416666665803</v>
      </c>
      <c r="G1149" s="6">
        <v>4.6100000000000003</v>
      </c>
      <c r="H1149" s="6">
        <f t="shared" si="84"/>
        <v>707.44483396226383</v>
      </c>
      <c r="I1149" s="6">
        <f t="shared" si="85"/>
        <v>20.771526415094336</v>
      </c>
      <c r="J1149" s="6">
        <f t="shared" si="86"/>
        <v>39.723649056603762</v>
      </c>
      <c r="K1149" s="6">
        <f t="shared" si="88"/>
        <v>24.058483388421742</v>
      </c>
    </row>
    <row r="1150" spans="1:11" ht="12.75" x14ac:dyDescent="0.2">
      <c r="A1150" s="2">
        <v>1966.02</v>
      </c>
      <c r="B1150" s="6">
        <v>92.69</v>
      </c>
      <c r="C1150" s="12">
        <v>2.76</v>
      </c>
      <c r="D1150" s="12">
        <v>5.29</v>
      </c>
      <c r="E1150" s="12">
        <v>32</v>
      </c>
      <c r="F1150" s="6">
        <f t="shared" si="87"/>
        <v>1966.1249999999136</v>
      </c>
      <c r="G1150" s="6">
        <v>4.83</v>
      </c>
      <c r="H1150" s="6">
        <f t="shared" si="84"/>
        <v>698.27721843749987</v>
      </c>
      <c r="I1150" s="6">
        <f t="shared" si="85"/>
        <v>20.792373749999992</v>
      </c>
      <c r="J1150" s="6">
        <f t="shared" si="86"/>
        <v>39.852049687499992</v>
      </c>
      <c r="K1150" s="6">
        <f t="shared" si="88"/>
        <v>23.700027145579398</v>
      </c>
    </row>
    <row r="1151" spans="1:11" ht="12.75" x14ac:dyDescent="0.2">
      <c r="A1151" s="2">
        <v>1966.03</v>
      </c>
      <c r="B1151" s="6">
        <v>88.88</v>
      </c>
      <c r="C1151" s="12">
        <v>2.78</v>
      </c>
      <c r="D1151" s="12">
        <v>5.34</v>
      </c>
      <c r="E1151" s="12">
        <v>32.1</v>
      </c>
      <c r="F1151" s="6">
        <f t="shared" si="87"/>
        <v>1966.2083333332469</v>
      </c>
      <c r="G1151" s="6">
        <v>4.87</v>
      </c>
      <c r="H1151" s="6">
        <f t="shared" si="84"/>
        <v>667.48879999999986</v>
      </c>
      <c r="I1151" s="6">
        <f t="shared" si="85"/>
        <v>20.87779999999999</v>
      </c>
      <c r="J1151" s="6">
        <f t="shared" si="86"/>
        <v>40.103399999999986</v>
      </c>
      <c r="K1151" s="6">
        <f t="shared" si="88"/>
        <v>22.611112582289998</v>
      </c>
    </row>
    <row r="1152" spans="1:11" ht="12.75" x14ac:dyDescent="0.2">
      <c r="A1152" s="2">
        <v>1966.04</v>
      </c>
      <c r="B1152" s="6">
        <v>91.6</v>
      </c>
      <c r="C1152" s="12">
        <v>2.7966700000000002</v>
      </c>
      <c r="D1152" s="12">
        <v>5.38</v>
      </c>
      <c r="E1152" s="12">
        <v>32.299999999999997</v>
      </c>
      <c r="F1152" s="6">
        <f t="shared" si="87"/>
        <v>1966.2916666665801</v>
      </c>
      <c r="G1152" s="6">
        <v>4.75</v>
      </c>
      <c r="H1152" s="6">
        <f t="shared" si="84"/>
        <v>683.65645820433429</v>
      </c>
      <c r="I1152" s="6">
        <f t="shared" si="85"/>
        <v>20.872942215789475</v>
      </c>
      <c r="J1152" s="6">
        <f t="shared" si="86"/>
        <v>40.153621671826613</v>
      </c>
      <c r="K1152" s="6">
        <f t="shared" si="88"/>
        <v>23.113696462615831</v>
      </c>
    </row>
    <row r="1153" spans="1:11" ht="12.75" x14ac:dyDescent="0.2">
      <c r="A1153" s="2">
        <v>1966.05</v>
      </c>
      <c r="B1153" s="6">
        <v>86.78</v>
      </c>
      <c r="C1153" s="12">
        <v>2.8133300000000001</v>
      </c>
      <c r="D1153" s="12">
        <v>5.42</v>
      </c>
      <c r="E1153" s="12">
        <v>32.299999999999997</v>
      </c>
      <c r="F1153" s="6">
        <f t="shared" si="87"/>
        <v>1966.3749999999134</v>
      </c>
      <c r="G1153" s="6">
        <v>4.78</v>
      </c>
      <c r="H1153" s="6">
        <f t="shared" si="84"/>
        <v>647.68239566563454</v>
      </c>
      <c r="I1153" s="6">
        <f t="shared" si="85"/>
        <v>20.997284099999998</v>
      </c>
      <c r="J1153" s="6">
        <f t="shared" si="86"/>
        <v>40.452161609907108</v>
      </c>
      <c r="K1153" s="6">
        <f t="shared" si="88"/>
        <v>21.852177976763095</v>
      </c>
    </row>
    <row r="1154" spans="1:11" ht="12.75" x14ac:dyDescent="0.2">
      <c r="A1154" s="2">
        <v>1966.06</v>
      </c>
      <c r="B1154" s="6">
        <v>86.06</v>
      </c>
      <c r="C1154" s="12">
        <v>2.83</v>
      </c>
      <c r="D1154" s="12">
        <v>5.46</v>
      </c>
      <c r="E1154" s="12">
        <v>32.4</v>
      </c>
      <c r="F1154" s="6">
        <f t="shared" si="87"/>
        <v>1966.4583333332466</v>
      </c>
      <c r="G1154" s="6">
        <v>4.8099999999999996</v>
      </c>
      <c r="H1154" s="6">
        <f t="shared" si="84"/>
        <v>640.32624259259251</v>
      </c>
      <c r="I1154" s="6">
        <f t="shared" si="85"/>
        <v>21.056510185185182</v>
      </c>
      <c r="J1154" s="6">
        <f t="shared" si="86"/>
        <v>40.624927777777771</v>
      </c>
      <c r="K1154" s="6">
        <f t="shared" si="88"/>
        <v>21.555253383226251</v>
      </c>
    </row>
    <row r="1155" spans="1:11" ht="12.75" x14ac:dyDescent="0.2">
      <c r="A1155" s="2">
        <v>1966.07</v>
      </c>
      <c r="B1155" s="6">
        <v>85.84</v>
      </c>
      <c r="C1155" s="12">
        <v>2.85</v>
      </c>
      <c r="D1155" s="12">
        <v>5.4766700000000004</v>
      </c>
      <c r="E1155" s="12">
        <v>32.5</v>
      </c>
      <c r="F1155" s="6">
        <f t="shared" si="87"/>
        <v>1966.5416666665799</v>
      </c>
      <c r="G1155" s="6">
        <v>5.0199999999999996</v>
      </c>
      <c r="H1155" s="6">
        <f t="shared" si="84"/>
        <v>636.72414276923064</v>
      </c>
      <c r="I1155" s="6">
        <f t="shared" si="85"/>
        <v>21.140072307692304</v>
      </c>
      <c r="J1155" s="6">
        <f t="shared" si="86"/>
        <v>40.623578879076916</v>
      </c>
      <c r="K1155" s="6">
        <f t="shared" si="88"/>
        <v>21.381702007433411</v>
      </c>
    </row>
    <row r="1156" spans="1:11" ht="12.75" x14ac:dyDescent="0.2">
      <c r="A1156" s="2">
        <v>1966.08</v>
      </c>
      <c r="B1156" s="6">
        <v>80.650000000000006</v>
      </c>
      <c r="C1156" s="12">
        <v>2.87</v>
      </c>
      <c r="D1156" s="12">
        <v>5.4933300000000003</v>
      </c>
      <c r="E1156" s="12">
        <v>32.700000000000003</v>
      </c>
      <c r="F1156" s="6">
        <f t="shared" si="87"/>
        <v>1966.6249999999131</v>
      </c>
      <c r="G1156" s="6">
        <v>5.22</v>
      </c>
      <c r="H1156" s="6">
        <f t="shared" si="84"/>
        <v>594.56807798165119</v>
      </c>
      <c r="I1156" s="6">
        <f t="shared" si="85"/>
        <v>21.158219266055038</v>
      </c>
      <c r="J1156" s="6">
        <f t="shared" si="86"/>
        <v>40.497937505504574</v>
      </c>
      <c r="K1156" s="6">
        <f t="shared" si="88"/>
        <v>19.913903864009807</v>
      </c>
    </row>
    <row r="1157" spans="1:11" ht="12.75" x14ac:dyDescent="0.2">
      <c r="A1157" s="2">
        <v>1966.09</v>
      </c>
      <c r="B1157" s="6">
        <v>77.81</v>
      </c>
      <c r="C1157" s="12">
        <v>2.89</v>
      </c>
      <c r="D1157" s="12">
        <v>5.51</v>
      </c>
      <c r="E1157" s="12">
        <v>32.700000000000003</v>
      </c>
      <c r="F1157" s="6">
        <f t="shared" si="87"/>
        <v>1966.7083333332464</v>
      </c>
      <c r="G1157" s="6">
        <v>5.18</v>
      </c>
      <c r="H1157" s="6">
        <f t="shared" si="84"/>
        <v>573.63102477064194</v>
      </c>
      <c r="I1157" s="6">
        <f t="shared" si="85"/>
        <v>21.30566330275229</v>
      </c>
      <c r="J1157" s="6">
        <f t="shared" si="86"/>
        <v>40.620832110091726</v>
      </c>
      <c r="K1157" s="6">
        <f t="shared" si="88"/>
        <v>19.161676250615002</v>
      </c>
    </row>
    <row r="1158" spans="1:11" ht="12.75" x14ac:dyDescent="0.2">
      <c r="A1158" s="2">
        <v>1966.1</v>
      </c>
      <c r="B1158" s="6">
        <v>77.13</v>
      </c>
      <c r="C1158" s="12">
        <v>2.8833299999999999</v>
      </c>
      <c r="D1158" s="12">
        <v>5.5233299999999996</v>
      </c>
      <c r="E1158" s="12">
        <v>32.9</v>
      </c>
      <c r="F1158" s="6">
        <f t="shared" si="87"/>
        <v>1966.7916666665797</v>
      </c>
      <c r="G1158" s="6">
        <v>5.01</v>
      </c>
      <c r="H1158" s="6">
        <f t="shared" si="84"/>
        <v>565.16128358662604</v>
      </c>
      <c r="I1158" s="6">
        <f t="shared" si="85"/>
        <v>21.12727192796352</v>
      </c>
      <c r="J1158" s="6">
        <f t="shared" si="86"/>
        <v>40.471571016109408</v>
      </c>
      <c r="K1158" s="6">
        <f t="shared" si="88"/>
        <v>18.825409371315676</v>
      </c>
    </row>
    <row r="1159" spans="1:11" ht="12.75" x14ac:dyDescent="0.2">
      <c r="A1159" s="2">
        <v>1966.11</v>
      </c>
      <c r="B1159" s="6">
        <v>80.989999999999995</v>
      </c>
      <c r="C1159" s="12">
        <v>2.8766699999999998</v>
      </c>
      <c r="D1159" s="12">
        <v>5.53667</v>
      </c>
      <c r="E1159" s="12">
        <v>32.9</v>
      </c>
      <c r="F1159" s="6">
        <f t="shared" si="87"/>
        <v>1966.8749999999129</v>
      </c>
      <c r="G1159" s="6">
        <v>5.16</v>
      </c>
      <c r="H1159" s="6">
        <f t="shared" si="84"/>
        <v>593.44499361702105</v>
      </c>
      <c r="I1159" s="6">
        <f t="shared" si="85"/>
        <v>21.078471537082063</v>
      </c>
      <c r="J1159" s="6">
        <f t="shared" si="86"/>
        <v>40.569318345592698</v>
      </c>
      <c r="K1159" s="6">
        <f t="shared" si="88"/>
        <v>19.711251211928953</v>
      </c>
    </row>
    <row r="1160" spans="1:11" ht="12.75" x14ac:dyDescent="0.2">
      <c r="A1160" s="2">
        <v>1966.12</v>
      </c>
      <c r="B1160" s="6">
        <v>81.33</v>
      </c>
      <c r="C1160" s="12">
        <v>2.87</v>
      </c>
      <c r="D1160" s="12">
        <v>5.55</v>
      </c>
      <c r="E1160" s="12">
        <v>32.9</v>
      </c>
      <c r="F1160" s="6">
        <f t="shared" si="87"/>
        <v>1966.9583333332462</v>
      </c>
      <c r="G1160" s="6">
        <v>4.84</v>
      </c>
      <c r="H1160" s="6">
        <f t="shared" si="84"/>
        <v>595.93630486322184</v>
      </c>
      <c r="I1160" s="6">
        <f t="shared" si="85"/>
        <v>21.029597872340421</v>
      </c>
      <c r="J1160" s="6">
        <f t="shared" si="86"/>
        <v>40.666992401215794</v>
      </c>
      <c r="K1160" s="6">
        <f t="shared" si="88"/>
        <v>19.736473752791966</v>
      </c>
    </row>
    <row r="1161" spans="1:11" ht="12.75" x14ac:dyDescent="0.2">
      <c r="A1161" s="2">
        <v>1967.01</v>
      </c>
      <c r="B1161" s="6">
        <v>84.45</v>
      </c>
      <c r="C1161" s="12">
        <v>2.88</v>
      </c>
      <c r="D1161" s="12">
        <v>5.5166700000000004</v>
      </c>
      <c r="E1161" s="12">
        <v>32.9</v>
      </c>
      <c r="F1161" s="6">
        <f t="shared" si="87"/>
        <v>1967.0416666665794</v>
      </c>
      <c r="G1161" s="6">
        <v>4.58</v>
      </c>
      <c r="H1161" s="6">
        <f t="shared" si="84"/>
        <v>618.79774924012145</v>
      </c>
      <c r="I1161" s="6">
        <f t="shared" si="85"/>
        <v>21.102871732522793</v>
      </c>
      <c r="J1161" s="6">
        <f t="shared" si="86"/>
        <v>40.422770625227955</v>
      </c>
      <c r="K1161" s="6">
        <f t="shared" si="88"/>
        <v>20.432242125384271</v>
      </c>
    </row>
    <row r="1162" spans="1:11" ht="12.75" x14ac:dyDescent="0.2">
      <c r="A1162" s="2">
        <v>1967.02</v>
      </c>
      <c r="B1162" s="6">
        <v>87.36</v>
      </c>
      <c r="C1162" s="12">
        <v>2.89</v>
      </c>
      <c r="D1162" s="12">
        <v>5.4833299999999996</v>
      </c>
      <c r="E1162" s="12">
        <v>32.9</v>
      </c>
      <c r="F1162" s="6">
        <f t="shared" si="87"/>
        <v>1967.1249999999127</v>
      </c>
      <c r="G1162" s="6">
        <v>4.63</v>
      </c>
      <c r="H1162" s="6">
        <f t="shared" ref="H1162:H1225" si="89">B1162*$E$1761/E1162</f>
        <v>640.12044255319142</v>
      </c>
      <c r="I1162" s="6">
        <f t="shared" ref="I1162:I1225" si="90">C1162*$E$1761/E1162</f>
        <v>21.176145592705165</v>
      </c>
      <c r="J1162" s="6">
        <f t="shared" ref="J1162:J1225" si="91">D1162*$E$1761/E1162</f>
        <v>40.178475575379927</v>
      </c>
      <c r="K1162" s="6">
        <f t="shared" si="88"/>
        <v>21.074443163678431</v>
      </c>
    </row>
    <row r="1163" spans="1:11" ht="12.75" x14ac:dyDescent="0.2">
      <c r="A1163" s="2">
        <v>1967.03</v>
      </c>
      <c r="B1163" s="6">
        <v>89.42</v>
      </c>
      <c r="C1163" s="12">
        <v>2.9</v>
      </c>
      <c r="D1163" s="12">
        <v>5.45</v>
      </c>
      <c r="E1163" s="12">
        <v>33</v>
      </c>
      <c r="F1163" s="6">
        <f t="shared" ref="F1163:F1226" si="92">F1162+1/12</f>
        <v>1967.2083333332459</v>
      </c>
      <c r="G1163" s="6">
        <v>4.54</v>
      </c>
      <c r="H1163" s="6">
        <f t="shared" si="89"/>
        <v>653.22935818181804</v>
      </c>
      <c r="I1163" s="6">
        <f t="shared" si="90"/>
        <v>21.185027272727268</v>
      </c>
      <c r="J1163" s="6">
        <f t="shared" si="91"/>
        <v>39.813240909090901</v>
      </c>
      <c r="K1163" s="6">
        <f t="shared" si="88"/>
        <v>21.443898602019093</v>
      </c>
    </row>
    <row r="1164" spans="1:11" ht="12.75" x14ac:dyDescent="0.2">
      <c r="A1164" s="2">
        <v>1967.04</v>
      </c>
      <c r="B1164" s="6">
        <v>90.96</v>
      </c>
      <c r="C1164" s="12">
        <v>2.9</v>
      </c>
      <c r="D1164" s="12">
        <v>5.41</v>
      </c>
      <c r="E1164" s="12">
        <v>33.1</v>
      </c>
      <c r="F1164" s="6">
        <f t="shared" si="92"/>
        <v>1967.2916666665792</v>
      </c>
      <c r="G1164" s="6">
        <v>4.59</v>
      </c>
      <c r="H1164" s="6">
        <f t="shared" si="89"/>
        <v>662.47184773413869</v>
      </c>
      <c r="I1164" s="6">
        <f t="shared" si="90"/>
        <v>21.121024169184285</v>
      </c>
      <c r="J1164" s="6">
        <f t="shared" si="91"/>
        <v>39.401634743202408</v>
      </c>
      <c r="K1164" s="6">
        <f t="shared" si="88"/>
        <v>21.686025566746235</v>
      </c>
    </row>
    <row r="1165" spans="1:11" ht="12.75" x14ac:dyDescent="0.2">
      <c r="A1165" s="2">
        <v>1967.05</v>
      </c>
      <c r="B1165" s="6">
        <v>92.59</v>
      </c>
      <c r="C1165" s="12">
        <v>2.9</v>
      </c>
      <c r="D1165" s="12">
        <v>5.37</v>
      </c>
      <c r="E1165" s="12">
        <v>33.200000000000003</v>
      </c>
      <c r="F1165" s="6">
        <f t="shared" si="92"/>
        <v>1967.3749999999125</v>
      </c>
      <c r="G1165" s="6">
        <v>4.8499999999999996</v>
      </c>
      <c r="H1165" s="6">
        <f t="shared" si="89"/>
        <v>672.31216536144552</v>
      </c>
      <c r="I1165" s="6">
        <f t="shared" si="90"/>
        <v>21.057406626506015</v>
      </c>
      <c r="J1165" s="6">
        <f t="shared" si="91"/>
        <v>38.992508132530105</v>
      </c>
      <c r="K1165" s="6">
        <f t="shared" si="88"/>
        <v>21.948477389658393</v>
      </c>
    </row>
    <row r="1166" spans="1:11" ht="12.75" x14ac:dyDescent="0.2">
      <c r="A1166" s="2">
        <v>1967.06</v>
      </c>
      <c r="B1166" s="6">
        <v>91.43</v>
      </c>
      <c r="C1166" s="12">
        <v>2.9</v>
      </c>
      <c r="D1166" s="12">
        <v>5.33</v>
      </c>
      <c r="E1166" s="12">
        <v>33.299999999999997</v>
      </c>
      <c r="F1166" s="6">
        <f t="shared" si="92"/>
        <v>1967.4583333332457</v>
      </c>
      <c r="G1166" s="6">
        <v>5.0199999999999996</v>
      </c>
      <c r="H1166" s="6">
        <f t="shared" si="89"/>
        <v>661.89554144144142</v>
      </c>
      <c r="I1166" s="6">
        <f t="shared" si="90"/>
        <v>20.994171171171168</v>
      </c>
      <c r="J1166" s="6">
        <f t="shared" si="91"/>
        <v>38.585838738738737</v>
      </c>
      <c r="K1166" s="6">
        <f t="shared" si="88"/>
        <v>21.552097609793478</v>
      </c>
    </row>
    <row r="1167" spans="1:11" ht="12.75" x14ac:dyDescent="0.2">
      <c r="A1167" s="2">
        <v>1967.07</v>
      </c>
      <c r="B1167" s="6">
        <v>93.01</v>
      </c>
      <c r="C1167" s="12">
        <v>2.9066700000000001</v>
      </c>
      <c r="D1167" s="12">
        <v>5.32</v>
      </c>
      <c r="E1167" s="12">
        <v>33.4</v>
      </c>
      <c r="F1167" s="6">
        <f t="shared" si="92"/>
        <v>1967.541666666579</v>
      </c>
      <c r="G1167" s="6">
        <v>5.16</v>
      </c>
      <c r="H1167" s="6">
        <f t="shared" si="89"/>
        <v>671.31777574850287</v>
      </c>
      <c r="I1167" s="6">
        <f t="shared" si="90"/>
        <v>20.979456394311374</v>
      </c>
      <c r="J1167" s="6">
        <f t="shared" si="91"/>
        <v>38.398135329341315</v>
      </c>
      <c r="K1167" s="6">
        <f t="shared" si="88"/>
        <v>21.804196245666358</v>
      </c>
    </row>
    <row r="1168" spans="1:11" ht="12.75" x14ac:dyDescent="0.2">
      <c r="A1168" s="2">
        <v>1967.08</v>
      </c>
      <c r="B1168" s="6">
        <v>94.49</v>
      </c>
      <c r="C1168" s="12">
        <v>2.9133300000000002</v>
      </c>
      <c r="D1168" s="12">
        <v>5.31</v>
      </c>
      <c r="E1168" s="12">
        <v>33.5</v>
      </c>
      <c r="F1168" s="6">
        <f t="shared" si="92"/>
        <v>1967.6249999999122</v>
      </c>
      <c r="G1168" s="6">
        <v>5.28</v>
      </c>
      <c r="H1168" s="6">
        <f t="shared" si="89"/>
        <v>679.96414298507443</v>
      </c>
      <c r="I1168" s="6">
        <f t="shared" si="90"/>
        <v>20.964757505373132</v>
      </c>
      <c r="J1168" s="6">
        <f t="shared" si="91"/>
        <v>38.211552537313416</v>
      </c>
      <c r="K1168" s="6">
        <f t="shared" si="88"/>
        <v>22.030627049126018</v>
      </c>
    </row>
    <row r="1169" spans="1:11" ht="12.75" x14ac:dyDescent="0.2">
      <c r="A1169" s="2">
        <v>1967.09</v>
      </c>
      <c r="B1169" s="6">
        <v>95.81</v>
      </c>
      <c r="C1169" s="12">
        <v>2.92</v>
      </c>
      <c r="D1169" s="12">
        <v>5.3</v>
      </c>
      <c r="E1169" s="12">
        <v>33.6</v>
      </c>
      <c r="F1169" s="6">
        <f t="shared" si="92"/>
        <v>1967.7083333332455</v>
      </c>
      <c r="G1169" s="6">
        <v>5.3</v>
      </c>
      <c r="H1169" s="6">
        <f t="shared" si="89"/>
        <v>687.41108660714258</v>
      </c>
      <c r="I1169" s="6">
        <f t="shared" si="90"/>
        <v>20.950217857142849</v>
      </c>
      <c r="J1169" s="6">
        <f t="shared" si="91"/>
        <v>38.026080357142845</v>
      </c>
      <c r="K1169" s="6">
        <f t="shared" si="88"/>
        <v>22.21914548866479</v>
      </c>
    </row>
    <row r="1170" spans="1:11" ht="12.75" x14ac:dyDescent="0.2">
      <c r="A1170" s="2">
        <v>1967.1</v>
      </c>
      <c r="B1170" s="6">
        <v>95.66</v>
      </c>
      <c r="C1170" s="12">
        <v>2.92</v>
      </c>
      <c r="D1170" s="12">
        <v>5.31</v>
      </c>
      <c r="E1170" s="12">
        <v>33.700000000000003</v>
      </c>
      <c r="F1170" s="6">
        <f t="shared" si="92"/>
        <v>1967.7916666665787</v>
      </c>
      <c r="G1170" s="6">
        <v>5.48</v>
      </c>
      <c r="H1170" s="6">
        <f t="shared" si="89"/>
        <v>684.29827477744789</v>
      </c>
      <c r="I1170" s="6">
        <f t="shared" si="90"/>
        <v>20.888051038575661</v>
      </c>
      <c r="J1170" s="6">
        <f t="shared" si="91"/>
        <v>37.984777744807104</v>
      </c>
      <c r="K1170" s="6">
        <f t="shared" ref="K1170:K1233" si="93">H1170/AVERAGE(J1050:J1169)</f>
        <v>22.06819919418389</v>
      </c>
    </row>
    <row r="1171" spans="1:11" ht="12.75" x14ac:dyDescent="0.2">
      <c r="A1171" s="2">
        <v>1967.11</v>
      </c>
      <c r="B1171" s="6">
        <v>92.66</v>
      </c>
      <c r="C1171" s="12">
        <v>2.92</v>
      </c>
      <c r="D1171" s="12">
        <v>5.32</v>
      </c>
      <c r="E1171" s="12">
        <v>33.799999999999997</v>
      </c>
      <c r="F1171" s="6">
        <f t="shared" si="92"/>
        <v>1967.874999999912</v>
      </c>
      <c r="G1171" s="6">
        <v>5.75</v>
      </c>
      <c r="H1171" s="6">
        <f t="shared" si="89"/>
        <v>660.87688934911239</v>
      </c>
      <c r="I1171" s="6">
        <f t="shared" si="90"/>
        <v>20.826252071005911</v>
      </c>
      <c r="J1171" s="6">
        <f t="shared" si="91"/>
        <v>37.94371952662722</v>
      </c>
      <c r="K1171" s="6">
        <f t="shared" si="93"/>
        <v>21.263102968336284</v>
      </c>
    </row>
    <row r="1172" spans="1:11" ht="12.75" x14ac:dyDescent="0.2">
      <c r="A1172" s="2">
        <v>1967.12</v>
      </c>
      <c r="B1172" s="6">
        <v>95.3</v>
      </c>
      <c r="C1172" s="12">
        <v>2.92</v>
      </c>
      <c r="D1172" s="12">
        <v>5.33</v>
      </c>
      <c r="E1172" s="12">
        <v>33.9</v>
      </c>
      <c r="F1172" s="6">
        <f t="shared" si="92"/>
        <v>1967.9583333332453</v>
      </c>
      <c r="G1172" s="6">
        <v>5.7</v>
      </c>
      <c r="H1172" s="6">
        <f t="shared" si="89"/>
        <v>677.70107079646004</v>
      </c>
      <c r="I1172" s="6">
        <f t="shared" si="90"/>
        <v>20.764817699115039</v>
      </c>
      <c r="J1172" s="6">
        <f t="shared" si="91"/>
        <v>37.902903539823001</v>
      </c>
      <c r="K1172" s="6">
        <f t="shared" si="93"/>
        <v>21.751597808723631</v>
      </c>
    </row>
    <row r="1173" spans="1:11" ht="12.75" x14ac:dyDescent="0.2">
      <c r="A1173" s="2">
        <v>1968.01</v>
      </c>
      <c r="B1173" s="6">
        <v>95.04</v>
      </c>
      <c r="C1173" s="12">
        <v>2.93</v>
      </c>
      <c r="D1173" s="12">
        <v>5.3666700000000001</v>
      </c>
      <c r="E1173" s="12">
        <v>34.1</v>
      </c>
      <c r="F1173" s="6">
        <f t="shared" si="92"/>
        <v>1968.0416666665785</v>
      </c>
      <c r="G1173" s="6">
        <v>5.53</v>
      </c>
      <c r="H1173" s="6">
        <f t="shared" si="89"/>
        <v>671.88820645161275</v>
      </c>
      <c r="I1173" s="6">
        <f t="shared" si="90"/>
        <v>20.713725219941345</v>
      </c>
      <c r="J1173" s="6">
        <f t="shared" si="91"/>
        <v>37.939838814369487</v>
      </c>
      <c r="K1173" s="6">
        <f t="shared" si="93"/>
        <v>21.511535896332177</v>
      </c>
    </row>
    <row r="1174" spans="1:11" ht="12.75" x14ac:dyDescent="0.2">
      <c r="A1174" s="2">
        <v>1968.02</v>
      </c>
      <c r="B1174" s="6">
        <v>90.75</v>
      </c>
      <c r="C1174" s="12">
        <v>2.94</v>
      </c>
      <c r="D1174" s="12">
        <v>5.4033300000000004</v>
      </c>
      <c r="E1174" s="12">
        <v>34.200000000000003</v>
      </c>
      <c r="F1174" s="6">
        <f t="shared" si="92"/>
        <v>1968.1249999999118</v>
      </c>
      <c r="G1174" s="6">
        <v>5.56</v>
      </c>
      <c r="H1174" s="6">
        <f t="shared" si="89"/>
        <v>639.68401315789447</v>
      </c>
      <c r="I1174" s="6">
        <f t="shared" si="90"/>
        <v>20.723647368421044</v>
      </c>
      <c r="J1174" s="6">
        <f t="shared" si="91"/>
        <v>38.087314807894728</v>
      </c>
      <c r="K1174" s="6">
        <f t="shared" si="93"/>
        <v>20.42499237621422</v>
      </c>
    </row>
    <row r="1175" spans="1:11" ht="12.75" x14ac:dyDescent="0.2">
      <c r="A1175" s="2">
        <v>1968.03</v>
      </c>
      <c r="B1175" s="6">
        <v>89.09</v>
      </c>
      <c r="C1175" s="12">
        <v>2.95</v>
      </c>
      <c r="D1175" s="12">
        <v>5.44</v>
      </c>
      <c r="E1175" s="12">
        <v>34.299999999999997</v>
      </c>
      <c r="F1175" s="6">
        <f t="shared" si="92"/>
        <v>1968.208333333245</v>
      </c>
      <c r="G1175" s="6">
        <v>5.74</v>
      </c>
      <c r="H1175" s="6">
        <f t="shared" si="89"/>
        <v>626.15205218658889</v>
      </c>
      <c r="I1175" s="6">
        <f t="shared" si="90"/>
        <v>20.733511661807579</v>
      </c>
      <c r="J1175" s="6">
        <f t="shared" si="91"/>
        <v>38.234001166180754</v>
      </c>
      <c r="K1175" s="6">
        <f t="shared" si="93"/>
        <v>19.934711308295697</v>
      </c>
    </row>
    <row r="1176" spans="1:11" ht="12.75" x14ac:dyDescent="0.2">
      <c r="A1176" s="2">
        <v>1968.04</v>
      </c>
      <c r="B1176" s="6">
        <v>95.67</v>
      </c>
      <c r="C1176" s="12">
        <v>2.96333</v>
      </c>
      <c r="D1176" s="12">
        <v>5.4833299999999996</v>
      </c>
      <c r="E1176" s="12">
        <v>34.4</v>
      </c>
      <c r="F1176" s="6">
        <f t="shared" si="92"/>
        <v>1968.2916666665783</v>
      </c>
      <c r="G1176" s="6">
        <v>5.64</v>
      </c>
      <c r="H1176" s="6">
        <f t="shared" si="89"/>
        <v>670.44367936046501</v>
      </c>
      <c r="I1176" s="6">
        <f t="shared" si="90"/>
        <v>20.76665483808139</v>
      </c>
      <c r="J1176" s="6">
        <f t="shared" si="91"/>
        <v>38.426507163662777</v>
      </c>
      <c r="K1176" s="6">
        <f t="shared" si="93"/>
        <v>21.277356015671742</v>
      </c>
    </row>
    <row r="1177" spans="1:11" ht="12.75" x14ac:dyDescent="0.2">
      <c r="A1177" s="2">
        <v>1968.05</v>
      </c>
      <c r="B1177" s="6">
        <v>97.87</v>
      </c>
      <c r="C1177" s="12">
        <v>2.9766699999999999</v>
      </c>
      <c r="D1177" s="12">
        <v>5.5266700000000002</v>
      </c>
      <c r="E1177" s="12">
        <v>34.5</v>
      </c>
      <c r="F1177" s="6">
        <f t="shared" si="92"/>
        <v>1968.3749999999116</v>
      </c>
      <c r="G1177" s="6">
        <v>5.87</v>
      </c>
      <c r="H1177" s="6">
        <f t="shared" si="89"/>
        <v>683.87300782608679</v>
      </c>
      <c r="I1177" s="6">
        <f t="shared" si="90"/>
        <v>20.799675755652171</v>
      </c>
      <c r="J1177" s="6">
        <f t="shared" si="91"/>
        <v>38.617967059999998</v>
      </c>
      <c r="K1177" s="6">
        <f t="shared" si="93"/>
        <v>21.630227142779873</v>
      </c>
    </row>
    <row r="1178" spans="1:11" ht="12.75" x14ac:dyDescent="0.2">
      <c r="A1178" s="2">
        <v>1968.06</v>
      </c>
      <c r="B1178" s="6">
        <v>100.5</v>
      </c>
      <c r="C1178" s="12">
        <v>2.99</v>
      </c>
      <c r="D1178" s="12">
        <v>5.57</v>
      </c>
      <c r="E1178" s="12">
        <v>34.700000000000003</v>
      </c>
      <c r="F1178" s="6">
        <f t="shared" si="92"/>
        <v>1968.4583333332448</v>
      </c>
      <c r="G1178" s="6">
        <v>5.72</v>
      </c>
      <c r="H1178" s="6">
        <f t="shared" si="89"/>
        <v>698.20275216138305</v>
      </c>
      <c r="I1178" s="6">
        <f t="shared" si="90"/>
        <v>20.772400288184432</v>
      </c>
      <c r="J1178" s="6">
        <f t="shared" si="91"/>
        <v>38.696411239193075</v>
      </c>
      <c r="K1178" s="6">
        <f t="shared" si="93"/>
        <v>22.004623431346527</v>
      </c>
    </row>
    <row r="1179" spans="1:11" ht="12.75" x14ac:dyDescent="0.2">
      <c r="A1179" s="2">
        <v>1968.07</v>
      </c>
      <c r="B1179" s="6">
        <v>100.3</v>
      </c>
      <c r="C1179" s="12">
        <v>3.0033300000000001</v>
      </c>
      <c r="D1179" s="12">
        <v>5.6</v>
      </c>
      <c r="E1179" s="12">
        <v>34.9</v>
      </c>
      <c r="F1179" s="6">
        <f t="shared" si="92"/>
        <v>1968.5416666665781</v>
      </c>
      <c r="G1179" s="6">
        <v>5.5</v>
      </c>
      <c r="H1179" s="6">
        <f t="shared" si="89"/>
        <v>692.82009455587377</v>
      </c>
      <c r="I1179" s="6">
        <f t="shared" si="90"/>
        <v>20.745437433524351</v>
      </c>
      <c r="J1179" s="6">
        <f t="shared" si="91"/>
        <v>38.681879656160454</v>
      </c>
      <c r="K1179" s="6">
        <f t="shared" si="93"/>
        <v>21.753537415670941</v>
      </c>
    </row>
    <row r="1180" spans="1:11" ht="12.75" x14ac:dyDescent="0.2">
      <c r="A1180" s="2">
        <v>1968.08</v>
      </c>
      <c r="B1180" s="6">
        <v>98.11</v>
      </c>
      <c r="C1180" s="12">
        <v>3.01667</v>
      </c>
      <c r="D1180" s="12">
        <v>5.63</v>
      </c>
      <c r="E1180" s="12">
        <v>35</v>
      </c>
      <c r="F1180" s="6">
        <f t="shared" si="92"/>
        <v>1968.6249999999113</v>
      </c>
      <c r="G1180" s="6">
        <v>5.42</v>
      </c>
      <c r="H1180" s="6">
        <f t="shared" si="89"/>
        <v>675.7564517142855</v>
      </c>
      <c r="I1180" s="6">
        <f t="shared" si="90"/>
        <v>20.778047244857138</v>
      </c>
      <c r="J1180" s="6">
        <f t="shared" si="91"/>
        <v>38.777992285714276</v>
      </c>
      <c r="K1180" s="6">
        <f t="shared" si="93"/>
        <v>21.137766793617846</v>
      </c>
    </row>
    <row r="1181" spans="1:11" ht="12.75" x14ac:dyDescent="0.2">
      <c r="A1181" s="2">
        <v>1968.09</v>
      </c>
      <c r="B1181" s="6">
        <v>101.3</v>
      </c>
      <c r="C1181" s="12">
        <v>3.03</v>
      </c>
      <c r="D1181" s="12">
        <v>5.66</v>
      </c>
      <c r="E1181" s="12">
        <v>35.1</v>
      </c>
      <c r="F1181" s="6">
        <f t="shared" si="92"/>
        <v>1968.7083333332446</v>
      </c>
      <c r="G1181" s="6">
        <v>5.46</v>
      </c>
      <c r="H1181" s="6">
        <f t="shared" si="89"/>
        <v>695.74052136752118</v>
      </c>
      <c r="I1181" s="6">
        <f t="shared" si="90"/>
        <v>20.810402564102557</v>
      </c>
      <c r="J1181" s="6">
        <f t="shared" si="91"/>
        <v>38.873557264957256</v>
      </c>
      <c r="K1181" s="6">
        <f t="shared" si="93"/>
        <v>21.680275633292926</v>
      </c>
    </row>
    <row r="1182" spans="1:11" ht="12.75" x14ac:dyDescent="0.2">
      <c r="A1182" s="2">
        <v>1968.1</v>
      </c>
      <c r="B1182" s="6">
        <v>103.8</v>
      </c>
      <c r="C1182" s="12">
        <v>3.0433300000000001</v>
      </c>
      <c r="D1182" s="12">
        <v>5.6933299999999996</v>
      </c>
      <c r="E1182" s="12">
        <v>35.299999999999997</v>
      </c>
      <c r="F1182" s="6">
        <f t="shared" si="92"/>
        <v>1968.7916666665778</v>
      </c>
      <c r="G1182" s="6">
        <v>5.58</v>
      </c>
      <c r="H1182" s="6">
        <f t="shared" si="89"/>
        <v>708.87166572237948</v>
      </c>
      <c r="I1182" s="6">
        <f t="shared" si="90"/>
        <v>20.783529927195463</v>
      </c>
      <c r="J1182" s="6">
        <f t="shared" si="91"/>
        <v>38.880927944192628</v>
      </c>
      <c r="K1182" s="6">
        <f t="shared" si="93"/>
        <v>22.004606927956878</v>
      </c>
    </row>
    <row r="1183" spans="1:11" ht="12.75" x14ac:dyDescent="0.2">
      <c r="A1183" s="2">
        <v>1968.11</v>
      </c>
      <c r="B1183" s="6">
        <v>105.4</v>
      </c>
      <c r="C1183" s="12">
        <v>3.05667</v>
      </c>
      <c r="D1183" s="12">
        <v>5.7266700000000004</v>
      </c>
      <c r="E1183" s="12">
        <v>35.4</v>
      </c>
      <c r="F1183" s="6">
        <f t="shared" si="92"/>
        <v>1968.8749999999111</v>
      </c>
      <c r="G1183" s="6">
        <v>5.7</v>
      </c>
      <c r="H1183" s="6">
        <f t="shared" si="89"/>
        <v>717.76506779661008</v>
      </c>
      <c r="I1183" s="6">
        <f t="shared" si="90"/>
        <v>20.815663660169488</v>
      </c>
      <c r="J1183" s="6">
        <f t="shared" si="91"/>
        <v>38.998137388983046</v>
      </c>
      <c r="K1183" s="6">
        <f t="shared" si="93"/>
        <v>22.195529227158143</v>
      </c>
    </row>
    <row r="1184" spans="1:11" ht="12.75" x14ac:dyDescent="0.2">
      <c r="A1184" s="2">
        <v>1968.12</v>
      </c>
      <c r="B1184" s="6">
        <v>106.5</v>
      </c>
      <c r="C1184" s="12">
        <v>3.07</v>
      </c>
      <c r="D1184" s="12">
        <v>5.76</v>
      </c>
      <c r="E1184" s="12">
        <v>35.5</v>
      </c>
      <c r="F1184" s="6">
        <f t="shared" si="92"/>
        <v>1968.9583333332444</v>
      </c>
      <c r="G1184" s="6">
        <v>6.03</v>
      </c>
      <c r="H1184" s="6">
        <f t="shared" si="89"/>
        <v>723.21299999999974</v>
      </c>
      <c r="I1184" s="6">
        <f t="shared" si="90"/>
        <v>20.84754845070422</v>
      </c>
      <c r="J1184" s="6">
        <f t="shared" si="91"/>
        <v>39.114618591549288</v>
      </c>
      <c r="K1184" s="6">
        <f t="shared" si="93"/>
        <v>22.277872995434869</v>
      </c>
    </row>
    <row r="1185" spans="1:11" ht="12.75" x14ac:dyDescent="0.2">
      <c r="A1185" s="2">
        <v>1969.01</v>
      </c>
      <c r="B1185" s="6">
        <v>102</v>
      </c>
      <c r="C1185" s="12">
        <v>3.08</v>
      </c>
      <c r="D1185" s="12">
        <v>5.78</v>
      </c>
      <c r="E1185" s="12">
        <v>35.6</v>
      </c>
      <c r="F1185" s="6">
        <f t="shared" si="92"/>
        <v>1969.0416666665776</v>
      </c>
      <c r="G1185" s="6">
        <v>6.04</v>
      </c>
      <c r="H1185" s="6">
        <f t="shared" si="89"/>
        <v>690.70904494382</v>
      </c>
      <c r="I1185" s="6">
        <f t="shared" si="90"/>
        <v>20.856704494382015</v>
      </c>
      <c r="J1185" s="6">
        <f t="shared" si="91"/>
        <v>39.140179213483137</v>
      </c>
      <c r="K1185" s="6">
        <f t="shared" si="93"/>
        <v>21.194968072847139</v>
      </c>
    </row>
    <row r="1186" spans="1:11" ht="12.75" x14ac:dyDescent="0.2">
      <c r="A1186" s="2">
        <v>1969.02</v>
      </c>
      <c r="B1186" s="6">
        <v>101.5</v>
      </c>
      <c r="C1186" s="12">
        <v>3.09</v>
      </c>
      <c r="D1186" s="12">
        <v>5.8</v>
      </c>
      <c r="E1186" s="12">
        <v>35.799999999999997</v>
      </c>
      <c r="F1186" s="6">
        <f t="shared" si="92"/>
        <v>1969.1249999999109</v>
      </c>
      <c r="G1186" s="6">
        <v>6.19</v>
      </c>
      <c r="H1186" s="6">
        <f t="shared" si="89"/>
        <v>683.4834217877094</v>
      </c>
      <c r="I1186" s="6">
        <f t="shared" si="90"/>
        <v>20.807524860335192</v>
      </c>
      <c r="J1186" s="6">
        <f t="shared" si="91"/>
        <v>39.056195530726249</v>
      </c>
      <c r="K1186" s="6">
        <f t="shared" si="93"/>
        <v>20.895729901987231</v>
      </c>
    </row>
    <row r="1187" spans="1:11" ht="12.75" x14ac:dyDescent="0.2">
      <c r="A1187" s="2">
        <v>1969.03</v>
      </c>
      <c r="B1187" s="6">
        <v>99.3</v>
      </c>
      <c r="C1187" s="12">
        <v>3.1</v>
      </c>
      <c r="D1187" s="12">
        <v>5.82</v>
      </c>
      <c r="E1187" s="12">
        <v>36.1</v>
      </c>
      <c r="F1187" s="6">
        <f t="shared" si="92"/>
        <v>1969.2083333332441</v>
      </c>
      <c r="G1187" s="6">
        <v>6.3</v>
      </c>
      <c r="H1187" s="6">
        <f t="shared" si="89"/>
        <v>663.11219667590012</v>
      </c>
      <c r="I1187" s="6">
        <f t="shared" si="90"/>
        <v>20.701387811634344</v>
      </c>
      <c r="J1187" s="6">
        <f t="shared" si="91"/>
        <v>38.865186149584481</v>
      </c>
      <c r="K1187" s="6">
        <f t="shared" si="93"/>
        <v>20.202287616481652</v>
      </c>
    </row>
    <row r="1188" spans="1:11" ht="12.75" x14ac:dyDescent="0.2">
      <c r="A1188" s="2">
        <v>1969.04</v>
      </c>
      <c r="B1188" s="6">
        <v>101.3</v>
      </c>
      <c r="C1188" s="12">
        <v>3.11</v>
      </c>
      <c r="D1188" s="12">
        <v>5.82667</v>
      </c>
      <c r="E1188" s="12">
        <v>36.299999999999997</v>
      </c>
      <c r="F1188" s="6">
        <f t="shared" si="92"/>
        <v>1969.2916666665774</v>
      </c>
      <c r="G1188" s="6">
        <v>6.17</v>
      </c>
      <c r="H1188" s="6">
        <f t="shared" si="89"/>
        <v>672.74083471074368</v>
      </c>
      <c r="I1188" s="6">
        <f t="shared" si="90"/>
        <v>20.653741322314044</v>
      </c>
      <c r="J1188" s="6">
        <f t="shared" si="91"/>
        <v>38.695348858677683</v>
      </c>
      <c r="K1188" s="6">
        <f t="shared" si="93"/>
        <v>20.42860808193215</v>
      </c>
    </row>
    <row r="1189" spans="1:11" ht="12.75" x14ac:dyDescent="0.2">
      <c r="A1189" s="2">
        <v>1969.05</v>
      </c>
      <c r="B1189" s="6">
        <v>104.6</v>
      </c>
      <c r="C1189" s="12">
        <v>3.12</v>
      </c>
      <c r="D1189" s="12">
        <v>5.8333300000000001</v>
      </c>
      <c r="E1189" s="12">
        <v>36.4</v>
      </c>
      <c r="F1189" s="6">
        <f t="shared" si="92"/>
        <v>1969.3749999999106</v>
      </c>
      <c r="G1189" s="6">
        <v>6.32</v>
      </c>
      <c r="H1189" s="6">
        <f t="shared" si="89"/>
        <v>692.74798351648337</v>
      </c>
      <c r="I1189" s="6">
        <f t="shared" si="90"/>
        <v>20.663228571428565</v>
      </c>
      <c r="J1189" s="6">
        <f t="shared" si="91"/>
        <v>38.633151000824171</v>
      </c>
      <c r="K1189" s="6">
        <f t="shared" si="93"/>
        <v>20.972258271972091</v>
      </c>
    </row>
    <row r="1190" spans="1:11" ht="12.75" x14ac:dyDescent="0.2">
      <c r="A1190" s="2">
        <v>1969.06</v>
      </c>
      <c r="B1190" s="6">
        <v>99.14</v>
      </c>
      <c r="C1190" s="12">
        <v>3.13</v>
      </c>
      <c r="D1190" s="12">
        <v>5.84</v>
      </c>
      <c r="E1190" s="12">
        <v>36.6</v>
      </c>
      <c r="F1190" s="6">
        <f t="shared" si="92"/>
        <v>1969.4583333332439</v>
      </c>
      <c r="G1190" s="6">
        <v>6.57</v>
      </c>
      <c r="H1190" s="6">
        <f t="shared" si="89"/>
        <v>652.9994245901637</v>
      </c>
      <c r="I1190" s="6">
        <f t="shared" si="90"/>
        <v>20.616181147540978</v>
      </c>
      <c r="J1190" s="6">
        <f t="shared" si="91"/>
        <v>38.465973770491793</v>
      </c>
      <c r="K1190" s="6">
        <f t="shared" si="93"/>
        <v>19.713341583757622</v>
      </c>
    </row>
    <row r="1191" spans="1:11" ht="12.75" x14ac:dyDescent="0.2">
      <c r="A1191" s="2">
        <v>1969.07</v>
      </c>
      <c r="B1191" s="6">
        <v>94.71</v>
      </c>
      <c r="C1191" s="12">
        <v>3.1366700000000001</v>
      </c>
      <c r="D1191" s="12">
        <v>5.8566700000000003</v>
      </c>
      <c r="E1191" s="12">
        <v>36.799999999999997</v>
      </c>
      <c r="F1191" s="6">
        <f t="shared" si="92"/>
        <v>1969.5416666665772</v>
      </c>
      <c r="G1191" s="6">
        <v>6.72</v>
      </c>
      <c r="H1191" s="6">
        <f t="shared" si="89"/>
        <v>620.43028288043467</v>
      </c>
      <c r="I1191" s="6">
        <f t="shared" si="90"/>
        <v>20.547830803532605</v>
      </c>
      <c r="J1191" s="6">
        <f t="shared" si="91"/>
        <v>38.366122107880429</v>
      </c>
      <c r="K1191" s="6">
        <f t="shared" si="93"/>
        <v>18.681708207192756</v>
      </c>
    </row>
    <row r="1192" spans="1:11" ht="12.75" x14ac:dyDescent="0.2">
      <c r="A1192" s="2">
        <v>1969.08</v>
      </c>
      <c r="B1192" s="6">
        <v>94.18</v>
      </c>
      <c r="C1192" s="12">
        <v>3.1433300000000002</v>
      </c>
      <c r="D1192" s="12">
        <v>5.8733300000000002</v>
      </c>
      <c r="E1192" s="12">
        <v>37</v>
      </c>
      <c r="F1192" s="6">
        <f t="shared" si="92"/>
        <v>1969.6249999999104</v>
      </c>
      <c r="G1192" s="6">
        <v>6.69</v>
      </c>
      <c r="H1192" s="6">
        <f t="shared" si="89"/>
        <v>613.62342648648644</v>
      </c>
      <c r="I1192" s="6">
        <f t="shared" si="90"/>
        <v>20.480154227837836</v>
      </c>
      <c r="J1192" s="6">
        <f t="shared" si="91"/>
        <v>38.267284768378367</v>
      </c>
      <c r="K1192" s="6">
        <f t="shared" si="93"/>
        <v>18.429515590207743</v>
      </c>
    </row>
    <row r="1193" spans="1:11" ht="12.75" x14ac:dyDescent="0.2">
      <c r="A1193" s="2">
        <v>1969.09</v>
      </c>
      <c r="B1193" s="6">
        <v>94.51</v>
      </c>
      <c r="C1193" s="12">
        <v>3.15</v>
      </c>
      <c r="D1193" s="12">
        <v>5.89</v>
      </c>
      <c r="E1193" s="12">
        <v>37.1</v>
      </c>
      <c r="F1193" s="6">
        <f t="shared" si="92"/>
        <v>1969.7083333332437</v>
      </c>
      <c r="G1193" s="6">
        <v>7.16</v>
      </c>
      <c r="H1193" s="6">
        <f t="shared" si="89"/>
        <v>614.11375229110502</v>
      </c>
      <c r="I1193" s="6">
        <f t="shared" si="90"/>
        <v>20.46829245283018</v>
      </c>
      <c r="J1193" s="6">
        <f t="shared" si="91"/>
        <v>38.272457951482465</v>
      </c>
      <c r="K1193" s="6">
        <f t="shared" si="93"/>
        <v>18.398046344676967</v>
      </c>
    </row>
    <row r="1194" spans="1:11" ht="12.75" x14ac:dyDescent="0.2">
      <c r="A1194" s="2">
        <v>1969.1</v>
      </c>
      <c r="B1194" s="6">
        <v>95.52</v>
      </c>
      <c r="C1194" s="12">
        <v>3.15333</v>
      </c>
      <c r="D1194" s="12">
        <v>5.8533299999999997</v>
      </c>
      <c r="E1194" s="12">
        <v>37.299999999999997</v>
      </c>
      <c r="F1194" s="6">
        <f t="shared" si="92"/>
        <v>1969.7916666665769</v>
      </c>
      <c r="G1194" s="6">
        <v>7.1</v>
      </c>
      <c r="H1194" s="6">
        <f t="shared" si="89"/>
        <v>617.34857694369964</v>
      </c>
      <c r="I1194" s="6">
        <f t="shared" si="90"/>
        <v>20.380064783646109</v>
      </c>
      <c r="J1194" s="6">
        <f t="shared" si="91"/>
        <v>37.830244408310989</v>
      </c>
      <c r="K1194" s="6">
        <f t="shared" si="93"/>
        <v>18.448662031815349</v>
      </c>
    </row>
    <row r="1195" spans="1:11" ht="12.75" x14ac:dyDescent="0.2">
      <c r="A1195" s="2">
        <v>1969.11</v>
      </c>
      <c r="B1195" s="6">
        <v>96.21</v>
      </c>
      <c r="C1195" s="12">
        <v>3.1566700000000001</v>
      </c>
      <c r="D1195" s="12">
        <v>5.8166700000000002</v>
      </c>
      <c r="E1195" s="12">
        <v>37.5</v>
      </c>
      <c r="F1195" s="6">
        <f t="shared" si="92"/>
        <v>1969.8749999999102</v>
      </c>
      <c r="G1195" s="6">
        <v>7.14</v>
      </c>
      <c r="H1195" s="6">
        <f t="shared" si="89"/>
        <v>618.4917575999998</v>
      </c>
      <c r="I1195" s="6">
        <f t="shared" si="90"/>
        <v>20.292842495199995</v>
      </c>
      <c r="J1195" s="6">
        <f t="shared" si="91"/>
        <v>37.392812095199993</v>
      </c>
      <c r="K1195" s="6">
        <f t="shared" si="93"/>
        <v>18.437760084691039</v>
      </c>
    </row>
    <row r="1196" spans="1:11" ht="12.75" x14ac:dyDescent="0.2">
      <c r="A1196" s="2">
        <v>1969.12</v>
      </c>
      <c r="B1196" s="6">
        <v>91.11</v>
      </c>
      <c r="C1196" s="12">
        <v>3.16</v>
      </c>
      <c r="D1196" s="12">
        <v>5.78</v>
      </c>
      <c r="E1196" s="12">
        <v>37.700000000000003</v>
      </c>
      <c r="F1196" s="6">
        <f t="shared" si="92"/>
        <v>1969.9583333332434</v>
      </c>
      <c r="G1196" s="6">
        <v>7.65</v>
      </c>
      <c r="H1196" s="6">
        <f t="shared" si="89"/>
        <v>582.59890742705545</v>
      </c>
      <c r="I1196" s="6">
        <f t="shared" si="90"/>
        <v>20.206481697612727</v>
      </c>
      <c r="J1196" s="6">
        <f t="shared" si="91"/>
        <v>36.959957029177708</v>
      </c>
      <c r="K1196" s="6">
        <f t="shared" si="93"/>
        <v>17.326929913742678</v>
      </c>
    </row>
    <row r="1197" spans="1:11" ht="12.75" x14ac:dyDescent="0.2">
      <c r="A1197" s="2">
        <v>1970.01</v>
      </c>
      <c r="B1197" s="6">
        <v>90.31</v>
      </c>
      <c r="C1197" s="12">
        <v>3.1633300000000002</v>
      </c>
      <c r="D1197" s="12">
        <v>5.73</v>
      </c>
      <c r="E1197" s="12">
        <v>37.799999999999997</v>
      </c>
      <c r="F1197" s="6">
        <f t="shared" si="92"/>
        <v>1970.0416666665767</v>
      </c>
      <c r="G1197" s="6">
        <v>7.79</v>
      </c>
      <c r="H1197" s="6">
        <f t="shared" si="89"/>
        <v>575.9556087301587</v>
      </c>
      <c r="I1197" s="6">
        <f t="shared" si="90"/>
        <v>20.174262603968252</v>
      </c>
      <c r="J1197" s="6">
        <f t="shared" si="91"/>
        <v>36.543302380952376</v>
      </c>
      <c r="K1197" s="6">
        <f t="shared" si="93"/>
        <v>17.090541395140203</v>
      </c>
    </row>
    <row r="1198" spans="1:11" ht="12.75" x14ac:dyDescent="0.2">
      <c r="A1198" s="2">
        <v>1970.02</v>
      </c>
      <c r="B1198" s="6">
        <v>87.16</v>
      </c>
      <c r="C1198" s="12">
        <v>3.1666699999999999</v>
      </c>
      <c r="D1198" s="12">
        <v>5.68</v>
      </c>
      <c r="E1198" s="12">
        <v>38</v>
      </c>
      <c r="F1198" s="6">
        <f t="shared" si="92"/>
        <v>1970.12499999991</v>
      </c>
      <c r="G1198" s="6">
        <v>7.24</v>
      </c>
      <c r="H1198" s="6">
        <f t="shared" si="89"/>
        <v>552.94074631578928</v>
      </c>
      <c r="I1198" s="6">
        <f t="shared" si="90"/>
        <v>20.089271146578941</v>
      </c>
      <c r="J1198" s="6">
        <f t="shared" si="91"/>
        <v>36.033770526315777</v>
      </c>
      <c r="K1198" s="6">
        <f t="shared" si="93"/>
        <v>16.372586787159847</v>
      </c>
    </row>
    <row r="1199" spans="1:11" ht="12.75" x14ac:dyDescent="0.2">
      <c r="A1199" s="2">
        <v>1970.03</v>
      </c>
      <c r="B1199" s="6">
        <v>88.65</v>
      </c>
      <c r="C1199" s="12">
        <v>3.17</v>
      </c>
      <c r="D1199" s="12">
        <v>5.63</v>
      </c>
      <c r="E1199" s="12">
        <v>38.200000000000003</v>
      </c>
      <c r="F1199" s="6">
        <f t="shared" si="92"/>
        <v>1970.2083333332432</v>
      </c>
      <c r="G1199" s="6">
        <v>7.07</v>
      </c>
      <c r="H1199" s="6">
        <f t="shared" si="89"/>
        <v>559.44879973821969</v>
      </c>
      <c r="I1199" s="6">
        <f t="shared" si="90"/>
        <v>20.00510654450261</v>
      </c>
      <c r="J1199" s="6">
        <f t="shared" si="91"/>
        <v>35.529574083769617</v>
      </c>
      <c r="K1199" s="6">
        <f t="shared" si="93"/>
        <v>16.531690813943612</v>
      </c>
    </row>
    <row r="1200" spans="1:11" ht="12.75" x14ac:dyDescent="0.2">
      <c r="A1200" s="2">
        <v>1970.04</v>
      </c>
      <c r="B1200" s="6">
        <v>85.95</v>
      </c>
      <c r="C1200" s="12">
        <v>3.17333</v>
      </c>
      <c r="D1200" s="12">
        <v>5.5933299999999999</v>
      </c>
      <c r="E1200" s="12">
        <v>38.5</v>
      </c>
      <c r="F1200" s="6">
        <f t="shared" si="92"/>
        <v>1970.2916666665765</v>
      </c>
      <c r="G1200" s="6">
        <v>7.39</v>
      </c>
      <c r="H1200" s="6">
        <f t="shared" si="89"/>
        <v>538.1831805194804</v>
      </c>
      <c r="I1200" s="6">
        <f t="shared" si="90"/>
        <v>19.870073673506489</v>
      </c>
      <c r="J1200" s="6">
        <f t="shared" si="91"/>
        <v>35.023107959220766</v>
      </c>
      <c r="K1200" s="6">
        <f t="shared" si="93"/>
        <v>15.873067819354056</v>
      </c>
    </row>
    <row r="1201" spans="1:11" ht="12.75" x14ac:dyDescent="0.2">
      <c r="A1201" s="2">
        <v>1970.05</v>
      </c>
      <c r="B1201" s="6">
        <v>76.06</v>
      </c>
      <c r="C1201" s="12">
        <v>3.1766700000000001</v>
      </c>
      <c r="D1201" s="12">
        <v>5.5566700000000004</v>
      </c>
      <c r="E1201" s="12">
        <v>38.6</v>
      </c>
      <c r="F1201" s="6">
        <f t="shared" si="92"/>
        <v>1970.3749999999097</v>
      </c>
      <c r="G1201" s="6">
        <v>7.91</v>
      </c>
      <c r="H1201" s="6">
        <f t="shared" si="89"/>
        <v>475.02228652849732</v>
      </c>
      <c r="I1201" s="6">
        <f t="shared" si="90"/>
        <v>19.839456310103621</v>
      </c>
      <c r="J1201" s="6">
        <f t="shared" si="91"/>
        <v>34.703419522538852</v>
      </c>
      <c r="K1201" s="6">
        <f t="shared" si="93"/>
        <v>13.983836060789185</v>
      </c>
    </row>
    <row r="1202" spans="1:11" ht="12.75" x14ac:dyDescent="0.2">
      <c r="A1202" s="2">
        <v>1970.06</v>
      </c>
      <c r="B1202" s="6">
        <v>75.59</v>
      </c>
      <c r="C1202" s="12">
        <v>3.18</v>
      </c>
      <c r="D1202" s="12">
        <v>5.52</v>
      </c>
      <c r="E1202" s="12">
        <v>38.799999999999997</v>
      </c>
      <c r="F1202" s="6">
        <f t="shared" si="92"/>
        <v>1970.458333333243</v>
      </c>
      <c r="G1202" s="6">
        <v>7.84</v>
      </c>
      <c r="H1202" s="6">
        <f t="shared" si="89"/>
        <v>469.65352809278346</v>
      </c>
      <c r="I1202" s="6">
        <f t="shared" si="90"/>
        <v>19.75788092783505</v>
      </c>
      <c r="J1202" s="6">
        <f t="shared" si="91"/>
        <v>34.296698969072153</v>
      </c>
      <c r="K1202" s="6">
        <f t="shared" si="93"/>
        <v>13.799691797725178</v>
      </c>
    </row>
    <row r="1203" spans="1:11" ht="12.75" x14ac:dyDescent="0.2">
      <c r="A1203" s="2">
        <v>1970.07</v>
      </c>
      <c r="B1203" s="6">
        <v>75.72</v>
      </c>
      <c r="C1203" s="12">
        <v>3.1833300000000002</v>
      </c>
      <c r="D1203" s="12">
        <v>5.4666699999999997</v>
      </c>
      <c r="E1203" s="12">
        <v>39</v>
      </c>
      <c r="F1203" s="6">
        <f t="shared" si="92"/>
        <v>1970.5416666665762</v>
      </c>
      <c r="G1203" s="6">
        <v>7.46</v>
      </c>
      <c r="H1203" s="6">
        <f t="shared" si="89"/>
        <v>468.0486184615383</v>
      </c>
      <c r="I1203" s="6">
        <f t="shared" si="90"/>
        <v>19.677142216153843</v>
      </c>
      <c r="J1203" s="6">
        <f t="shared" si="91"/>
        <v>33.791169322307681</v>
      </c>
      <c r="K1203" s="6">
        <f t="shared" si="93"/>
        <v>13.726499744359765</v>
      </c>
    </row>
    <row r="1204" spans="1:11" ht="12.75" x14ac:dyDescent="0.2">
      <c r="A1204" s="2">
        <v>1970.08</v>
      </c>
      <c r="B1204" s="6">
        <v>77.92</v>
      </c>
      <c r="C1204" s="12">
        <v>3.1866699999999999</v>
      </c>
      <c r="D1204" s="12">
        <v>5.4133300000000002</v>
      </c>
      <c r="E1204" s="12">
        <v>39</v>
      </c>
      <c r="F1204" s="6">
        <f t="shared" si="92"/>
        <v>1970.6249999999095</v>
      </c>
      <c r="G1204" s="6">
        <v>7.53</v>
      </c>
      <c r="H1204" s="6">
        <f t="shared" si="89"/>
        <v>481.6474953846153</v>
      </c>
      <c r="I1204" s="6">
        <f t="shared" si="90"/>
        <v>19.697787783846149</v>
      </c>
      <c r="J1204" s="6">
        <f t="shared" si="91"/>
        <v>33.461458369999995</v>
      </c>
      <c r="K1204" s="6">
        <f t="shared" si="93"/>
        <v>14.100456516815445</v>
      </c>
    </row>
    <row r="1205" spans="1:11" ht="12.75" x14ac:dyDescent="0.2">
      <c r="A1205" s="2">
        <v>1970.09</v>
      </c>
      <c r="B1205" s="6">
        <v>82.58</v>
      </c>
      <c r="C1205" s="12">
        <v>3.19</v>
      </c>
      <c r="D1205" s="12">
        <v>5.36</v>
      </c>
      <c r="E1205" s="12">
        <v>39.200000000000003</v>
      </c>
      <c r="F1205" s="6">
        <f t="shared" si="92"/>
        <v>1970.7083333332428</v>
      </c>
      <c r="G1205" s="6">
        <v>7.39</v>
      </c>
      <c r="H1205" s="6">
        <f t="shared" si="89"/>
        <v>507.8480403061223</v>
      </c>
      <c r="I1205" s="6">
        <f t="shared" si="90"/>
        <v>19.617767602040807</v>
      </c>
      <c r="J1205" s="6">
        <f t="shared" si="91"/>
        <v>32.962769387755095</v>
      </c>
      <c r="K1205" s="6">
        <f t="shared" si="93"/>
        <v>14.842661145242221</v>
      </c>
    </row>
    <row r="1206" spans="1:11" ht="12.75" x14ac:dyDescent="0.2">
      <c r="A1206" s="2">
        <v>1970.1</v>
      </c>
      <c r="B1206" s="6">
        <v>84.37</v>
      </c>
      <c r="C1206" s="12">
        <v>3.17333</v>
      </c>
      <c r="D1206" s="12">
        <v>5.2833300000000003</v>
      </c>
      <c r="E1206" s="12">
        <v>39.4</v>
      </c>
      <c r="F1206" s="6">
        <f t="shared" si="92"/>
        <v>1970.791666666576</v>
      </c>
      <c r="G1206" s="6">
        <v>7.33</v>
      </c>
      <c r="H1206" s="6">
        <f t="shared" si="89"/>
        <v>516.22234187817253</v>
      </c>
      <c r="I1206" s="6">
        <f t="shared" si="90"/>
        <v>19.416188741878166</v>
      </c>
      <c r="J1206" s="6">
        <f t="shared" si="91"/>
        <v>32.326336203807102</v>
      </c>
      <c r="K1206" s="6">
        <f t="shared" si="93"/>
        <v>15.064185404089631</v>
      </c>
    </row>
    <row r="1207" spans="1:11" ht="12.75" x14ac:dyDescent="0.2">
      <c r="A1207" s="2">
        <v>1970.11</v>
      </c>
      <c r="B1207" s="6">
        <v>84.28</v>
      </c>
      <c r="C1207" s="12">
        <v>3.1566700000000001</v>
      </c>
      <c r="D1207" s="12">
        <v>5.2066699999999999</v>
      </c>
      <c r="E1207" s="12">
        <v>39.6</v>
      </c>
      <c r="F1207" s="6">
        <f t="shared" si="92"/>
        <v>1970.8749999999093</v>
      </c>
      <c r="G1207" s="6">
        <v>6.84</v>
      </c>
      <c r="H1207" s="6">
        <f t="shared" si="89"/>
        <v>513.06726969696956</v>
      </c>
      <c r="I1207" s="6">
        <f t="shared" si="90"/>
        <v>19.216706908333329</v>
      </c>
      <c r="J1207" s="6">
        <f t="shared" si="91"/>
        <v>31.696392514393931</v>
      </c>
      <c r="K1207" s="6">
        <f t="shared" si="93"/>
        <v>14.95076190879173</v>
      </c>
    </row>
    <row r="1208" spans="1:11" ht="12.75" x14ac:dyDescent="0.2">
      <c r="A1208" s="2">
        <v>1970.12</v>
      </c>
      <c r="B1208" s="6">
        <v>90.05</v>
      </c>
      <c r="C1208" s="12">
        <v>3.14</v>
      </c>
      <c r="D1208" s="12">
        <v>5.13</v>
      </c>
      <c r="E1208" s="12">
        <v>39.799999999999997</v>
      </c>
      <c r="F1208" s="6">
        <f t="shared" si="92"/>
        <v>1970.9583333332425</v>
      </c>
      <c r="G1208" s="6">
        <v>6.39</v>
      </c>
      <c r="H1208" s="6">
        <f t="shared" si="89"/>
        <v>545.4382801507536</v>
      </c>
      <c r="I1208" s="6">
        <f t="shared" si="90"/>
        <v>19.019169346733666</v>
      </c>
      <c r="J1208" s="6">
        <f t="shared" si="91"/>
        <v>31.07271934673366</v>
      </c>
      <c r="K1208" s="6">
        <f t="shared" si="93"/>
        <v>15.873840687205742</v>
      </c>
    </row>
    <row r="1209" spans="1:11" ht="12.75" x14ac:dyDescent="0.2">
      <c r="A1209" s="2">
        <v>1971.01</v>
      </c>
      <c r="B1209" s="6">
        <v>93.49</v>
      </c>
      <c r="C1209" s="12">
        <v>3.13</v>
      </c>
      <c r="D1209" s="12">
        <v>5.16</v>
      </c>
      <c r="E1209" s="12">
        <v>39.799999999999997</v>
      </c>
      <c r="F1209" s="6">
        <f t="shared" si="92"/>
        <v>1971.0416666665758</v>
      </c>
      <c r="G1209" s="6">
        <v>6.24</v>
      </c>
      <c r="H1209" s="6">
        <f t="shared" si="89"/>
        <v>566.2745675879396</v>
      </c>
      <c r="I1209" s="6">
        <f t="shared" si="90"/>
        <v>18.958598743718589</v>
      </c>
      <c r="J1209" s="6">
        <f t="shared" si="91"/>
        <v>31.254431155778889</v>
      </c>
      <c r="K1209" s="6">
        <f t="shared" si="93"/>
        <v>16.461793943491941</v>
      </c>
    </row>
    <row r="1210" spans="1:11" ht="12.75" x14ac:dyDescent="0.2">
      <c r="A1210" s="2">
        <v>1971.02</v>
      </c>
      <c r="B1210" s="6">
        <v>97.11</v>
      </c>
      <c r="C1210" s="12">
        <v>3.12</v>
      </c>
      <c r="D1210" s="12">
        <v>5.19</v>
      </c>
      <c r="E1210" s="12">
        <v>39.9</v>
      </c>
      <c r="F1210" s="6">
        <f t="shared" si="92"/>
        <v>1971.1249999999091</v>
      </c>
      <c r="G1210" s="6">
        <v>6.11</v>
      </c>
      <c r="H1210" s="6">
        <f t="shared" si="89"/>
        <v>586.72693759398476</v>
      </c>
      <c r="I1210" s="6">
        <f t="shared" si="90"/>
        <v>18.850664661654129</v>
      </c>
      <c r="J1210" s="6">
        <f t="shared" si="91"/>
        <v>31.35735563909774</v>
      </c>
      <c r="K1210" s="6">
        <f t="shared" si="93"/>
        <v>17.034534781502128</v>
      </c>
    </row>
    <row r="1211" spans="1:11" ht="12.75" x14ac:dyDescent="0.2">
      <c r="A1211" s="2">
        <v>1971.03</v>
      </c>
      <c r="B1211" s="6">
        <v>99.6</v>
      </c>
      <c r="C1211" s="12">
        <v>3.11</v>
      </c>
      <c r="D1211" s="12">
        <v>5.22</v>
      </c>
      <c r="E1211" s="12">
        <v>40</v>
      </c>
      <c r="F1211" s="6">
        <f t="shared" si="92"/>
        <v>1971.2083333332423</v>
      </c>
      <c r="G1211" s="6">
        <v>5.7</v>
      </c>
      <c r="H1211" s="6">
        <f t="shared" si="89"/>
        <v>600.2667899999999</v>
      </c>
      <c r="I1211" s="6">
        <f t="shared" si="90"/>
        <v>18.743270249999995</v>
      </c>
      <c r="J1211" s="6">
        <f t="shared" si="91"/>
        <v>31.459765499999992</v>
      </c>
      <c r="K1211" s="6">
        <f t="shared" si="93"/>
        <v>17.402902607188885</v>
      </c>
    </row>
    <row r="1212" spans="1:11" ht="12.75" x14ac:dyDescent="0.2">
      <c r="A1212" s="2">
        <v>1971.04</v>
      </c>
      <c r="B1212" s="6">
        <v>103</v>
      </c>
      <c r="C1212" s="12">
        <v>3.1066699999999998</v>
      </c>
      <c r="D1212" s="12">
        <v>5.2533300000000001</v>
      </c>
      <c r="E1212" s="12">
        <v>40.1</v>
      </c>
      <c r="F1212" s="6">
        <f t="shared" si="92"/>
        <v>1971.2916666665756</v>
      </c>
      <c r="G1212" s="6">
        <v>5.83</v>
      </c>
      <c r="H1212" s="6">
        <f t="shared" si="89"/>
        <v>619.209800498753</v>
      </c>
      <c r="I1212" s="6">
        <f t="shared" si="90"/>
        <v>18.67650981471321</v>
      </c>
      <c r="J1212" s="6">
        <f t="shared" si="91"/>
        <v>31.581683701496253</v>
      </c>
      <c r="K1212" s="6">
        <f t="shared" si="93"/>
        <v>17.92411044795961</v>
      </c>
    </row>
    <row r="1213" spans="1:11" ht="12.75" x14ac:dyDescent="0.2">
      <c r="A1213" s="2">
        <v>1971.05</v>
      </c>
      <c r="B1213" s="6">
        <v>101.6</v>
      </c>
      <c r="C1213" s="12">
        <v>3.1033300000000001</v>
      </c>
      <c r="D1213" s="12">
        <v>5.28667</v>
      </c>
      <c r="E1213" s="12">
        <v>40.299999999999997</v>
      </c>
      <c r="F1213" s="6">
        <f t="shared" si="92"/>
        <v>1971.3749999999088</v>
      </c>
      <c r="G1213" s="6">
        <v>6.39</v>
      </c>
      <c r="H1213" s="6">
        <f t="shared" si="89"/>
        <v>607.76212406947877</v>
      </c>
      <c r="I1213" s="6">
        <f t="shared" si="90"/>
        <v>18.56384283945409</v>
      </c>
      <c r="J1213" s="6">
        <f t="shared" si="91"/>
        <v>31.624387681637714</v>
      </c>
      <c r="K1213" s="6">
        <f t="shared" si="93"/>
        <v>17.564153279699379</v>
      </c>
    </row>
    <row r="1214" spans="1:11" ht="12.75" x14ac:dyDescent="0.2">
      <c r="A1214" s="2">
        <v>1971.06</v>
      </c>
      <c r="B1214" s="6">
        <v>99.72</v>
      </c>
      <c r="C1214" s="12">
        <v>3.1</v>
      </c>
      <c r="D1214" s="12">
        <v>5.32</v>
      </c>
      <c r="E1214" s="12">
        <v>40.6</v>
      </c>
      <c r="F1214" s="6">
        <f t="shared" si="92"/>
        <v>1971.4583333332421</v>
      </c>
      <c r="G1214" s="6">
        <v>6.52</v>
      </c>
      <c r="H1214" s="6">
        <f t="shared" si="89"/>
        <v>592.10837733990138</v>
      </c>
      <c r="I1214" s="6">
        <f t="shared" si="90"/>
        <v>18.406899014778318</v>
      </c>
      <c r="J1214" s="6">
        <f t="shared" si="91"/>
        <v>31.588613793103445</v>
      </c>
      <c r="K1214" s="6">
        <f t="shared" si="93"/>
        <v>17.083166880070703</v>
      </c>
    </row>
    <row r="1215" spans="1:11" ht="12.75" x14ac:dyDescent="0.2">
      <c r="A1215" s="2">
        <v>1971.07</v>
      </c>
      <c r="B1215" s="6">
        <v>99</v>
      </c>
      <c r="C1215" s="12">
        <v>3.09667</v>
      </c>
      <c r="D1215" s="12">
        <v>5.3566700000000003</v>
      </c>
      <c r="E1215" s="12">
        <v>40.700000000000003</v>
      </c>
      <c r="F1215" s="6">
        <f t="shared" si="92"/>
        <v>1971.5416666665753</v>
      </c>
      <c r="G1215" s="6">
        <v>6.73</v>
      </c>
      <c r="H1215" s="6">
        <f t="shared" si="89"/>
        <v>586.38891891891876</v>
      </c>
      <c r="I1215" s="6">
        <f t="shared" si="90"/>
        <v>18.341949227764122</v>
      </c>
      <c r="J1215" s="6">
        <f t="shared" si="91"/>
        <v>31.728201316216211</v>
      </c>
      <c r="K1215" s="6">
        <f t="shared" si="93"/>
        <v>16.889414708693351</v>
      </c>
    </row>
    <row r="1216" spans="1:11" ht="12.75" x14ac:dyDescent="0.2">
      <c r="A1216" s="2">
        <v>1971.08</v>
      </c>
      <c r="B1216" s="6">
        <v>97.24</v>
      </c>
      <c r="C1216" s="12">
        <v>3.0933299999999999</v>
      </c>
      <c r="D1216" s="12">
        <v>5.3933299999999997</v>
      </c>
      <c r="E1216" s="12">
        <v>40.799999999999997</v>
      </c>
      <c r="F1216" s="6">
        <f t="shared" si="92"/>
        <v>1971.6249999999086</v>
      </c>
      <c r="G1216" s="6">
        <v>6.58</v>
      </c>
      <c r="H1216" s="6">
        <f t="shared" si="89"/>
        <v>574.55254999999988</v>
      </c>
      <c r="I1216" s="6">
        <f t="shared" si="90"/>
        <v>18.27725873602941</v>
      </c>
      <c r="J1216" s="6">
        <f t="shared" si="91"/>
        <v>31.867045500735291</v>
      </c>
      <c r="K1216" s="6">
        <f t="shared" si="93"/>
        <v>16.519449443051556</v>
      </c>
    </row>
    <row r="1217" spans="1:11" ht="12.75" x14ac:dyDescent="0.2">
      <c r="A1217" s="2">
        <v>1971.09</v>
      </c>
      <c r="B1217" s="6">
        <v>99.4</v>
      </c>
      <c r="C1217" s="12">
        <v>3.09</v>
      </c>
      <c r="D1217" s="12">
        <v>5.43</v>
      </c>
      <c r="E1217" s="12">
        <v>40.799999999999997</v>
      </c>
      <c r="F1217" s="6">
        <f t="shared" si="92"/>
        <v>1971.7083333332419</v>
      </c>
      <c r="G1217" s="6">
        <v>6.14</v>
      </c>
      <c r="H1217" s="6">
        <f t="shared" si="89"/>
        <v>587.31513235294108</v>
      </c>
      <c r="I1217" s="6">
        <f t="shared" si="90"/>
        <v>18.25758308823529</v>
      </c>
      <c r="J1217" s="6">
        <f t="shared" si="91"/>
        <v>32.083713970588228</v>
      </c>
      <c r="K1217" s="6">
        <f t="shared" si="93"/>
        <v>16.856792547835997</v>
      </c>
    </row>
    <row r="1218" spans="1:11" ht="12.75" x14ac:dyDescent="0.2">
      <c r="A1218" s="2">
        <v>1971.1</v>
      </c>
      <c r="B1218" s="6">
        <v>97.29</v>
      </c>
      <c r="C1218" s="12">
        <v>3.0833300000000001</v>
      </c>
      <c r="D1218" s="12">
        <v>5.52</v>
      </c>
      <c r="E1218" s="12">
        <v>40.9</v>
      </c>
      <c r="F1218" s="6">
        <f t="shared" si="92"/>
        <v>1971.7916666665751</v>
      </c>
      <c r="G1218" s="6">
        <v>5.93</v>
      </c>
      <c r="H1218" s="6">
        <f t="shared" si="89"/>
        <v>573.44248386308061</v>
      </c>
      <c r="I1218" s="6">
        <f t="shared" si="90"/>
        <v>18.17362949706601</v>
      </c>
      <c r="J1218" s="6">
        <f t="shared" si="91"/>
        <v>32.535743765281161</v>
      </c>
      <c r="K1218" s="6">
        <f t="shared" si="93"/>
        <v>16.428862709159468</v>
      </c>
    </row>
    <row r="1219" spans="1:11" ht="12.75" x14ac:dyDescent="0.2">
      <c r="A1219" s="2">
        <v>1971.11</v>
      </c>
      <c r="B1219" s="6">
        <v>92.78</v>
      </c>
      <c r="C1219" s="12">
        <v>3.07667</v>
      </c>
      <c r="D1219" s="12">
        <v>5.61</v>
      </c>
      <c r="E1219" s="12">
        <v>40.9</v>
      </c>
      <c r="F1219" s="6">
        <f t="shared" si="92"/>
        <v>1971.8749999999084</v>
      </c>
      <c r="G1219" s="6">
        <v>5.81</v>
      </c>
      <c r="H1219" s="6">
        <f t="shared" si="89"/>
        <v>546.85983814180918</v>
      </c>
      <c r="I1219" s="6">
        <f t="shared" si="90"/>
        <v>18.134374414914422</v>
      </c>
      <c r="J1219" s="6">
        <f t="shared" si="91"/>
        <v>33.066217848410751</v>
      </c>
      <c r="K1219" s="6">
        <f t="shared" si="93"/>
        <v>15.638712654326644</v>
      </c>
    </row>
    <row r="1220" spans="1:11" ht="12.75" x14ac:dyDescent="0.2">
      <c r="A1220" s="2">
        <v>1971.12</v>
      </c>
      <c r="B1220" s="6">
        <v>99.17</v>
      </c>
      <c r="C1220" s="12">
        <v>3.07</v>
      </c>
      <c r="D1220" s="12">
        <v>5.7</v>
      </c>
      <c r="E1220" s="12">
        <v>41.1</v>
      </c>
      <c r="F1220" s="6">
        <f t="shared" si="92"/>
        <v>1971.9583333332416</v>
      </c>
      <c r="G1220" s="6">
        <v>5.93</v>
      </c>
      <c r="H1220" s="6">
        <f t="shared" si="89"/>
        <v>581.67910145985388</v>
      </c>
      <c r="I1220" s="6">
        <f t="shared" si="90"/>
        <v>18.007006569343062</v>
      </c>
      <c r="J1220" s="6">
        <f t="shared" si="91"/>
        <v>33.433204379562035</v>
      </c>
      <c r="K1220" s="6">
        <f t="shared" si="93"/>
        <v>16.603557212925335</v>
      </c>
    </row>
    <row r="1221" spans="1:11" ht="12.75" x14ac:dyDescent="0.2">
      <c r="A1221" s="2">
        <v>1972.01</v>
      </c>
      <c r="B1221" s="6">
        <v>103.3</v>
      </c>
      <c r="C1221" s="12">
        <v>3.07</v>
      </c>
      <c r="D1221" s="12">
        <v>5.7366700000000002</v>
      </c>
      <c r="E1221" s="12">
        <v>41.1</v>
      </c>
      <c r="F1221" s="6">
        <f t="shared" si="92"/>
        <v>1972.0416666665749</v>
      </c>
      <c r="G1221" s="6">
        <v>5.95</v>
      </c>
      <c r="H1221" s="6">
        <f t="shared" si="89"/>
        <v>605.90351094890491</v>
      </c>
      <c r="I1221" s="6">
        <f t="shared" si="90"/>
        <v>18.007006569343062</v>
      </c>
      <c r="J1221" s="6">
        <f t="shared" si="91"/>
        <v>33.648291327737212</v>
      </c>
      <c r="K1221" s="6">
        <f t="shared" si="93"/>
        <v>17.262996797035171</v>
      </c>
    </row>
    <row r="1222" spans="1:11" ht="12.75" x14ac:dyDescent="0.2">
      <c r="A1222" s="2">
        <v>1972.02</v>
      </c>
      <c r="B1222" s="6">
        <v>105.2</v>
      </c>
      <c r="C1222" s="12">
        <v>3.07</v>
      </c>
      <c r="D1222" s="12">
        <v>5.7733299999999996</v>
      </c>
      <c r="E1222" s="12">
        <v>41.3</v>
      </c>
      <c r="F1222" s="6">
        <f t="shared" si="92"/>
        <v>1972.1249999999081</v>
      </c>
      <c r="G1222" s="6">
        <v>6.08</v>
      </c>
      <c r="H1222" s="6">
        <f t="shared" si="89"/>
        <v>614.05978692493932</v>
      </c>
      <c r="I1222" s="6">
        <f t="shared" si="90"/>
        <v>17.919805569007259</v>
      </c>
      <c r="J1222" s="6">
        <f t="shared" si="91"/>
        <v>33.699332601210642</v>
      </c>
      <c r="K1222" s="6">
        <f t="shared" si="93"/>
        <v>17.464147605486168</v>
      </c>
    </row>
    <row r="1223" spans="1:11" ht="12.75" x14ac:dyDescent="0.2">
      <c r="A1223" s="2">
        <v>1972.03</v>
      </c>
      <c r="B1223" s="6">
        <v>107.7</v>
      </c>
      <c r="C1223" s="12">
        <v>3.07</v>
      </c>
      <c r="D1223" s="12">
        <v>5.81</v>
      </c>
      <c r="E1223" s="12">
        <v>41.4</v>
      </c>
      <c r="F1223" s="6">
        <f t="shared" si="92"/>
        <v>1972.2083333332414</v>
      </c>
      <c r="G1223" s="6">
        <v>6.07</v>
      </c>
      <c r="H1223" s="6">
        <f t="shared" si="89"/>
        <v>627.13397826086941</v>
      </c>
      <c r="I1223" s="6">
        <f t="shared" si="90"/>
        <v>17.876521014492749</v>
      </c>
      <c r="J1223" s="6">
        <f t="shared" si="91"/>
        <v>33.831461594202885</v>
      </c>
      <c r="K1223" s="6">
        <f t="shared" si="93"/>
        <v>17.805643849614942</v>
      </c>
    </row>
    <row r="1224" spans="1:11" ht="12.75" x14ac:dyDescent="0.2">
      <c r="A1224" s="2">
        <v>1972.04</v>
      </c>
      <c r="B1224" s="6">
        <v>108.8</v>
      </c>
      <c r="C1224" s="12">
        <v>3.07</v>
      </c>
      <c r="D1224" s="12">
        <v>5.8633300000000004</v>
      </c>
      <c r="E1224" s="12">
        <v>41.5</v>
      </c>
      <c r="F1224" s="6">
        <f t="shared" si="92"/>
        <v>1972.2916666665747</v>
      </c>
      <c r="G1224" s="6">
        <v>6.19</v>
      </c>
      <c r="H1224" s="6">
        <f t="shared" si="89"/>
        <v>632.01264578313237</v>
      </c>
      <c r="I1224" s="6">
        <f t="shared" si="90"/>
        <v>17.833445060240958</v>
      </c>
      <c r="J1224" s="6">
        <f t="shared" si="91"/>
        <v>34.059730757349392</v>
      </c>
      <c r="K1224" s="6">
        <f t="shared" si="93"/>
        <v>17.915161678498297</v>
      </c>
    </row>
    <row r="1225" spans="1:11" ht="12.75" x14ac:dyDescent="0.2">
      <c r="A1225" s="2">
        <v>1972.05</v>
      </c>
      <c r="B1225" s="6">
        <v>107.7</v>
      </c>
      <c r="C1225" s="12">
        <v>3.07</v>
      </c>
      <c r="D1225" s="12">
        <v>5.9166699999999999</v>
      </c>
      <c r="E1225" s="12">
        <v>41.6</v>
      </c>
      <c r="F1225" s="6">
        <f t="shared" si="92"/>
        <v>1972.3749999999079</v>
      </c>
      <c r="G1225" s="6">
        <v>6.13</v>
      </c>
      <c r="H1225" s="6">
        <f t="shared" si="89"/>
        <v>624.11891105769212</v>
      </c>
      <c r="I1225" s="6">
        <f t="shared" si="90"/>
        <v>17.790576201923074</v>
      </c>
      <c r="J1225" s="6">
        <f t="shared" si="91"/>
        <v>34.286960422355762</v>
      </c>
      <c r="K1225" s="6">
        <f t="shared" si="93"/>
        <v>17.662646200372556</v>
      </c>
    </row>
    <row r="1226" spans="1:11" ht="12.75" x14ac:dyDescent="0.2">
      <c r="A1226" s="2">
        <v>1972.06</v>
      </c>
      <c r="B1226" s="6">
        <v>108</v>
      </c>
      <c r="C1226" s="12">
        <v>3.07</v>
      </c>
      <c r="D1226" s="12">
        <v>5.97</v>
      </c>
      <c r="E1226" s="12">
        <v>41.7</v>
      </c>
      <c r="F1226" s="6">
        <f t="shared" si="92"/>
        <v>1972.4583333332412</v>
      </c>
      <c r="G1226" s="6">
        <v>6.11</v>
      </c>
      <c r="H1226" s="6">
        <f t="shared" ref="H1226:H1289" si="94">B1226*$E$1761/E1226</f>
        <v>624.3565467625898</v>
      </c>
      <c r="I1226" s="6">
        <f t="shared" ref="I1226:I1289" si="95">C1226*$E$1761/E1226</f>
        <v>17.747912949640281</v>
      </c>
      <c r="J1226" s="6">
        <f t="shared" ref="J1226:J1289" si="96">D1226*$E$1761/E1226</f>
        <v>34.513042446043151</v>
      </c>
      <c r="K1226" s="6">
        <f t="shared" si="93"/>
        <v>17.640857315740252</v>
      </c>
    </row>
    <row r="1227" spans="1:11" ht="12.75" x14ac:dyDescent="0.2">
      <c r="A1227" s="2">
        <v>1972.07</v>
      </c>
      <c r="B1227" s="6">
        <v>107.2</v>
      </c>
      <c r="C1227" s="12">
        <v>3.0733299999999999</v>
      </c>
      <c r="D1227" s="12">
        <v>6.0266700000000002</v>
      </c>
      <c r="E1227" s="12">
        <v>41.9</v>
      </c>
      <c r="F1227" s="6">
        <f t="shared" ref="F1227:F1290" si="97">F1226+1/12</f>
        <v>1972.5416666665744</v>
      </c>
      <c r="G1227" s="6">
        <v>6.11</v>
      </c>
      <c r="H1227" s="6">
        <f t="shared" si="94"/>
        <v>616.77353699283992</v>
      </c>
      <c r="I1227" s="6">
        <f t="shared" si="95"/>
        <v>17.682356478042955</v>
      </c>
      <c r="J1227" s="6">
        <f t="shared" si="96"/>
        <v>34.674352352505963</v>
      </c>
      <c r="K1227" s="6">
        <f t="shared" si="93"/>
        <v>17.39869003113817</v>
      </c>
    </row>
    <row r="1228" spans="1:11" ht="12.75" x14ac:dyDescent="0.2">
      <c r="A1228" s="2">
        <v>1972.08</v>
      </c>
      <c r="B1228" s="6">
        <v>111</v>
      </c>
      <c r="C1228" s="12">
        <v>3.07667</v>
      </c>
      <c r="D1228" s="12">
        <v>6.0833300000000001</v>
      </c>
      <c r="E1228" s="12">
        <v>42</v>
      </c>
      <c r="F1228" s="6">
        <f t="shared" si="97"/>
        <v>1972.6249999999077</v>
      </c>
      <c r="G1228" s="6">
        <v>6.21</v>
      </c>
      <c r="H1228" s="6">
        <f t="shared" si="94"/>
        <v>637.11621428571414</v>
      </c>
      <c r="I1228" s="6">
        <f t="shared" si="95"/>
        <v>17.659426513571425</v>
      </c>
      <c r="J1228" s="6">
        <f t="shared" si="96"/>
        <v>34.917010629285706</v>
      </c>
      <c r="K1228" s="6">
        <f t="shared" si="93"/>
        <v>17.943404688029801</v>
      </c>
    </row>
    <row r="1229" spans="1:11" ht="12.75" x14ac:dyDescent="0.2">
      <c r="A1229" s="2">
        <v>1972.09</v>
      </c>
      <c r="B1229" s="6">
        <v>109.4</v>
      </c>
      <c r="C1229" s="12">
        <v>3.08</v>
      </c>
      <c r="D1229" s="12">
        <v>6.14</v>
      </c>
      <c r="E1229" s="12">
        <v>42.1</v>
      </c>
      <c r="F1229" s="6">
        <f t="shared" si="97"/>
        <v>1972.7083333332409</v>
      </c>
      <c r="G1229" s="6">
        <v>6.55</v>
      </c>
      <c r="H1229" s="6">
        <f t="shared" si="94"/>
        <v>626.44103087885969</v>
      </c>
      <c r="I1229" s="6">
        <f t="shared" si="95"/>
        <v>17.636548218527309</v>
      </c>
      <c r="J1229" s="6">
        <f t="shared" si="96"/>
        <v>35.158573396674576</v>
      </c>
      <c r="K1229" s="6">
        <f t="shared" si="93"/>
        <v>17.613854552912112</v>
      </c>
    </row>
    <row r="1230" spans="1:11" ht="12.75" x14ac:dyDescent="0.2">
      <c r="A1230" s="2">
        <v>1972.1</v>
      </c>
      <c r="B1230" s="6">
        <v>109.6</v>
      </c>
      <c r="C1230" s="12">
        <v>3.1033300000000001</v>
      </c>
      <c r="D1230" s="12">
        <v>6.2333299999999996</v>
      </c>
      <c r="E1230" s="12">
        <v>42.3</v>
      </c>
      <c r="F1230" s="6">
        <f t="shared" si="97"/>
        <v>1972.7916666665742</v>
      </c>
      <c r="G1230" s="6">
        <v>6.48</v>
      </c>
      <c r="H1230" s="6">
        <f t="shared" si="94"/>
        <v>624.61895035460986</v>
      </c>
      <c r="I1230" s="6">
        <f t="shared" si="95"/>
        <v>17.686119773758861</v>
      </c>
      <c r="J1230" s="6">
        <f t="shared" si="96"/>
        <v>35.524233958156017</v>
      </c>
      <c r="K1230" s="6">
        <f t="shared" si="93"/>
        <v>17.533183854158555</v>
      </c>
    </row>
    <row r="1231" spans="1:11" ht="12.75" x14ac:dyDescent="0.2">
      <c r="A1231" s="2">
        <v>1972.11</v>
      </c>
      <c r="B1231" s="6">
        <v>115.1</v>
      </c>
      <c r="C1231" s="12">
        <v>3.1266699999999998</v>
      </c>
      <c r="D1231" s="12">
        <v>6.32667</v>
      </c>
      <c r="E1231" s="12">
        <v>42.4</v>
      </c>
      <c r="F1231" s="6">
        <f t="shared" si="97"/>
        <v>1972.8749999999075</v>
      </c>
      <c r="G1231" s="6">
        <v>6.28</v>
      </c>
      <c r="H1231" s="6">
        <f t="shared" si="94"/>
        <v>654.41679481132053</v>
      </c>
      <c r="I1231" s="6">
        <f t="shared" si="95"/>
        <v>17.777109989858484</v>
      </c>
      <c r="J1231" s="6">
        <f t="shared" si="96"/>
        <v>35.971147725707539</v>
      </c>
      <c r="K1231" s="6">
        <f t="shared" si="93"/>
        <v>18.338894714968053</v>
      </c>
    </row>
    <row r="1232" spans="1:11" ht="12.75" x14ac:dyDescent="0.2">
      <c r="A1232" s="2">
        <v>1972.12</v>
      </c>
      <c r="B1232" s="6">
        <v>117.5</v>
      </c>
      <c r="C1232" s="12">
        <v>3.15</v>
      </c>
      <c r="D1232" s="12">
        <v>6.42</v>
      </c>
      <c r="E1232" s="12">
        <v>42.5</v>
      </c>
      <c r="F1232" s="6">
        <f t="shared" si="97"/>
        <v>1972.9583333332407</v>
      </c>
      <c r="G1232" s="6">
        <v>6.36</v>
      </c>
      <c r="H1232" s="6">
        <f t="shared" si="94"/>
        <v>666.49041176470564</v>
      </c>
      <c r="I1232" s="6">
        <f t="shared" si="95"/>
        <v>17.867615294117641</v>
      </c>
      <c r="J1232" s="6">
        <f t="shared" si="96"/>
        <v>36.415901647058817</v>
      </c>
      <c r="K1232" s="6">
        <f t="shared" si="93"/>
        <v>18.645719442073677</v>
      </c>
    </row>
    <row r="1233" spans="1:11" ht="12.75" x14ac:dyDescent="0.2">
      <c r="A1233" s="2">
        <v>1973.01</v>
      </c>
      <c r="B1233" s="6">
        <v>118.4</v>
      </c>
      <c r="C1233" s="12">
        <v>3.1566700000000001</v>
      </c>
      <c r="D1233" s="12">
        <v>6.5466699999999998</v>
      </c>
      <c r="E1233" s="12">
        <v>42.6</v>
      </c>
      <c r="F1233" s="6">
        <f t="shared" si="97"/>
        <v>1973.041666666574</v>
      </c>
      <c r="G1233" s="6">
        <v>6.46</v>
      </c>
      <c r="H1233" s="6">
        <f t="shared" si="94"/>
        <v>670.01892957746463</v>
      </c>
      <c r="I1233" s="6">
        <f t="shared" si="95"/>
        <v>17.863417689436616</v>
      </c>
      <c r="J1233" s="6">
        <f t="shared" si="96"/>
        <v>37.047236703521115</v>
      </c>
      <c r="K1233" s="6">
        <f t="shared" si="93"/>
        <v>18.712530467302432</v>
      </c>
    </row>
    <row r="1234" spans="1:11" ht="12.75" x14ac:dyDescent="0.2">
      <c r="A1234" s="2">
        <v>1973.02</v>
      </c>
      <c r="B1234" s="6">
        <v>114.2</v>
      </c>
      <c r="C1234" s="12">
        <v>3.1633300000000002</v>
      </c>
      <c r="D1234" s="12">
        <v>6.67333</v>
      </c>
      <c r="E1234" s="12">
        <v>42.9</v>
      </c>
      <c r="F1234" s="6">
        <f t="shared" si="97"/>
        <v>1973.1249999999072</v>
      </c>
      <c r="G1234" s="6">
        <v>6.64</v>
      </c>
      <c r="H1234" s="6">
        <f t="shared" si="94"/>
        <v>641.7321258741257</v>
      </c>
      <c r="I1234" s="6">
        <f t="shared" si="95"/>
        <v>17.775923693006991</v>
      </c>
      <c r="J1234" s="6">
        <f t="shared" si="96"/>
        <v>37.499914602097896</v>
      </c>
      <c r="K1234" s="6">
        <f t="shared" ref="K1234:K1297" si="98">H1234/AVERAGE(J1114:J1233)</f>
        <v>17.889889599193751</v>
      </c>
    </row>
    <row r="1235" spans="1:11" ht="12.75" x14ac:dyDescent="0.2">
      <c r="A1235" s="2">
        <v>1973.03</v>
      </c>
      <c r="B1235" s="6">
        <v>112.4</v>
      </c>
      <c r="C1235" s="12">
        <v>3.17</v>
      </c>
      <c r="D1235" s="12">
        <v>6.8</v>
      </c>
      <c r="E1235" s="12">
        <v>43.3</v>
      </c>
      <c r="F1235" s="6">
        <f t="shared" si="97"/>
        <v>1973.2083333332405</v>
      </c>
      <c r="G1235" s="6">
        <v>6.71</v>
      </c>
      <c r="H1235" s="6">
        <f t="shared" si="94"/>
        <v>625.7824572748267</v>
      </c>
      <c r="I1235" s="6">
        <f t="shared" si="95"/>
        <v>17.648846882217086</v>
      </c>
      <c r="J1235" s="6">
        <f t="shared" si="96"/>
        <v>37.858725173210154</v>
      </c>
      <c r="K1235" s="6">
        <f t="shared" si="98"/>
        <v>17.412142058290332</v>
      </c>
    </row>
    <row r="1236" spans="1:11" ht="12.75" x14ac:dyDescent="0.2">
      <c r="A1236" s="2">
        <v>1973.04</v>
      </c>
      <c r="B1236" s="6">
        <v>110.3</v>
      </c>
      <c r="C1236" s="12">
        <v>3.1866699999999999</v>
      </c>
      <c r="D1236" s="12">
        <v>6.9433299999999996</v>
      </c>
      <c r="E1236" s="12">
        <v>43.6</v>
      </c>
      <c r="F1236" s="6">
        <f t="shared" si="97"/>
        <v>1973.2916666665737</v>
      </c>
      <c r="G1236" s="6">
        <v>6.67</v>
      </c>
      <c r="H1236" s="6">
        <f t="shared" si="94"/>
        <v>609.86539678899067</v>
      </c>
      <c r="I1236" s="6">
        <f t="shared" si="95"/>
        <v>17.619580815825685</v>
      </c>
      <c r="J1236" s="6">
        <f t="shared" si="96"/>
        <v>38.390722624541269</v>
      </c>
      <c r="K1236" s="6">
        <f t="shared" si="98"/>
        <v>16.935740066050823</v>
      </c>
    </row>
    <row r="1237" spans="1:11" ht="12.75" x14ac:dyDescent="0.2">
      <c r="A1237" s="2">
        <v>1973.05</v>
      </c>
      <c r="B1237" s="6">
        <v>107.2</v>
      </c>
      <c r="C1237" s="12">
        <v>3.2033299999999998</v>
      </c>
      <c r="D1237" s="12">
        <v>7.0866699999999998</v>
      </c>
      <c r="E1237" s="12">
        <v>43.9</v>
      </c>
      <c r="F1237" s="6">
        <f t="shared" si="97"/>
        <v>1973.374999999907</v>
      </c>
      <c r="G1237" s="6">
        <v>6.85</v>
      </c>
      <c r="H1237" s="6">
        <f t="shared" si="94"/>
        <v>588.67451480637794</v>
      </c>
      <c r="I1237" s="6">
        <f t="shared" si="95"/>
        <v>17.590659827562636</v>
      </c>
      <c r="J1237" s="6">
        <f t="shared" si="96"/>
        <v>38.915503953758531</v>
      </c>
      <c r="K1237" s="6">
        <f t="shared" si="98"/>
        <v>16.314338759668566</v>
      </c>
    </row>
    <row r="1238" spans="1:11" ht="12.75" x14ac:dyDescent="0.2">
      <c r="A1238" s="2">
        <v>1973.06</v>
      </c>
      <c r="B1238" s="6">
        <v>104.8</v>
      </c>
      <c r="C1238" s="12">
        <v>3.22</v>
      </c>
      <c r="D1238" s="12">
        <v>7.23</v>
      </c>
      <c r="E1238" s="12">
        <v>44.2</v>
      </c>
      <c r="F1238" s="6">
        <f t="shared" si="97"/>
        <v>1973.4583333332403</v>
      </c>
      <c r="G1238" s="6">
        <v>6.9</v>
      </c>
      <c r="H1238" s="6">
        <f t="shared" si="94"/>
        <v>571.58915837104053</v>
      </c>
      <c r="I1238" s="6">
        <f t="shared" si="95"/>
        <v>17.562185972850674</v>
      </c>
      <c r="J1238" s="6">
        <f t="shared" si="96"/>
        <v>39.433107013574649</v>
      </c>
      <c r="K1238" s="6">
        <f t="shared" si="98"/>
        <v>15.808323047681981</v>
      </c>
    </row>
    <row r="1239" spans="1:11" ht="12.75" x14ac:dyDescent="0.2">
      <c r="A1239" s="2">
        <v>1973.07</v>
      </c>
      <c r="B1239" s="6">
        <v>105.8</v>
      </c>
      <c r="C1239" s="12">
        <v>3.2366700000000002</v>
      </c>
      <c r="D1239" s="12">
        <v>7.3833299999999999</v>
      </c>
      <c r="E1239" s="12">
        <v>44.3</v>
      </c>
      <c r="F1239" s="6">
        <f t="shared" si="97"/>
        <v>1973.5416666665735</v>
      </c>
      <c r="G1239" s="6">
        <v>7.13</v>
      </c>
      <c r="H1239" s="6">
        <f t="shared" si="94"/>
        <v>575.74067268623014</v>
      </c>
      <c r="I1239" s="6">
        <f t="shared" si="95"/>
        <v>17.613256739729117</v>
      </c>
      <c r="J1239" s="6">
        <f t="shared" si="96"/>
        <v>40.178481860722343</v>
      </c>
      <c r="K1239" s="6">
        <f t="shared" si="98"/>
        <v>15.889518573988784</v>
      </c>
    </row>
    <row r="1240" spans="1:11" ht="12.75" x14ac:dyDescent="0.2">
      <c r="A1240" s="2">
        <v>1973.08</v>
      </c>
      <c r="B1240" s="6">
        <v>103.8</v>
      </c>
      <c r="C1240" s="12">
        <v>3.2533300000000001</v>
      </c>
      <c r="D1240" s="12">
        <v>7.53667</v>
      </c>
      <c r="E1240" s="12">
        <v>45.1</v>
      </c>
      <c r="F1240" s="6">
        <f t="shared" si="97"/>
        <v>1973.6249999999068</v>
      </c>
      <c r="G1240" s="6">
        <v>7.4</v>
      </c>
      <c r="H1240" s="6">
        <f t="shared" si="94"/>
        <v>554.8374678492238</v>
      </c>
      <c r="I1240" s="6">
        <f t="shared" si="95"/>
        <v>17.389878413082037</v>
      </c>
      <c r="J1240" s="6">
        <f t="shared" si="96"/>
        <v>40.285422917294888</v>
      </c>
      <c r="K1240" s="6">
        <f t="shared" si="98"/>
        <v>15.278501094706124</v>
      </c>
    </row>
    <row r="1241" spans="1:11" ht="12.75" x14ac:dyDescent="0.2">
      <c r="A1241" s="2">
        <v>1973.09</v>
      </c>
      <c r="B1241" s="6">
        <v>105.6</v>
      </c>
      <c r="C1241" s="12">
        <v>3.27</v>
      </c>
      <c r="D1241" s="12">
        <v>7.69</v>
      </c>
      <c r="E1241" s="12">
        <v>45.2</v>
      </c>
      <c r="F1241" s="6">
        <f t="shared" si="97"/>
        <v>1973.70833333324</v>
      </c>
      <c r="G1241" s="6">
        <v>7.09</v>
      </c>
      <c r="H1241" s="6">
        <f t="shared" si="94"/>
        <v>563.21012389380519</v>
      </c>
      <c r="I1241" s="6">
        <f t="shared" si="95"/>
        <v>17.440313495575214</v>
      </c>
      <c r="J1241" s="6">
        <f t="shared" si="96"/>
        <v>41.014070575221226</v>
      </c>
      <c r="K1241" s="6">
        <f t="shared" si="98"/>
        <v>15.475308601805567</v>
      </c>
    </row>
    <row r="1242" spans="1:11" ht="12.75" x14ac:dyDescent="0.2">
      <c r="A1242" s="2">
        <v>1973.1</v>
      </c>
      <c r="B1242" s="6">
        <v>109.8</v>
      </c>
      <c r="C1242" s="12">
        <v>3.30667</v>
      </c>
      <c r="D1242" s="12">
        <v>7.8466699999999996</v>
      </c>
      <c r="E1242" s="12">
        <v>45.6</v>
      </c>
      <c r="F1242" s="6">
        <f t="shared" si="97"/>
        <v>1973.7916666665733</v>
      </c>
      <c r="G1242" s="6">
        <v>6.79</v>
      </c>
      <c r="H1242" s="6">
        <f t="shared" si="94"/>
        <v>580.47359210526292</v>
      </c>
      <c r="I1242" s="6">
        <f t="shared" si="95"/>
        <v>17.481189551973678</v>
      </c>
      <c r="J1242" s="6">
        <f t="shared" si="96"/>
        <v>41.482556657236827</v>
      </c>
      <c r="K1242" s="6">
        <f t="shared" si="98"/>
        <v>15.913516308933385</v>
      </c>
    </row>
    <row r="1243" spans="1:11" ht="12.75" x14ac:dyDescent="0.2">
      <c r="A1243" s="2">
        <v>1973.11</v>
      </c>
      <c r="B1243" s="6">
        <v>102</v>
      </c>
      <c r="C1243" s="12">
        <v>3.3433299999999999</v>
      </c>
      <c r="D1243" s="12">
        <v>8.0033300000000001</v>
      </c>
      <c r="E1243" s="12">
        <v>45.9</v>
      </c>
      <c r="F1243" s="6">
        <f t="shared" si="97"/>
        <v>1973.8749999999065</v>
      </c>
      <c r="G1243" s="6">
        <v>6.73</v>
      </c>
      <c r="H1243" s="6">
        <f t="shared" si="94"/>
        <v>535.71333333333325</v>
      </c>
      <c r="I1243" s="6">
        <f t="shared" si="95"/>
        <v>17.55947508562091</v>
      </c>
      <c r="J1243" s="6">
        <f t="shared" si="96"/>
        <v>42.034221490849667</v>
      </c>
      <c r="K1243" s="6">
        <f t="shared" si="98"/>
        <v>14.651845159710572</v>
      </c>
    </row>
    <row r="1244" spans="1:11" ht="12.75" x14ac:dyDescent="0.2">
      <c r="A1244" s="2">
        <v>1973.12</v>
      </c>
      <c r="B1244" s="6">
        <v>94.78</v>
      </c>
      <c r="C1244" s="12">
        <v>3.38</v>
      </c>
      <c r="D1244" s="12">
        <v>8.16</v>
      </c>
      <c r="E1244" s="12">
        <v>46.2</v>
      </c>
      <c r="F1244" s="6">
        <f t="shared" si="97"/>
        <v>1973.9583333332398</v>
      </c>
      <c r="G1244" s="6">
        <v>6.74</v>
      </c>
      <c r="H1244" s="6">
        <f t="shared" si="94"/>
        <v>494.56080909090889</v>
      </c>
      <c r="I1244" s="6">
        <f t="shared" si="95"/>
        <v>17.636796103896099</v>
      </c>
      <c r="J1244" s="6">
        <f t="shared" si="96"/>
        <v>42.578774025974013</v>
      </c>
      <c r="K1244" s="6">
        <f t="shared" si="98"/>
        <v>13.493329686205886</v>
      </c>
    </row>
    <row r="1245" spans="1:11" ht="12.75" x14ac:dyDescent="0.2">
      <c r="A1245" s="2">
        <v>1974.01</v>
      </c>
      <c r="B1245" s="6">
        <v>96.11</v>
      </c>
      <c r="C1245" s="12">
        <v>3.4</v>
      </c>
      <c r="D1245" s="12">
        <v>8.2266700000000004</v>
      </c>
      <c r="E1245" s="12">
        <v>46.6</v>
      </c>
      <c r="F1245" s="6">
        <f t="shared" si="97"/>
        <v>1974.0416666665731</v>
      </c>
      <c r="G1245" s="6">
        <v>6.99</v>
      </c>
      <c r="H1245" s="6">
        <f t="shared" si="94"/>
        <v>497.19600450643759</v>
      </c>
      <c r="I1245" s="6">
        <f t="shared" si="95"/>
        <v>17.588871244635186</v>
      </c>
      <c r="J1245" s="6">
        <f t="shared" si="96"/>
        <v>42.558188059442045</v>
      </c>
      <c r="K1245" s="6">
        <f t="shared" si="98"/>
        <v>13.530721892513947</v>
      </c>
    </row>
    <row r="1246" spans="1:11" ht="12.75" x14ac:dyDescent="0.2">
      <c r="A1246" s="2">
        <v>1974.02</v>
      </c>
      <c r="B1246" s="6">
        <v>93.45</v>
      </c>
      <c r="C1246" s="12">
        <v>3.42</v>
      </c>
      <c r="D1246" s="12">
        <v>8.2933299999999992</v>
      </c>
      <c r="E1246" s="12">
        <v>47.2</v>
      </c>
      <c r="F1246" s="6">
        <f t="shared" si="97"/>
        <v>1974.1249999999063</v>
      </c>
      <c r="G1246" s="6">
        <v>6.96</v>
      </c>
      <c r="H1246" s="6">
        <f t="shared" si="94"/>
        <v>477.28993538135586</v>
      </c>
      <c r="I1246" s="6">
        <f t="shared" si="95"/>
        <v>17.467432627118637</v>
      </c>
      <c r="J1246" s="6">
        <f t="shared" si="96"/>
        <v>42.357655856567781</v>
      </c>
      <c r="K1246" s="6">
        <f t="shared" si="98"/>
        <v>12.95732128020539</v>
      </c>
    </row>
    <row r="1247" spans="1:11" ht="12.75" x14ac:dyDescent="0.2">
      <c r="A1247" s="2">
        <v>1974.03</v>
      </c>
      <c r="B1247" s="6">
        <v>97.44</v>
      </c>
      <c r="C1247" s="12">
        <v>3.44</v>
      </c>
      <c r="D1247" s="12">
        <v>8.36</v>
      </c>
      <c r="E1247" s="12">
        <v>47.8</v>
      </c>
      <c r="F1247" s="6">
        <f t="shared" si="97"/>
        <v>1974.2083333332396</v>
      </c>
      <c r="G1247" s="6">
        <v>7.21</v>
      </c>
      <c r="H1247" s="6">
        <f t="shared" si="94"/>
        <v>491.42172050209194</v>
      </c>
      <c r="I1247" s="6">
        <f t="shared" si="95"/>
        <v>17.349042677824265</v>
      </c>
      <c r="J1247" s="6">
        <f t="shared" si="96"/>
        <v>42.162208368200822</v>
      </c>
      <c r="K1247" s="6">
        <f t="shared" si="98"/>
        <v>13.310364239140162</v>
      </c>
    </row>
    <row r="1248" spans="1:11" ht="12.75" x14ac:dyDescent="0.2">
      <c r="A1248" s="2">
        <v>1974.04</v>
      </c>
      <c r="B1248" s="6">
        <v>92.46</v>
      </c>
      <c r="C1248" s="12">
        <v>3.46</v>
      </c>
      <c r="D1248" s="12">
        <v>8.4866700000000002</v>
      </c>
      <c r="E1248" s="12">
        <v>48</v>
      </c>
      <c r="F1248" s="6">
        <f t="shared" si="97"/>
        <v>1974.2916666665728</v>
      </c>
      <c r="G1248" s="6">
        <v>7.51</v>
      </c>
      <c r="H1248" s="6">
        <f t="shared" si="94"/>
        <v>464.36301374999988</v>
      </c>
      <c r="I1248" s="6">
        <f t="shared" si="95"/>
        <v>17.377201249999995</v>
      </c>
      <c r="J1248" s="6">
        <f t="shared" si="96"/>
        <v>42.622708824374989</v>
      </c>
      <c r="K1248" s="6">
        <f t="shared" si="98"/>
        <v>12.550411048540912</v>
      </c>
    </row>
    <row r="1249" spans="1:11" ht="12.75" x14ac:dyDescent="0.2">
      <c r="A1249" s="2">
        <v>1974.05</v>
      </c>
      <c r="B1249" s="6">
        <v>89.67</v>
      </c>
      <c r="C1249" s="12">
        <v>3.48</v>
      </c>
      <c r="D1249" s="12">
        <v>8.6133299999999995</v>
      </c>
      <c r="E1249" s="12">
        <v>48.6</v>
      </c>
      <c r="F1249" s="6">
        <f t="shared" si="97"/>
        <v>1974.3749999999061</v>
      </c>
      <c r="G1249" s="6">
        <v>7.58</v>
      </c>
      <c r="H1249" s="6">
        <f t="shared" si="94"/>
        <v>444.79087592592583</v>
      </c>
      <c r="I1249" s="6">
        <f t="shared" si="95"/>
        <v>17.261874074074068</v>
      </c>
      <c r="J1249" s="6">
        <f t="shared" si="96"/>
        <v>42.72477523518517</v>
      </c>
      <c r="K1249" s="6">
        <f t="shared" si="98"/>
        <v>11.99543694732966</v>
      </c>
    </row>
    <row r="1250" spans="1:11" ht="12.75" x14ac:dyDescent="0.2">
      <c r="A1250" s="2">
        <v>1974.06</v>
      </c>
      <c r="B1250" s="6">
        <v>89.79</v>
      </c>
      <c r="C1250" s="12">
        <v>3.5</v>
      </c>
      <c r="D1250" s="12">
        <v>8.74</v>
      </c>
      <c r="E1250" s="12">
        <v>49</v>
      </c>
      <c r="F1250" s="6">
        <f t="shared" si="97"/>
        <v>1974.4583333332394</v>
      </c>
      <c r="G1250" s="6">
        <v>7.54</v>
      </c>
      <c r="H1250" s="6">
        <f t="shared" si="94"/>
        <v>441.7503079591836</v>
      </c>
      <c r="I1250" s="6">
        <f t="shared" si="95"/>
        <v>17.219357142857138</v>
      </c>
      <c r="J1250" s="6">
        <f t="shared" si="96"/>
        <v>42.999194693877541</v>
      </c>
      <c r="K1250" s="6">
        <f t="shared" si="98"/>
        <v>11.888498820078997</v>
      </c>
    </row>
    <row r="1251" spans="1:11" ht="12.75" x14ac:dyDescent="0.2">
      <c r="A1251" s="2">
        <v>1974.07</v>
      </c>
      <c r="B1251" s="6">
        <v>79.31</v>
      </c>
      <c r="C1251" s="12">
        <v>3.53</v>
      </c>
      <c r="D1251" s="12">
        <v>8.8633299999999995</v>
      </c>
      <c r="E1251" s="12">
        <v>49.4</v>
      </c>
      <c r="F1251" s="6">
        <f t="shared" si="97"/>
        <v>1974.5416666665726</v>
      </c>
      <c r="G1251" s="6">
        <v>7.81</v>
      </c>
      <c r="H1251" s="6">
        <f t="shared" si="94"/>
        <v>387.03119453441292</v>
      </c>
      <c r="I1251" s="6">
        <f t="shared" si="95"/>
        <v>17.226328542510117</v>
      </c>
      <c r="J1251" s="6">
        <f t="shared" si="96"/>
        <v>43.252870980364357</v>
      </c>
      <c r="K1251" s="6">
        <f t="shared" si="98"/>
        <v>10.394141805327054</v>
      </c>
    </row>
    <row r="1252" spans="1:11" ht="12.75" x14ac:dyDescent="0.2">
      <c r="A1252" s="2">
        <v>1974.08</v>
      </c>
      <c r="B1252" s="6">
        <v>76.03</v>
      </c>
      <c r="C1252" s="12">
        <v>3.56</v>
      </c>
      <c r="D1252" s="12">
        <v>8.9866700000000002</v>
      </c>
      <c r="E1252" s="12">
        <v>50</v>
      </c>
      <c r="F1252" s="6">
        <f t="shared" si="97"/>
        <v>1974.6249999999059</v>
      </c>
      <c r="G1252" s="6">
        <v>8.0399999999999991</v>
      </c>
      <c r="H1252" s="6">
        <f t="shared" si="94"/>
        <v>366.57256259999997</v>
      </c>
      <c r="I1252" s="6">
        <f t="shared" si="95"/>
        <v>17.164255199999996</v>
      </c>
      <c r="J1252" s="6">
        <f t="shared" si="96"/>
        <v>43.328510471399987</v>
      </c>
      <c r="K1252" s="6">
        <f t="shared" si="98"/>
        <v>9.8241957231411998</v>
      </c>
    </row>
    <row r="1253" spans="1:11" ht="12.75" x14ac:dyDescent="0.2">
      <c r="A1253" s="2">
        <v>1974.09</v>
      </c>
      <c r="B1253" s="6">
        <v>68.12</v>
      </c>
      <c r="C1253" s="12">
        <v>3.59</v>
      </c>
      <c r="D1253" s="12">
        <v>9.11</v>
      </c>
      <c r="E1253" s="12">
        <v>50.6</v>
      </c>
      <c r="F1253" s="6">
        <f t="shared" si="97"/>
        <v>1974.7083333332391</v>
      </c>
      <c r="G1253" s="6">
        <v>8.0399999999999991</v>
      </c>
      <c r="H1253" s="6">
        <f t="shared" si="94"/>
        <v>324.54064268774692</v>
      </c>
      <c r="I1253" s="6">
        <f t="shared" si="95"/>
        <v>17.103653952569164</v>
      </c>
      <c r="J1253" s="6">
        <f t="shared" si="96"/>
        <v>43.402308498023707</v>
      </c>
      <c r="K1253" s="6">
        <f t="shared" si="98"/>
        <v>8.6804213056463357</v>
      </c>
    </row>
    <row r="1254" spans="1:11" ht="12.75" x14ac:dyDescent="0.2">
      <c r="A1254" s="2">
        <v>1974.1</v>
      </c>
      <c r="B1254" s="6">
        <v>69.44</v>
      </c>
      <c r="C1254" s="12">
        <v>3.5933299999999999</v>
      </c>
      <c r="D1254" s="12">
        <v>9.0366700000000009</v>
      </c>
      <c r="E1254" s="12">
        <v>51.1</v>
      </c>
      <c r="F1254" s="6">
        <f t="shared" si="97"/>
        <v>1974.7916666665724</v>
      </c>
      <c r="G1254" s="6">
        <v>7.9</v>
      </c>
      <c r="H1254" s="6">
        <f t="shared" si="94"/>
        <v>327.5923726027396</v>
      </c>
      <c r="I1254" s="6">
        <f t="shared" si="95"/>
        <v>16.952008932093928</v>
      </c>
      <c r="J1254" s="6">
        <f t="shared" si="96"/>
        <v>42.631684414285708</v>
      </c>
      <c r="K1254" s="6">
        <f t="shared" si="98"/>
        <v>8.7449838338095862</v>
      </c>
    </row>
    <row r="1255" spans="1:11" ht="12.75" x14ac:dyDescent="0.2">
      <c r="A1255" s="2">
        <v>1974.11</v>
      </c>
      <c r="B1255" s="6">
        <v>71.739999999999995</v>
      </c>
      <c r="C1255" s="12">
        <v>3.59667</v>
      </c>
      <c r="D1255" s="12">
        <v>8.9633299999999991</v>
      </c>
      <c r="E1255" s="12">
        <v>51.5</v>
      </c>
      <c r="F1255" s="6">
        <f t="shared" si="97"/>
        <v>1974.8749999999056</v>
      </c>
      <c r="G1255" s="6">
        <v>7.68</v>
      </c>
      <c r="H1255" s="6">
        <f t="shared" si="94"/>
        <v>335.81424349514555</v>
      </c>
      <c r="I1255" s="6">
        <f t="shared" si="95"/>
        <v>16.835977350873783</v>
      </c>
      <c r="J1255" s="6">
        <f t="shared" si="96"/>
        <v>41.95726070737863</v>
      </c>
      <c r="K1255" s="6">
        <f t="shared" si="98"/>
        <v>8.948984512755608</v>
      </c>
    </row>
    <row r="1256" spans="1:11" ht="12.75" x14ac:dyDescent="0.2">
      <c r="A1256" s="2">
        <v>1974.12</v>
      </c>
      <c r="B1256" s="6">
        <v>67.069999999999993</v>
      </c>
      <c r="C1256" s="12">
        <v>3.6</v>
      </c>
      <c r="D1256" s="12">
        <v>8.89</v>
      </c>
      <c r="E1256" s="12">
        <v>51.9</v>
      </c>
      <c r="F1256" s="6">
        <f t="shared" si="97"/>
        <v>1974.9583333332389</v>
      </c>
      <c r="G1256" s="6">
        <v>7.43</v>
      </c>
      <c r="H1256" s="6">
        <f t="shared" si="94"/>
        <v>311.53433468208084</v>
      </c>
      <c r="I1256" s="6">
        <f t="shared" si="95"/>
        <v>16.721687861271672</v>
      </c>
      <c r="J1256" s="6">
        <f t="shared" si="96"/>
        <v>41.293279190751434</v>
      </c>
      <c r="K1256" s="6">
        <f t="shared" si="98"/>
        <v>8.289060055923084</v>
      </c>
    </row>
    <row r="1257" spans="1:11" ht="12.75" x14ac:dyDescent="0.2">
      <c r="A1257" s="2">
        <v>1975.01</v>
      </c>
      <c r="B1257" s="6">
        <v>72.56</v>
      </c>
      <c r="C1257" s="12">
        <v>3.6233300000000002</v>
      </c>
      <c r="D1257" s="12">
        <v>8.7433300000000003</v>
      </c>
      <c r="E1257" s="12">
        <v>52.1</v>
      </c>
      <c r="F1257" s="6">
        <f t="shared" si="97"/>
        <v>1975.0416666665722</v>
      </c>
      <c r="G1257" s="6">
        <v>7.5</v>
      </c>
      <c r="H1257" s="6">
        <f t="shared" si="94"/>
        <v>335.74110863723598</v>
      </c>
      <c r="I1257" s="6">
        <f t="shared" si="95"/>
        <v>16.76544695642994</v>
      </c>
      <c r="J1257" s="6">
        <f t="shared" si="96"/>
        <v>40.456109528406898</v>
      </c>
      <c r="K1257" s="6">
        <f t="shared" si="98"/>
        <v>8.920995508404248</v>
      </c>
    </row>
    <row r="1258" spans="1:11" ht="12.75" x14ac:dyDescent="0.2">
      <c r="A1258" s="2">
        <v>1975.02</v>
      </c>
      <c r="B1258" s="6">
        <v>80.099999999999994</v>
      </c>
      <c r="C1258" s="12">
        <v>3.6466699999999999</v>
      </c>
      <c r="D1258" s="12">
        <v>8.5966699999999996</v>
      </c>
      <c r="E1258" s="12">
        <v>52.5</v>
      </c>
      <c r="F1258" s="6">
        <f t="shared" si="97"/>
        <v>1975.1249999999054</v>
      </c>
      <c r="G1258" s="6">
        <v>7.39</v>
      </c>
      <c r="H1258" s="6">
        <f t="shared" si="94"/>
        <v>367.80546857142843</v>
      </c>
      <c r="I1258" s="6">
        <f t="shared" si="95"/>
        <v>16.744883496571422</v>
      </c>
      <c r="J1258" s="6">
        <f t="shared" si="96"/>
        <v>39.474434925142845</v>
      </c>
      <c r="K1258" s="6">
        <f t="shared" si="98"/>
        <v>9.7622467161664677</v>
      </c>
    </row>
    <row r="1259" spans="1:11" ht="12.75" x14ac:dyDescent="0.2">
      <c r="A1259" s="2">
        <v>1975.03</v>
      </c>
      <c r="B1259" s="6">
        <v>83.78</v>
      </c>
      <c r="C1259" s="12">
        <v>3.67</v>
      </c>
      <c r="D1259" s="12">
        <v>8.4499999999999993</v>
      </c>
      <c r="E1259" s="12">
        <v>52.7</v>
      </c>
      <c r="F1259" s="6">
        <f t="shared" si="97"/>
        <v>1975.2083333332387</v>
      </c>
      <c r="G1259" s="6">
        <v>7.73</v>
      </c>
      <c r="H1259" s="6">
        <f t="shared" si="94"/>
        <v>383.24342277039835</v>
      </c>
      <c r="I1259" s="6">
        <f t="shared" si="95"/>
        <v>16.788056356736238</v>
      </c>
      <c r="J1259" s="6">
        <f t="shared" si="96"/>
        <v>38.653699240986704</v>
      </c>
      <c r="K1259" s="6">
        <f t="shared" si="98"/>
        <v>10.163796767444037</v>
      </c>
    </row>
    <row r="1260" spans="1:11" ht="12.75" x14ac:dyDescent="0.2">
      <c r="A1260" s="2">
        <v>1975.04</v>
      </c>
      <c r="B1260" s="6">
        <v>84.72</v>
      </c>
      <c r="C1260" s="12">
        <v>3.6833300000000002</v>
      </c>
      <c r="D1260" s="12">
        <v>8.2866700000000009</v>
      </c>
      <c r="E1260" s="12">
        <v>52.9</v>
      </c>
      <c r="F1260" s="6">
        <f t="shared" si="97"/>
        <v>1975.2916666665719</v>
      </c>
      <c r="G1260" s="6">
        <v>8.23</v>
      </c>
      <c r="H1260" s="6">
        <f t="shared" si="94"/>
        <v>386.07816862003767</v>
      </c>
      <c r="I1260" s="6">
        <f t="shared" si="95"/>
        <v>16.785331690548201</v>
      </c>
      <c r="J1260" s="6">
        <f t="shared" si="96"/>
        <v>37.76324808260869</v>
      </c>
      <c r="K1260" s="6">
        <f t="shared" si="98"/>
        <v>10.233076136605916</v>
      </c>
    </row>
    <row r="1261" spans="1:11" ht="12.75" x14ac:dyDescent="0.2">
      <c r="A1261" s="2">
        <v>1975.05</v>
      </c>
      <c r="B1261" s="6">
        <v>90.1</v>
      </c>
      <c r="C1261" s="12">
        <v>3.6966700000000001</v>
      </c>
      <c r="D1261" s="12">
        <v>8.1233299999999993</v>
      </c>
      <c r="E1261" s="12">
        <v>53.2</v>
      </c>
      <c r="F1261" s="6">
        <f t="shared" si="97"/>
        <v>1975.3749999999052</v>
      </c>
      <c r="G1261" s="6">
        <v>8.06</v>
      </c>
      <c r="H1261" s="6">
        <f t="shared" si="94"/>
        <v>408.28002067669161</v>
      </c>
      <c r="I1261" s="6">
        <f t="shared" si="95"/>
        <v>16.751126570864656</v>
      </c>
      <c r="J1261" s="6">
        <f t="shared" si="96"/>
        <v>36.810136962969906</v>
      </c>
      <c r="K1261" s="6">
        <f t="shared" si="98"/>
        <v>10.818139119335809</v>
      </c>
    </row>
    <row r="1262" spans="1:11" ht="12.75" x14ac:dyDescent="0.2">
      <c r="A1262" s="2">
        <v>1975.06</v>
      </c>
      <c r="B1262" s="6">
        <v>92.4</v>
      </c>
      <c r="C1262" s="12">
        <v>3.71</v>
      </c>
      <c r="D1262" s="12">
        <v>7.96</v>
      </c>
      <c r="E1262" s="12">
        <v>53.6</v>
      </c>
      <c r="F1262" s="6">
        <f t="shared" si="97"/>
        <v>1975.4583333332384</v>
      </c>
      <c r="G1262" s="6">
        <v>7.86</v>
      </c>
      <c r="H1262" s="6">
        <f t="shared" si="94"/>
        <v>415.57761940298502</v>
      </c>
      <c r="I1262" s="6">
        <f t="shared" si="95"/>
        <v>16.686071082089548</v>
      </c>
      <c r="J1262" s="6">
        <f t="shared" si="96"/>
        <v>35.800842537313422</v>
      </c>
      <c r="K1262" s="6">
        <f t="shared" si="98"/>
        <v>11.011354609247666</v>
      </c>
    </row>
    <row r="1263" spans="1:11" ht="12.75" x14ac:dyDescent="0.2">
      <c r="A1263" s="2">
        <v>1975.07</v>
      </c>
      <c r="B1263" s="6">
        <v>92.49</v>
      </c>
      <c r="C1263" s="12">
        <v>3.71</v>
      </c>
      <c r="D1263" s="12">
        <v>7.8933299999999997</v>
      </c>
      <c r="E1263" s="12">
        <v>54.2</v>
      </c>
      <c r="F1263" s="6">
        <f t="shared" si="97"/>
        <v>1975.5416666665717</v>
      </c>
      <c r="G1263" s="6">
        <v>8.06</v>
      </c>
      <c r="H1263" s="6">
        <f t="shared" si="94"/>
        <v>411.37743154981536</v>
      </c>
      <c r="I1263" s="6">
        <f t="shared" si="95"/>
        <v>16.501354428044277</v>
      </c>
      <c r="J1263" s="6">
        <f t="shared" si="96"/>
        <v>35.107988126014746</v>
      </c>
      <c r="K1263" s="6">
        <f t="shared" si="98"/>
        <v>10.902767048238575</v>
      </c>
    </row>
    <row r="1264" spans="1:11" ht="12.75" x14ac:dyDescent="0.2">
      <c r="A1264" s="2">
        <v>1975.08</v>
      </c>
      <c r="B1264" s="6">
        <v>85.71</v>
      </c>
      <c r="C1264" s="12">
        <v>3.71</v>
      </c>
      <c r="D1264" s="12">
        <v>7.82667</v>
      </c>
      <c r="E1264" s="12">
        <v>54.3</v>
      </c>
      <c r="F1264" s="6">
        <f t="shared" si="97"/>
        <v>1975.624999999905</v>
      </c>
      <c r="G1264" s="6">
        <v>8.4</v>
      </c>
      <c r="H1264" s="6">
        <f t="shared" si="94"/>
        <v>380.51925248618772</v>
      </c>
      <c r="I1264" s="6">
        <f t="shared" si="95"/>
        <v>16.470965193370162</v>
      </c>
      <c r="J1264" s="6">
        <f t="shared" si="96"/>
        <v>34.747387911049714</v>
      </c>
      <c r="K1264" s="6">
        <f t="shared" si="98"/>
        <v>10.089769593328015</v>
      </c>
    </row>
    <row r="1265" spans="1:11" ht="12.75" x14ac:dyDescent="0.2">
      <c r="A1265" s="2">
        <v>1975.09</v>
      </c>
      <c r="B1265" s="6">
        <v>84.67</v>
      </c>
      <c r="C1265" s="12">
        <v>3.71</v>
      </c>
      <c r="D1265" s="12">
        <v>7.76</v>
      </c>
      <c r="E1265" s="12">
        <v>54.6</v>
      </c>
      <c r="F1265" s="6">
        <f t="shared" si="97"/>
        <v>1975.7083333332382</v>
      </c>
      <c r="G1265" s="6">
        <v>8.43</v>
      </c>
      <c r="H1265" s="6">
        <f t="shared" si="94"/>
        <v>373.83665879120872</v>
      </c>
      <c r="I1265" s="6">
        <f t="shared" si="95"/>
        <v>16.38046538461538</v>
      </c>
      <c r="J1265" s="6">
        <f t="shared" si="96"/>
        <v>34.262105494505484</v>
      </c>
      <c r="K1265" s="6">
        <f t="shared" si="98"/>
        <v>9.9189053565594172</v>
      </c>
    </row>
    <row r="1266" spans="1:11" ht="12.75" x14ac:dyDescent="0.2">
      <c r="A1266" s="2">
        <v>1975.1</v>
      </c>
      <c r="B1266" s="6">
        <v>88.57</v>
      </c>
      <c r="C1266" s="12">
        <v>3.7</v>
      </c>
      <c r="D1266" s="12">
        <v>7.82667</v>
      </c>
      <c r="E1266" s="12">
        <v>54.9</v>
      </c>
      <c r="F1266" s="6">
        <f t="shared" si="97"/>
        <v>1975.7916666665715</v>
      </c>
      <c r="G1266" s="6">
        <v>8.14</v>
      </c>
      <c r="H1266" s="6">
        <f t="shared" si="94"/>
        <v>388.91909781420759</v>
      </c>
      <c r="I1266" s="6">
        <f t="shared" si="95"/>
        <v>16.247043715846992</v>
      </c>
      <c r="J1266" s="6">
        <f t="shared" si="96"/>
        <v>34.367635037704908</v>
      </c>
      <c r="K1266" s="6">
        <f t="shared" si="98"/>
        <v>10.32759977750111</v>
      </c>
    </row>
    <row r="1267" spans="1:11" ht="12.75" x14ac:dyDescent="0.2">
      <c r="A1267" s="2">
        <v>1975.11</v>
      </c>
      <c r="B1267" s="6">
        <v>90.07</v>
      </c>
      <c r="C1267" s="12">
        <v>3.69</v>
      </c>
      <c r="D1267" s="12">
        <v>7.8933299999999997</v>
      </c>
      <c r="E1267" s="12">
        <v>55.3</v>
      </c>
      <c r="F1267" s="6">
        <f t="shared" si="97"/>
        <v>1975.8749999999047</v>
      </c>
      <c r="G1267" s="6">
        <v>8.0500000000000007</v>
      </c>
      <c r="H1267" s="6">
        <f t="shared" si="94"/>
        <v>392.6449361663652</v>
      </c>
      <c r="I1267" s="6">
        <f t="shared" si="95"/>
        <v>16.085931103074138</v>
      </c>
      <c r="J1267" s="6">
        <f t="shared" si="96"/>
        <v>34.409637548462925</v>
      </c>
      <c r="K1267" s="6">
        <f t="shared" si="98"/>
        <v>10.435859457947897</v>
      </c>
    </row>
    <row r="1268" spans="1:11" ht="12.75" x14ac:dyDescent="0.2">
      <c r="A1268" s="2">
        <v>1975.12</v>
      </c>
      <c r="B1268" s="6">
        <v>88.7</v>
      </c>
      <c r="C1268" s="12">
        <v>3.68</v>
      </c>
      <c r="D1268" s="12">
        <v>7.96</v>
      </c>
      <c r="E1268" s="12">
        <v>55.5</v>
      </c>
      <c r="F1268" s="6">
        <f t="shared" si="97"/>
        <v>1975.958333333238</v>
      </c>
      <c r="G1268" s="6">
        <v>8</v>
      </c>
      <c r="H1268" s="6">
        <f t="shared" si="94"/>
        <v>385.2792378378378</v>
      </c>
      <c r="I1268" s="6">
        <f t="shared" si="95"/>
        <v>15.984527567567564</v>
      </c>
      <c r="J1268" s="6">
        <f t="shared" si="96"/>
        <v>34.575228108108099</v>
      </c>
      <c r="K1268" s="6">
        <f t="shared" si="98"/>
        <v>10.250368416256837</v>
      </c>
    </row>
    <row r="1269" spans="1:11" ht="12.75" x14ac:dyDescent="0.2">
      <c r="A1269" s="2">
        <v>1976.01</v>
      </c>
      <c r="B1269" s="6">
        <v>96.86</v>
      </c>
      <c r="C1269" s="12">
        <v>3.6833300000000002</v>
      </c>
      <c r="D1269" s="12">
        <v>8.1933299999999996</v>
      </c>
      <c r="E1269" s="12">
        <v>55.6</v>
      </c>
      <c r="F1269" s="6">
        <f t="shared" si="97"/>
        <v>1976.0416666665712</v>
      </c>
      <c r="G1269" s="6">
        <v>7.74</v>
      </c>
      <c r="H1269" s="6">
        <f t="shared" si="94"/>
        <v>419.96649388489197</v>
      </c>
      <c r="I1269" s="6">
        <f t="shared" si="95"/>
        <v>15.970216662410069</v>
      </c>
      <c r="J1269" s="6">
        <f t="shared" si="96"/>
        <v>35.524716842266173</v>
      </c>
      <c r="K1269" s="6">
        <f t="shared" si="98"/>
        <v>11.185051362622149</v>
      </c>
    </row>
    <row r="1270" spans="1:11" ht="12.75" x14ac:dyDescent="0.2">
      <c r="A1270" s="2">
        <v>1976.02</v>
      </c>
      <c r="B1270" s="6">
        <v>100.6</v>
      </c>
      <c r="C1270" s="12">
        <v>3.6866699999999999</v>
      </c>
      <c r="D1270" s="12">
        <v>8.4266699999999997</v>
      </c>
      <c r="E1270" s="12">
        <v>55.8</v>
      </c>
      <c r="F1270" s="6">
        <f t="shared" si="97"/>
        <v>1976.1249999999045</v>
      </c>
      <c r="G1270" s="6">
        <v>7.79</v>
      </c>
      <c r="H1270" s="6">
        <f t="shared" si="94"/>
        <v>434.61904301075259</v>
      </c>
      <c r="I1270" s="6">
        <f t="shared" si="95"/>
        <v>15.927405440322579</v>
      </c>
      <c r="J1270" s="6">
        <f t="shared" si="96"/>
        <v>36.405479633870961</v>
      </c>
      <c r="K1270" s="6">
        <f t="shared" si="98"/>
        <v>11.586092994449686</v>
      </c>
    </row>
    <row r="1271" spans="1:11" ht="12.75" x14ac:dyDescent="0.2">
      <c r="A1271" s="2">
        <v>1976.03</v>
      </c>
      <c r="B1271" s="6">
        <v>101.1</v>
      </c>
      <c r="C1271" s="12">
        <v>3.69</v>
      </c>
      <c r="D1271" s="12">
        <v>8.66</v>
      </c>
      <c r="E1271" s="12">
        <v>55.9</v>
      </c>
      <c r="F1271" s="6">
        <f t="shared" si="97"/>
        <v>1976.2083333332378</v>
      </c>
      <c r="G1271" s="6">
        <v>7.73</v>
      </c>
      <c r="H1271" s="6">
        <f t="shared" si="94"/>
        <v>435.99781932021455</v>
      </c>
      <c r="I1271" s="6">
        <f t="shared" si="95"/>
        <v>15.913273524150265</v>
      </c>
      <c r="J1271" s="6">
        <f t="shared" si="96"/>
        <v>37.346598568872984</v>
      </c>
      <c r="K1271" s="6">
        <f t="shared" si="98"/>
        <v>11.631754403566511</v>
      </c>
    </row>
    <row r="1272" spans="1:11" ht="12.75" x14ac:dyDescent="0.2">
      <c r="A1272" s="2">
        <v>1976.04</v>
      </c>
      <c r="B1272" s="6">
        <v>101.9</v>
      </c>
      <c r="C1272" s="12">
        <v>3.71333</v>
      </c>
      <c r="D1272" s="12">
        <v>8.8566699999999994</v>
      </c>
      <c r="E1272" s="12">
        <v>56.1</v>
      </c>
      <c r="F1272" s="6">
        <f t="shared" si="97"/>
        <v>1976.291666666571</v>
      </c>
      <c r="G1272" s="6">
        <v>7.56</v>
      </c>
      <c r="H1272" s="6">
        <f t="shared" si="94"/>
        <v>437.88119251336889</v>
      </c>
      <c r="I1272" s="6">
        <f t="shared" si="95"/>
        <v>15.95679458877005</v>
      </c>
      <c r="J1272" s="6">
        <f t="shared" si="96"/>
        <v>38.058579208021378</v>
      </c>
      <c r="K1272" s="6">
        <f t="shared" si="98"/>
        <v>11.68916413220637</v>
      </c>
    </row>
    <row r="1273" spans="1:11" ht="12.75" x14ac:dyDescent="0.2">
      <c r="A1273" s="2">
        <v>1976.05</v>
      </c>
      <c r="B1273" s="6">
        <v>101.2</v>
      </c>
      <c r="C1273" s="12">
        <v>3.7366700000000002</v>
      </c>
      <c r="D1273" s="12">
        <v>9.0533300000000008</v>
      </c>
      <c r="E1273" s="12">
        <v>56.5</v>
      </c>
      <c r="F1273" s="6">
        <f t="shared" si="97"/>
        <v>1976.3749999999043</v>
      </c>
      <c r="G1273" s="6">
        <v>7.9</v>
      </c>
      <c r="H1273" s="6">
        <f t="shared" si="94"/>
        <v>431.79442831858393</v>
      </c>
      <c r="I1273" s="6">
        <f t="shared" si="95"/>
        <v>15.943411921592917</v>
      </c>
      <c r="J1273" s="6">
        <f t="shared" si="96"/>
        <v>38.628235689026539</v>
      </c>
      <c r="K1273" s="6">
        <f t="shared" si="98"/>
        <v>11.532053585609422</v>
      </c>
    </row>
    <row r="1274" spans="1:11" ht="12.75" x14ac:dyDescent="0.2">
      <c r="A1274" s="2">
        <v>1976.06</v>
      </c>
      <c r="B1274" s="6">
        <v>101.8</v>
      </c>
      <c r="C1274" s="12">
        <v>3.76</v>
      </c>
      <c r="D1274" s="12">
        <v>9.25</v>
      </c>
      <c r="E1274" s="12">
        <v>56.8</v>
      </c>
      <c r="F1274" s="6">
        <f t="shared" si="97"/>
        <v>1976.4583333332375</v>
      </c>
      <c r="G1274" s="6">
        <v>7.86</v>
      </c>
      <c r="H1274" s="6">
        <f t="shared" si="94"/>
        <v>432.0603485915492</v>
      </c>
      <c r="I1274" s="6">
        <f t="shared" si="95"/>
        <v>15.958221126760561</v>
      </c>
      <c r="J1274" s="6">
        <f t="shared" si="96"/>
        <v>39.258921654929573</v>
      </c>
      <c r="K1274" s="6">
        <f t="shared" si="98"/>
        <v>11.543841631417106</v>
      </c>
    </row>
    <row r="1275" spans="1:11" ht="12.75" x14ac:dyDescent="0.2">
      <c r="A1275" s="2">
        <v>1976.07</v>
      </c>
      <c r="B1275" s="6">
        <v>104.2</v>
      </c>
      <c r="C1275" s="12">
        <v>3.79</v>
      </c>
      <c r="D1275" s="12">
        <v>9.35</v>
      </c>
      <c r="E1275" s="12">
        <v>57.1</v>
      </c>
      <c r="F1275" s="6">
        <f t="shared" si="97"/>
        <v>1976.5416666665708</v>
      </c>
      <c r="G1275" s="6">
        <v>7.83</v>
      </c>
      <c r="H1275" s="6">
        <f t="shared" si="94"/>
        <v>439.92291068301211</v>
      </c>
      <c r="I1275" s="6">
        <f t="shared" si="95"/>
        <v>16.00103485113835</v>
      </c>
      <c r="J1275" s="6">
        <f t="shared" si="96"/>
        <v>39.474848511383527</v>
      </c>
      <c r="K1275" s="6">
        <f t="shared" si="98"/>
        <v>11.757490488689911</v>
      </c>
    </row>
    <row r="1276" spans="1:11" ht="12.75" x14ac:dyDescent="0.2">
      <c r="A1276" s="2">
        <v>1976.08</v>
      </c>
      <c r="B1276" s="6">
        <v>103.3</v>
      </c>
      <c r="C1276" s="12">
        <v>3.82</v>
      </c>
      <c r="D1276" s="12">
        <v>9.4499999999999993</v>
      </c>
      <c r="E1276" s="12">
        <v>57.4</v>
      </c>
      <c r="F1276" s="6">
        <f t="shared" si="97"/>
        <v>1976.624999999904</v>
      </c>
      <c r="G1276" s="6">
        <v>7.77</v>
      </c>
      <c r="H1276" s="6">
        <f t="shared" si="94"/>
        <v>433.84380313588844</v>
      </c>
      <c r="I1276" s="6">
        <f t="shared" si="95"/>
        <v>16.043401045296164</v>
      </c>
      <c r="J1276" s="6">
        <f t="shared" si="96"/>
        <v>39.688518292682915</v>
      </c>
      <c r="K1276" s="6">
        <f t="shared" si="98"/>
        <v>11.597986002509256</v>
      </c>
    </row>
    <row r="1277" spans="1:11" ht="12.75" x14ac:dyDescent="0.2">
      <c r="A1277" s="2">
        <v>1976.09</v>
      </c>
      <c r="B1277" s="6">
        <v>105.5</v>
      </c>
      <c r="C1277" s="12">
        <v>3.85</v>
      </c>
      <c r="D1277" s="12">
        <v>9.5500000000000007</v>
      </c>
      <c r="E1277" s="12">
        <v>57.6</v>
      </c>
      <c r="F1277" s="6">
        <f t="shared" si="97"/>
        <v>1976.7083333332373</v>
      </c>
      <c r="G1277" s="6">
        <v>7.59</v>
      </c>
      <c r="H1277" s="6">
        <f t="shared" si="94"/>
        <v>441.54497395833317</v>
      </c>
      <c r="I1277" s="6">
        <f t="shared" si="95"/>
        <v>16.113252604166664</v>
      </c>
      <c r="J1277" s="6">
        <f t="shared" si="96"/>
        <v>39.969236979166659</v>
      </c>
      <c r="K1277" s="6">
        <f t="shared" si="98"/>
        <v>11.805990949539792</v>
      </c>
    </row>
    <row r="1278" spans="1:11" ht="12.75" x14ac:dyDescent="0.2">
      <c r="A1278" s="2">
        <v>1976.1</v>
      </c>
      <c r="B1278" s="6">
        <v>101.9</v>
      </c>
      <c r="C1278" s="12">
        <v>3.9166699999999999</v>
      </c>
      <c r="D1278" s="12">
        <v>9.67</v>
      </c>
      <c r="E1278" s="12">
        <v>57.9</v>
      </c>
      <c r="F1278" s="6">
        <f t="shared" si="97"/>
        <v>1976.7916666665706</v>
      </c>
      <c r="G1278" s="6">
        <v>7.41</v>
      </c>
      <c r="H1278" s="6">
        <f t="shared" si="94"/>
        <v>424.26830569948174</v>
      </c>
      <c r="I1278" s="6">
        <f t="shared" si="95"/>
        <v>16.307349802590672</v>
      </c>
      <c r="J1278" s="6">
        <f t="shared" si="96"/>
        <v>40.261771502590662</v>
      </c>
      <c r="K1278" s="6">
        <f t="shared" si="98"/>
        <v>11.345696136316699</v>
      </c>
    </row>
    <row r="1279" spans="1:11" ht="12.75" x14ac:dyDescent="0.2">
      <c r="A1279" s="2">
        <v>1976.11</v>
      </c>
      <c r="B1279" s="6">
        <v>101.2</v>
      </c>
      <c r="C1279" s="12">
        <v>3.98333</v>
      </c>
      <c r="D1279" s="12">
        <v>9.7899999999999991</v>
      </c>
      <c r="E1279" s="12">
        <v>58</v>
      </c>
      <c r="F1279" s="6">
        <f t="shared" si="97"/>
        <v>1976.8749999999038</v>
      </c>
      <c r="G1279" s="6">
        <v>7.29</v>
      </c>
      <c r="H1279" s="6">
        <f t="shared" si="94"/>
        <v>420.62733103448267</v>
      </c>
      <c r="I1279" s="6">
        <f t="shared" si="95"/>
        <v>16.556299076379307</v>
      </c>
      <c r="J1279" s="6">
        <f t="shared" si="96"/>
        <v>40.691122241379297</v>
      </c>
      <c r="K1279" s="6">
        <f t="shared" si="98"/>
        <v>11.248855860507966</v>
      </c>
    </row>
    <row r="1280" spans="1:11" ht="12.75" x14ac:dyDescent="0.2">
      <c r="A1280" s="2">
        <v>1976.12</v>
      </c>
      <c r="B1280" s="6">
        <v>104.7</v>
      </c>
      <c r="C1280" s="12">
        <v>4.05</v>
      </c>
      <c r="D1280" s="12">
        <v>9.91</v>
      </c>
      <c r="E1280" s="12">
        <v>58.2</v>
      </c>
      <c r="F1280" s="6">
        <f t="shared" si="97"/>
        <v>1976.9583333332371</v>
      </c>
      <c r="G1280" s="6">
        <v>6.87</v>
      </c>
      <c r="H1280" s="6">
        <f t="shared" si="94"/>
        <v>433.67927319587619</v>
      </c>
      <c r="I1280" s="6">
        <f t="shared" si="95"/>
        <v>16.77555927835051</v>
      </c>
      <c r="J1280" s="6">
        <f t="shared" si="96"/>
        <v>41.048343814432982</v>
      </c>
      <c r="K1280" s="6">
        <f t="shared" si="98"/>
        <v>11.597589726582944</v>
      </c>
    </row>
    <row r="1281" spans="1:11" ht="12.75" x14ac:dyDescent="0.2">
      <c r="A1281" s="2">
        <v>1977.01</v>
      </c>
      <c r="B1281" s="6">
        <v>103.8</v>
      </c>
      <c r="C1281" s="12">
        <v>4.0966699999999996</v>
      </c>
      <c r="D1281" s="12">
        <v>9.9666700000000006</v>
      </c>
      <c r="E1281" s="12">
        <v>58.5</v>
      </c>
      <c r="F1281" s="6">
        <f t="shared" si="97"/>
        <v>1977.0416666665703</v>
      </c>
      <c r="G1281" s="6">
        <v>7.21</v>
      </c>
      <c r="H1281" s="6">
        <f t="shared" si="94"/>
        <v>427.74649230769217</v>
      </c>
      <c r="I1281" s="6">
        <f t="shared" si="95"/>
        <v>16.88185185589743</v>
      </c>
      <c r="J1281" s="6">
        <f t="shared" si="96"/>
        <v>41.071369291794859</v>
      </c>
      <c r="K1281" s="6">
        <f t="shared" si="98"/>
        <v>11.437961346787556</v>
      </c>
    </row>
    <row r="1282" spans="1:11" ht="12.75" x14ac:dyDescent="0.2">
      <c r="A1282" s="2">
        <v>1977.02</v>
      </c>
      <c r="B1282" s="6">
        <v>101</v>
      </c>
      <c r="C1282" s="12">
        <v>4.1433299999999997</v>
      </c>
      <c r="D1282" s="12">
        <v>10.023300000000001</v>
      </c>
      <c r="E1282" s="12">
        <v>59.1</v>
      </c>
      <c r="F1282" s="6">
        <f t="shared" si="97"/>
        <v>1977.1249999999036</v>
      </c>
      <c r="G1282" s="6">
        <v>7.39</v>
      </c>
      <c r="H1282" s="6">
        <f t="shared" si="94"/>
        <v>411.98258883248724</v>
      </c>
      <c r="I1282" s="6">
        <f t="shared" si="95"/>
        <v>16.900790294923851</v>
      </c>
      <c r="J1282" s="6">
        <f t="shared" si="96"/>
        <v>40.885396857868017</v>
      </c>
      <c r="K1282" s="6">
        <f t="shared" si="98"/>
        <v>11.01484185422278</v>
      </c>
    </row>
    <row r="1283" spans="1:11" ht="12.75" x14ac:dyDescent="0.2">
      <c r="A1283" s="2">
        <v>1977.03</v>
      </c>
      <c r="B1283" s="6">
        <v>100.6</v>
      </c>
      <c r="C1283" s="12">
        <v>4.1900000000000004</v>
      </c>
      <c r="D1283" s="12">
        <v>10.08</v>
      </c>
      <c r="E1283" s="12">
        <v>59.5</v>
      </c>
      <c r="F1283" s="6">
        <f t="shared" si="97"/>
        <v>1977.2083333332369</v>
      </c>
      <c r="G1283" s="6">
        <v>7.46</v>
      </c>
      <c r="H1283" s="6">
        <f t="shared" si="94"/>
        <v>407.59231260504191</v>
      </c>
      <c r="I1283" s="6">
        <f t="shared" si="95"/>
        <v>16.976260336134452</v>
      </c>
      <c r="J1283" s="6">
        <f t="shared" si="96"/>
        <v>40.840263529411757</v>
      </c>
      <c r="K1283" s="6">
        <f t="shared" si="98"/>
        <v>10.895746511662741</v>
      </c>
    </row>
    <row r="1284" spans="1:11" ht="12.75" x14ac:dyDescent="0.2">
      <c r="A1284" s="2">
        <v>1977.04</v>
      </c>
      <c r="B1284" s="6">
        <v>99.05</v>
      </c>
      <c r="C1284" s="12">
        <v>4.2466699999999999</v>
      </c>
      <c r="D1284" s="12">
        <v>10.193300000000001</v>
      </c>
      <c r="E1284" s="12">
        <v>60</v>
      </c>
      <c r="F1284" s="6">
        <f t="shared" si="97"/>
        <v>1977.2916666665701</v>
      </c>
      <c r="G1284" s="6">
        <v>7.37</v>
      </c>
      <c r="H1284" s="6">
        <f t="shared" si="94"/>
        <v>397.96804249999985</v>
      </c>
      <c r="I1284" s="6">
        <f t="shared" si="95"/>
        <v>17.062483059499996</v>
      </c>
      <c r="J1284" s="6">
        <f t="shared" si="96"/>
        <v>40.955150404999998</v>
      </c>
      <c r="K1284" s="6">
        <f t="shared" si="98"/>
        <v>10.636037409141359</v>
      </c>
    </row>
    <row r="1285" spans="1:11" ht="12.75" x14ac:dyDescent="0.2">
      <c r="A1285" s="2">
        <v>1977.05</v>
      </c>
      <c r="B1285" s="6">
        <v>98.76</v>
      </c>
      <c r="C1285" s="12">
        <v>4.3033299999999999</v>
      </c>
      <c r="D1285" s="12">
        <v>10.306699999999999</v>
      </c>
      <c r="E1285" s="12">
        <v>60.3</v>
      </c>
      <c r="F1285" s="6">
        <f t="shared" si="97"/>
        <v>1977.3749999999034</v>
      </c>
      <c r="G1285" s="6">
        <v>7.46</v>
      </c>
      <c r="H1285" s="6">
        <f t="shared" si="94"/>
        <v>394.82872238805965</v>
      </c>
      <c r="I1285" s="6">
        <f t="shared" si="95"/>
        <v>17.204113871144276</v>
      </c>
      <c r="J1285" s="6">
        <f t="shared" si="96"/>
        <v>41.204750840796009</v>
      </c>
      <c r="K1285" s="6">
        <f t="shared" si="98"/>
        <v>10.548486693557001</v>
      </c>
    </row>
    <row r="1286" spans="1:11" ht="12.75" x14ac:dyDescent="0.2">
      <c r="A1286" s="2">
        <v>1977.06</v>
      </c>
      <c r="B1286" s="6">
        <v>99.29</v>
      </c>
      <c r="C1286" s="12">
        <v>4.3600000000000003</v>
      </c>
      <c r="D1286" s="12">
        <v>10.42</v>
      </c>
      <c r="E1286" s="12">
        <v>60.7</v>
      </c>
      <c r="F1286" s="6">
        <f t="shared" si="97"/>
        <v>1977.4583333332366</v>
      </c>
      <c r="G1286" s="6">
        <v>7.28</v>
      </c>
      <c r="H1286" s="6">
        <f t="shared" si="94"/>
        <v>394.33178896210865</v>
      </c>
      <c r="I1286" s="6">
        <f t="shared" si="95"/>
        <v>17.315808237232286</v>
      </c>
      <c r="J1286" s="6">
        <f t="shared" si="96"/>
        <v>41.383193080724865</v>
      </c>
      <c r="K1286" s="6">
        <f t="shared" si="98"/>
        <v>10.53002395909076</v>
      </c>
    </row>
    <row r="1287" spans="1:11" ht="12.75" x14ac:dyDescent="0.2">
      <c r="A1287" s="2">
        <v>1977.07</v>
      </c>
      <c r="B1287" s="6">
        <v>100.2</v>
      </c>
      <c r="C1287" s="12">
        <v>4.4066700000000001</v>
      </c>
      <c r="D1287" s="12">
        <v>10.5167</v>
      </c>
      <c r="E1287" s="12">
        <v>61</v>
      </c>
      <c r="F1287" s="6">
        <f t="shared" si="97"/>
        <v>1977.5416666665699</v>
      </c>
      <c r="G1287" s="6">
        <v>7.33</v>
      </c>
      <c r="H1287" s="6">
        <f t="shared" si="94"/>
        <v>395.98875737704907</v>
      </c>
      <c r="I1287" s="6">
        <f t="shared" si="95"/>
        <v>17.415087599508194</v>
      </c>
      <c r="J1287" s="6">
        <f t="shared" si="96"/>
        <v>41.561825995081961</v>
      </c>
      <c r="K1287" s="6">
        <f t="shared" si="98"/>
        <v>10.567692447775407</v>
      </c>
    </row>
    <row r="1288" spans="1:11" ht="12.75" x14ac:dyDescent="0.2">
      <c r="A1288" s="2">
        <v>1977.08</v>
      </c>
      <c r="B1288" s="6">
        <v>97.75</v>
      </c>
      <c r="C1288" s="12">
        <v>4.4533300000000002</v>
      </c>
      <c r="D1288" s="12">
        <v>10.613300000000001</v>
      </c>
      <c r="E1288" s="12">
        <v>61.2</v>
      </c>
      <c r="F1288" s="6">
        <f t="shared" si="97"/>
        <v>1977.6249999999031</v>
      </c>
      <c r="G1288" s="6">
        <v>7.4</v>
      </c>
      <c r="H1288" s="6">
        <f t="shared" si="94"/>
        <v>385.04395833333325</v>
      </c>
      <c r="I1288" s="6">
        <f t="shared" si="95"/>
        <v>17.54197249068627</v>
      </c>
      <c r="J1288" s="6">
        <f t="shared" si="96"/>
        <v>41.806517063725487</v>
      </c>
      <c r="K1288" s="6">
        <f t="shared" si="98"/>
        <v>10.268385666711003</v>
      </c>
    </row>
    <row r="1289" spans="1:11" ht="12.75" x14ac:dyDescent="0.2">
      <c r="A1289" s="2">
        <v>1977.09</v>
      </c>
      <c r="B1289" s="6">
        <v>96.23</v>
      </c>
      <c r="C1289" s="12">
        <v>4.5</v>
      </c>
      <c r="D1289" s="12">
        <v>10.71</v>
      </c>
      <c r="E1289" s="12">
        <v>61.4</v>
      </c>
      <c r="F1289" s="6">
        <f t="shared" si="97"/>
        <v>1977.7083333332364</v>
      </c>
      <c r="G1289" s="6">
        <v>7.34</v>
      </c>
      <c r="H1289" s="6">
        <f t="shared" si="94"/>
        <v>377.82186205211718</v>
      </c>
      <c r="I1289" s="6">
        <f t="shared" si="95"/>
        <v>17.668070032573286</v>
      </c>
      <c r="J1289" s="6">
        <f t="shared" si="96"/>
        <v>42.050006677524422</v>
      </c>
      <c r="K1289" s="6">
        <f t="shared" si="98"/>
        <v>10.067742820070704</v>
      </c>
    </row>
    <row r="1290" spans="1:11" ht="12.75" x14ac:dyDescent="0.2">
      <c r="A1290" s="2">
        <v>1977.1</v>
      </c>
      <c r="B1290" s="6">
        <v>93.74</v>
      </c>
      <c r="C1290" s="12">
        <v>4.5566700000000004</v>
      </c>
      <c r="D1290" s="12">
        <v>10.77</v>
      </c>
      <c r="E1290" s="12">
        <v>61.6</v>
      </c>
      <c r="F1290" s="6">
        <f t="shared" si="97"/>
        <v>1977.7916666665697</v>
      </c>
      <c r="G1290" s="6">
        <v>7.52</v>
      </c>
      <c r="H1290" s="6">
        <f t="shared" ref="H1290:H1353" si="99">B1290*$E$1761/E1290</f>
        <v>366.85057694805181</v>
      </c>
      <c r="I1290" s="6">
        <f t="shared" ref="I1290:I1353" si="100">C1290*$E$1761/E1290</f>
        <v>17.832483661850645</v>
      </c>
      <c r="J1290" s="6">
        <f t="shared" ref="J1290:J1353" si="101">D1290*$E$1761/E1290</f>
        <v>42.148290097402587</v>
      </c>
      <c r="K1290" s="6">
        <f t="shared" si="98"/>
        <v>9.7666662995565456</v>
      </c>
    </row>
    <row r="1291" spans="1:11" ht="12.75" x14ac:dyDescent="0.2">
      <c r="A1291" s="2">
        <v>1977.11</v>
      </c>
      <c r="B1291" s="6">
        <v>94.28</v>
      </c>
      <c r="C1291" s="12">
        <v>4.6133300000000004</v>
      </c>
      <c r="D1291" s="12">
        <v>10.83</v>
      </c>
      <c r="E1291" s="12">
        <v>61.9</v>
      </c>
      <c r="F1291" s="6">
        <f t="shared" ref="F1291:F1354" si="102">F1290+1/12</f>
        <v>1977.8749999999029</v>
      </c>
      <c r="G1291" s="6">
        <v>7.58</v>
      </c>
      <c r="H1291" s="6">
        <f t="shared" si="99"/>
        <v>367.17566849757668</v>
      </c>
      <c r="I1291" s="6">
        <f t="shared" si="100"/>
        <v>17.966721751696284</v>
      </c>
      <c r="J1291" s="6">
        <f t="shared" si="101"/>
        <v>42.177688691437794</v>
      </c>
      <c r="K1291" s="6">
        <f t="shared" si="98"/>
        <v>9.7662999836602022</v>
      </c>
    </row>
    <row r="1292" spans="1:11" ht="12.75" x14ac:dyDescent="0.2">
      <c r="A1292" s="2">
        <v>1977.12</v>
      </c>
      <c r="B1292" s="6">
        <v>93.82</v>
      </c>
      <c r="C1292" s="12">
        <v>4.67</v>
      </c>
      <c r="D1292" s="12">
        <v>10.89</v>
      </c>
      <c r="E1292" s="12">
        <v>62.1</v>
      </c>
      <c r="F1292" s="6">
        <f t="shared" si="102"/>
        <v>1977.9583333332362</v>
      </c>
      <c r="G1292" s="6">
        <v>7.69</v>
      </c>
      <c r="H1292" s="6">
        <f t="shared" si="99"/>
        <v>364.20742705314001</v>
      </c>
      <c r="I1292" s="6">
        <f t="shared" si="100"/>
        <v>18.128849758454098</v>
      </c>
      <c r="J1292" s="6">
        <f t="shared" si="101"/>
        <v>42.274769565217383</v>
      </c>
      <c r="K1292" s="6">
        <f t="shared" si="98"/>
        <v>9.678266582535926</v>
      </c>
    </row>
    <row r="1293" spans="1:11" ht="12.75" x14ac:dyDescent="0.2">
      <c r="A1293" s="2">
        <v>1978.01</v>
      </c>
      <c r="B1293" s="6">
        <v>90.25</v>
      </c>
      <c r="C1293" s="12">
        <v>4.71333</v>
      </c>
      <c r="D1293" s="12">
        <v>10.9</v>
      </c>
      <c r="E1293" s="12">
        <v>62.5</v>
      </c>
      <c r="F1293" s="6">
        <f t="shared" si="102"/>
        <v>1978.0416666665694</v>
      </c>
      <c r="G1293" s="6">
        <v>7.96</v>
      </c>
      <c r="H1293" s="6">
        <f t="shared" si="99"/>
        <v>348.10652399999992</v>
      </c>
      <c r="I1293" s="6">
        <f t="shared" si="100"/>
        <v>18.179954822879996</v>
      </c>
      <c r="J1293" s="6">
        <f t="shared" si="101"/>
        <v>42.042782399999986</v>
      </c>
      <c r="K1293" s="6">
        <f t="shared" si="98"/>
        <v>9.2414622609346928</v>
      </c>
    </row>
    <row r="1294" spans="1:11" ht="12.75" x14ac:dyDescent="0.2">
      <c r="A1294" s="2">
        <v>1978.02</v>
      </c>
      <c r="B1294" s="6">
        <v>88.98</v>
      </c>
      <c r="C1294" s="12">
        <v>4.7566699999999997</v>
      </c>
      <c r="D1294" s="12">
        <v>10.91</v>
      </c>
      <c r="E1294" s="12">
        <v>62.9</v>
      </c>
      <c r="F1294" s="6">
        <f t="shared" si="102"/>
        <v>1978.1249999999027</v>
      </c>
      <c r="G1294" s="6">
        <v>8.0299999999999994</v>
      </c>
      <c r="H1294" s="6">
        <f t="shared" si="99"/>
        <v>341.02539872813986</v>
      </c>
      <c r="I1294" s="6">
        <f t="shared" si="100"/>
        <v>18.230448228457863</v>
      </c>
      <c r="J1294" s="6">
        <f t="shared" si="101"/>
        <v>41.813745786963423</v>
      </c>
      <c r="K1294" s="6">
        <f t="shared" si="98"/>
        <v>9.0452635707047442</v>
      </c>
    </row>
    <row r="1295" spans="1:11" ht="12.75" x14ac:dyDescent="0.2">
      <c r="A1295" s="2">
        <v>1978.03</v>
      </c>
      <c r="B1295" s="6">
        <v>88.82</v>
      </c>
      <c r="C1295" s="12">
        <v>4.8</v>
      </c>
      <c r="D1295" s="12">
        <v>10.92</v>
      </c>
      <c r="E1295" s="12">
        <v>63.4</v>
      </c>
      <c r="F1295" s="6">
        <f t="shared" si="102"/>
        <v>1978.2083333332359</v>
      </c>
      <c r="G1295" s="6">
        <v>8.0399999999999991</v>
      </c>
      <c r="H1295" s="6">
        <f t="shared" si="99"/>
        <v>337.72754290220809</v>
      </c>
      <c r="I1295" s="6">
        <f t="shared" si="100"/>
        <v>18.251432176656145</v>
      </c>
      <c r="J1295" s="6">
        <f t="shared" si="101"/>
        <v>41.522008201892739</v>
      </c>
      <c r="K1295" s="6">
        <f t="shared" si="98"/>
        <v>8.9504200776338951</v>
      </c>
    </row>
    <row r="1296" spans="1:11" ht="12.75" x14ac:dyDescent="0.2">
      <c r="A1296" s="2">
        <v>1978.04</v>
      </c>
      <c r="B1296" s="6">
        <v>92.71</v>
      </c>
      <c r="C1296" s="12">
        <v>4.8366699999999998</v>
      </c>
      <c r="D1296" s="12">
        <v>11.023300000000001</v>
      </c>
      <c r="E1296" s="12">
        <v>63.9</v>
      </c>
      <c r="F1296" s="6">
        <f t="shared" si="102"/>
        <v>1978.2916666665692</v>
      </c>
      <c r="G1296" s="6">
        <v>8.15</v>
      </c>
      <c r="H1296" s="6">
        <f t="shared" si="99"/>
        <v>349.76044460093885</v>
      </c>
      <c r="I1296" s="6">
        <f t="shared" si="100"/>
        <v>18.246962027699524</v>
      </c>
      <c r="J1296" s="6">
        <f t="shared" si="101"/>
        <v>41.586822446009386</v>
      </c>
      <c r="K1296" s="6">
        <f t="shared" si="98"/>
        <v>9.2625887208668463</v>
      </c>
    </row>
    <row r="1297" spans="1:11" ht="12.75" x14ac:dyDescent="0.2">
      <c r="A1297" s="2">
        <v>1978.05</v>
      </c>
      <c r="B1297" s="6">
        <v>97.41</v>
      </c>
      <c r="C1297" s="12">
        <v>4.8733300000000002</v>
      </c>
      <c r="D1297" s="12">
        <v>11.1267</v>
      </c>
      <c r="E1297" s="12">
        <v>64.5</v>
      </c>
      <c r="F1297" s="6">
        <f t="shared" si="102"/>
        <v>1978.3749999999025</v>
      </c>
      <c r="G1297" s="6">
        <v>8.35</v>
      </c>
      <c r="H1297" s="6">
        <f t="shared" si="99"/>
        <v>364.07327302325569</v>
      </c>
      <c r="I1297" s="6">
        <f t="shared" si="100"/>
        <v>18.214240874883718</v>
      </c>
      <c r="J1297" s="6">
        <f t="shared" si="101"/>
        <v>41.58642939069766</v>
      </c>
      <c r="K1297" s="6">
        <f t="shared" si="98"/>
        <v>9.6349107285984523</v>
      </c>
    </row>
    <row r="1298" spans="1:11" ht="12.75" x14ac:dyDescent="0.2">
      <c r="A1298" s="2">
        <v>1978.06</v>
      </c>
      <c r="B1298" s="6">
        <v>97.66</v>
      </c>
      <c r="C1298" s="12">
        <v>4.91</v>
      </c>
      <c r="D1298" s="12">
        <v>11.23</v>
      </c>
      <c r="E1298" s="12">
        <v>65.2</v>
      </c>
      <c r="F1298" s="6">
        <f t="shared" si="102"/>
        <v>1978.4583333332357</v>
      </c>
      <c r="G1298" s="6">
        <v>8.4600000000000009</v>
      </c>
      <c r="H1298" s="6">
        <f t="shared" si="99"/>
        <v>361.08886288343547</v>
      </c>
      <c r="I1298" s="6">
        <f t="shared" si="100"/>
        <v>18.154273159509199</v>
      </c>
      <c r="J1298" s="6">
        <f t="shared" si="101"/>
        <v>41.521891564417167</v>
      </c>
      <c r="K1298" s="6">
        <f t="shared" ref="K1298:K1361" si="103">H1298/AVERAGE(J1178:J1297)</f>
        <v>9.5496789810417368</v>
      </c>
    </row>
    <row r="1299" spans="1:11" ht="12.75" x14ac:dyDescent="0.2">
      <c r="A1299" s="2">
        <v>1978.07</v>
      </c>
      <c r="B1299" s="6">
        <v>97.19</v>
      </c>
      <c r="C1299" s="12">
        <v>4.9466700000000001</v>
      </c>
      <c r="D1299" s="12">
        <v>11.343299999999999</v>
      </c>
      <c r="E1299" s="12">
        <v>65.7</v>
      </c>
      <c r="F1299" s="6">
        <f t="shared" si="102"/>
        <v>1978.541666666569</v>
      </c>
      <c r="G1299" s="6">
        <v>8.64</v>
      </c>
      <c r="H1299" s="6">
        <f t="shared" si="99"/>
        <v>356.61629360730581</v>
      </c>
      <c r="I1299" s="6">
        <f t="shared" si="100"/>
        <v>18.150664894520542</v>
      </c>
      <c r="J1299" s="6">
        <f t="shared" si="101"/>
        <v>41.621623657534229</v>
      </c>
      <c r="K1299" s="6">
        <f t="shared" si="103"/>
        <v>9.4255240477873574</v>
      </c>
    </row>
    <row r="1300" spans="1:11" ht="12.75" x14ac:dyDescent="0.2">
      <c r="A1300" s="2">
        <v>1978.08</v>
      </c>
      <c r="B1300" s="6">
        <v>103.9</v>
      </c>
      <c r="C1300" s="12">
        <v>4.9833299999999996</v>
      </c>
      <c r="D1300" s="12">
        <v>11.4567</v>
      </c>
      <c r="E1300" s="12">
        <v>66</v>
      </c>
      <c r="F1300" s="6">
        <f t="shared" si="102"/>
        <v>1978.6249999999022</v>
      </c>
      <c r="G1300" s="6">
        <v>8.41</v>
      </c>
      <c r="H1300" s="6">
        <f t="shared" si="99"/>
        <v>379.50419545454537</v>
      </c>
      <c r="I1300" s="6">
        <f t="shared" si="100"/>
        <v>18.202065854999994</v>
      </c>
      <c r="J1300" s="6">
        <f t="shared" si="101"/>
        <v>41.846638268181806</v>
      </c>
      <c r="K1300" s="6">
        <f t="shared" si="103"/>
        <v>10.023970854003748</v>
      </c>
    </row>
    <row r="1301" spans="1:11" ht="12.75" x14ac:dyDescent="0.2">
      <c r="A1301" s="2">
        <v>1978.09</v>
      </c>
      <c r="B1301" s="6">
        <v>103.9</v>
      </c>
      <c r="C1301" s="12">
        <v>5.0199999999999996</v>
      </c>
      <c r="D1301" s="12">
        <v>11.57</v>
      </c>
      <c r="E1301" s="12">
        <v>66.5</v>
      </c>
      <c r="F1301" s="6">
        <f t="shared" si="102"/>
        <v>1978.7083333332355</v>
      </c>
      <c r="G1301" s="6">
        <v>8.42</v>
      </c>
      <c r="H1301" s="6">
        <f t="shared" si="99"/>
        <v>376.65078045112773</v>
      </c>
      <c r="I1301" s="6">
        <f t="shared" si="100"/>
        <v>18.19814165413533</v>
      </c>
      <c r="J1301" s="6">
        <f t="shared" si="101"/>
        <v>41.942728872180439</v>
      </c>
      <c r="K1301" s="6">
        <f t="shared" si="103"/>
        <v>9.9418874730044067</v>
      </c>
    </row>
    <row r="1302" spans="1:11" ht="12.75" x14ac:dyDescent="0.2">
      <c r="A1302" s="2">
        <v>1978.1</v>
      </c>
      <c r="B1302" s="6">
        <v>100.6</v>
      </c>
      <c r="C1302" s="12">
        <v>5.03667</v>
      </c>
      <c r="D1302" s="12">
        <v>11.8233</v>
      </c>
      <c r="E1302" s="12">
        <v>67.099999999999994</v>
      </c>
      <c r="F1302" s="6">
        <f t="shared" si="102"/>
        <v>1978.7916666665687</v>
      </c>
      <c r="G1302" s="6">
        <v>8.64</v>
      </c>
      <c r="H1302" s="6">
        <f t="shared" si="99"/>
        <v>361.42686438152009</v>
      </c>
      <c r="I1302" s="6">
        <f t="shared" si="100"/>
        <v>18.095306610581218</v>
      </c>
      <c r="J1302" s="6">
        <f t="shared" si="101"/>
        <v>42.477716159463476</v>
      </c>
      <c r="K1302" s="6">
        <f t="shared" si="103"/>
        <v>9.5336083582088325</v>
      </c>
    </row>
    <row r="1303" spans="1:11" ht="12.75" x14ac:dyDescent="0.2">
      <c r="A1303" s="2">
        <v>1978.11</v>
      </c>
      <c r="B1303" s="6">
        <v>94.71</v>
      </c>
      <c r="C1303" s="12">
        <v>5.0533299999999999</v>
      </c>
      <c r="D1303" s="12">
        <v>12.076700000000001</v>
      </c>
      <c r="E1303" s="12">
        <v>67.400000000000006</v>
      </c>
      <c r="F1303" s="6">
        <f t="shared" si="102"/>
        <v>1978.874999999902</v>
      </c>
      <c r="G1303" s="6">
        <v>8.81</v>
      </c>
      <c r="H1303" s="6">
        <f t="shared" si="99"/>
        <v>338.7512523738871</v>
      </c>
      <c r="I1303" s="6">
        <f t="shared" si="100"/>
        <v>18.074351875816017</v>
      </c>
      <c r="J1303" s="6">
        <f t="shared" si="101"/>
        <v>43.194987324925805</v>
      </c>
      <c r="K1303" s="6">
        <f t="shared" si="103"/>
        <v>8.9284189022931475</v>
      </c>
    </row>
    <row r="1304" spans="1:11" ht="12.75" x14ac:dyDescent="0.2">
      <c r="A1304" s="2">
        <v>1978.12</v>
      </c>
      <c r="B1304" s="6">
        <v>96.11</v>
      </c>
      <c r="C1304" s="12">
        <v>5.07</v>
      </c>
      <c r="D1304" s="12">
        <v>12.33</v>
      </c>
      <c r="E1304" s="12">
        <v>67.7</v>
      </c>
      <c r="F1304" s="6">
        <f t="shared" si="102"/>
        <v>1978.9583333332353</v>
      </c>
      <c r="G1304" s="6">
        <v>9.01</v>
      </c>
      <c r="H1304" s="6">
        <f t="shared" si="99"/>
        <v>342.23535908419484</v>
      </c>
      <c r="I1304" s="6">
        <f t="shared" si="100"/>
        <v>18.053618463810928</v>
      </c>
      <c r="J1304" s="6">
        <f t="shared" si="101"/>
        <v>43.905545494830122</v>
      </c>
      <c r="K1304" s="6">
        <f t="shared" si="103"/>
        <v>9.0119418191338259</v>
      </c>
    </row>
    <row r="1305" spans="1:11" ht="12.75" x14ac:dyDescent="0.2">
      <c r="A1305" s="2">
        <v>1979.01</v>
      </c>
      <c r="B1305" s="6">
        <v>99.71</v>
      </c>
      <c r="C1305" s="12">
        <v>5.1133300000000004</v>
      </c>
      <c r="D1305" s="12">
        <v>12.6533</v>
      </c>
      <c r="E1305" s="12">
        <v>68.3</v>
      </c>
      <c r="F1305" s="6">
        <f t="shared" si="102"/>
        <v>1979.0416666665685</v>
      </c>
      <c r="G1305" s="6">
        <v>9.1</v>
      </c>
      <c r="H1305" s="6">
        <f t="shared" si="99"/>
        <v>351.93542327964849</v>
      </c>
      <c r="I1305" s="6">
        <f t="shared" si="100"/>
        <v>18.047958659297215</v>
      </c>
      <c r="J1305" s="6">
        <f t="shared" si="101"/>
        <v>44.660961702781833</v>
      </c>
      <c r="K1305" s="6">
        <f t="shared" si="103"/>
        <v>9.2576369191399674</v>
      </c>
    </row>
    <row r="1306" spans="1:11" ht="12.75" x14ac:dyDescent="0.2">
      <c r="A1306" s="2">
        <v>1979.02</v>
      </c>
      <c r="B1306" s="6">
        <v>98.23</v>
      </c>
      <c r="C1306" s="12">
        <v>5.1566700000000001</v>
      </c>
      <c r="D1306" s="12">
        <v>12.976699999999999</v>
      </c>
      <c r="E1306" s="12">
        <v>69.099999999999994</v>
      </c>
      <c r="F1306" s="6">
        <f t="shared" si="102"/>
        <v>1979.1249999999018</v>
      </c>
      <c r="G1306" s="6">
        <v>9.1</v>
      </c>
      <c r="H1306" s="6">
        <f t="shared" si="99"/>
        <v>342.69760246020252</v>
      </c>
      <c r="I1306" s="6">
        <f t="shared" si="100"/>
        <v>17.990211194934872</v>
      </c>
      <c r="J1306" s="6">
        <f t="shared" si="101"/>
        <v>45.272156956584652</v>
      </c>
      <c r="K1306" s="6">
        <f t="shared" si="103"/>
        <v>9.0037403710456285</v>
      </c>
    </row>
    <row r="1307" spans="1:11" ht="12.75" x14ac:dyDescent="0.2">
      <c r="A1307" s="2">
        <v>1979.03</v>
      </c>
      <c r="B1307" s="6">
        <v>100.1</v>
      </c>
      <c r="C1307" s="12">
        <v>5.2</v>
      </c>
      <c r="D1307" s="12">
        <v>13.3</v>
      </c>
      <c r="E1307" s="12">
        <v>69.8</v>
      </c>
      <c r="F1307" s="6">
        <f t="shared" si="102"/>
        <v>1979.208333333235</v>
      </c>
      <c r="G1307" s="6">
        <v>9.1199999999999992</v>
      </c>
      <c r="H1307" s="6">
        <f t="shared" si="99"/>
        <v>345.71929942693401</v>
      </c>
      <c r="I1307" s="6">
        <f t="shared" si="100"/>
        <v>17.959444126074494</v>
      </c>
      <c r="J1307" s="6">
        <f t="shared" si="101"/>
        <v>45.934732091690535</v>
      </c>
      <c r="K1307" s="6">
        <f t="shared" si="103"/>
        <v>9.0707850296607617</v>
      </c>
    </row>
    <row r="1308" spans="1:11" ht="12.75" x14ac:dyDescent="0.2">
      <c r="A1308" s="2">
        <v>1979.04</v>
      </c>
      <c r="B1308" s="6">
        <v>102.1</v>
      </c>
      <c r="C1308" s="12">
        <v>5.2466699999999999</v>
      </c>
      <c r="D1308" s="12">
        <v>13.5267</v>
      </c>
      <c r="E1308" s="12">
        <v>70.599999999999994</v>
      </c>
      <c r="F1308" s="6">
        <f t="shared" si="102"/>
        <v>1979.2916666665683</v>
      </c>
      <c r="G1308" s="6">
        <v>9.18</v>
      </c>
      <c r="H1308" s="6">
        <f t="shared" si="99"/>
        <v>348.63100708215291</v>
      </c>
      <c r="I1308" s="6">
        <f t="shared" si="100"/>
        <v>17.91529721770538</v>
      </c>
      <c r="J1308" s="6">
        <f t="shared" si="101"/>
        <v>46.18831580311614</v>
      </c>
      <c r="K1308" s="6">
        <f t="shared" si="103"/>
        <v>9.1330635662174107</v>
      </c>
    </row>
    <row r="1309" spans="1:11" ht="12.75" x14ac:dyDescent="0.2">
      <c r="A1309" s="2">
        <v>1979.05</v>
      </c>
      <c r="B1309" s="6">
        <v>99.73</v>
      </c>
      <c r="C1309" s="12">
        <v>5.2933300000000001</v>
      </c>
      <c r="D1309" s="12">
        <v>13.753299999999999</v>
      </c>
      <c r="E1309" s="12">
        <v>71.5</v>
      </c>
      <c r="F1309" s="6">
        <f t="shared" si="102"/>
        <v>1979.3749999999015</v>
      </c>
      <c r="G1309" s="6">
        <v>9.25</v>
      </c>
      <c r="H1309" s="6">
        <f t="shared" si="99"/>
        <v>336.25189972027965</v>
      </c>
      <c r="I1309" s="6">
        <f t="shared" si="100"/>
        <v>17.847109880139858</v>
      </c>
      <c r="J1309" s="6">
        <f t="shared" si="101"/>
        <v>46.370934046153835</v>
      </c>
      <c r="K1309" s="6">
        <f t="shared" si="103"/>
        <v>8.7943832898149541</v>
      </c>
    </row>
    <row r="1310" spans="1:11" ht="12.75" x14ac:dyDescent="0.2">
      <c r="A1310" s="2">
        <v>1979.06</v>
      </c>
      <c r="B1310" s="6">
        <v>101.7</v>
      </c>
      <c r="C1310" s="12">
        <v>5.34</v>
      </c>
      <c r="D1310" s="12">
        <v>13.98</v>
      </c>
      <c r="E1310" s="12">
        <v>72.3</v>
      </c>
      <c r="F1310" s="6">
        <f t="shared" si="102"/>
        <v>1979.4583333332348</v>
      </c>
      <c r="G1310" s="6">
        <v>8.91</v>
      </c>
      <c r="H1310" s="6">
        <f t="shared" si="99"/>
        <v>339.09987136929453</v>
      </c>
      <c r="I1310" s="6">
        <f t="shared" si="100"/>
        <v>17.805243983402484</v>
      </c>
      <c r="J1310" s="6">
        <f t="shared" si="101"/>
        <v>46.613728630705388</v>
      </c>
      <c r="K1310" s="6">
        <f t="shared" si="103"/>
        <v>8.8539377646939528</v>
      </c>
    </row>
    <row r="1311" spans="1:11" ht="12.75" x14ac:dyDescent="0.2">
      <c r="A1311" s="2">
        <v>1979.07</v>
      </c>
      <c r="B1311" s="6">
        <v>102.7</v>
      </c>
      <c r="C1311" s="12">
        <v>5.3966700000000003</v>
      </c>
      <c r="D1311" s="12">
        <v>14.1967</v>
      </c>
      <c r="E1311" s="12">
        <v>73.099999999999994</v>
      </c>
      <c r="F1311" s="6">
        <f t="shared" si="102"/>
        <v>1979.5416666665681</v>
      </c>
      <c r="G1311" s="6">
        <v>8.9499999999999993</v>
      </c>
      <c r="H1311" s="6">
        <f t="shared" si="99"/>
        <v>338.68661696306424</v>
      </c>
      <c r="I1311" s="6">
        <f t="shared" si="100"/>
        <v>17.797272689056086</v>
      </c>
      <c r="J1311" s="6">
        <f t="shared" si="101"/>
        <v>46.818230720930224</v>
      </c>
      <c r="K1311" s="6">
        <f t="shared" si="103"/>
        <v>8.8274980455423613</v>
      </c>
    </row>
    <row r="1312" spans="1:11" ht="12.75" x14ac:dyDescent="0.2">
      <c r="A1312" s="2">
        <v>1979.08</v>
      </c>
      <c r="B1312" s="6">
        <v>107.4</v>
      </c>
      <c r="C1312" s="12">
        <v>5.4533300000000002</v>
      </c>
      <c r="D1312" s="12">
        <v>14.4133</v>
      </c>
      <c r="E1312" s="12">
        <v>73.8</v>
      </c>
      <c r="F1312" s="6">
        <f t="shared" si="102"/>
        <v>1979.6249999999013</v>
      </c>
      <c r="G1312" s="6">
        <v>9.0299999999999994</v>
      </c>
      <c r="H1312" s="6">
        <f t="shared" si="99"/>
        <v>350.82690243902431</v>
      </c>
      <c r="I1312" s="6">
        <f t="shared" si="100"/>
        <v>17.813546293089427</v>
      </c>
      <c r="J1312" s="6">
        <f t="shared" si="101"/>
        <v>47.081688947154461</v>
      </c>
      <c r="K1312" s="6">
        <f t="shared" si="103"/>
        <v>9.1271657972150297</v>
      </c>
    </row>
    <row r="1313" spans="1:11" ht="12.75" x14ac:dyDescent="0.2">
      <c r="A1313" s="2">
        <v>1979.09</v>
      </c>
      <c r="B1313" s="6">
        <v>108.6</v>
      </c>
      <c r="C1313" s="12">
        <v>5.51</v>
      </c>
      <c r="D1313" s="12">
        <v>14.63</v>
      </c>
      <c r="E1313" s="12">
        <v>74.599999999999994</v>
      </c>
      <c r="F1313" s="6">
        <f t="shared" si="102"/>
        <v>1979.7083333332346</v>
      </c>
      <c r="G1313" s="6">
        <v>9.33</v>
      </c>
      <c r="H1313" s="6">
        <f t="shared" si="99"/>
        <v>350.94250134048252</v>
      </c>
      <c r="I1313" s="6">
        <f t="shared" si="100"/>
        <v>17.805646246648791</v>
      </c>
      <c r="J1313" s="6">
        <f t="shared" si="101"/>
        <v>47.277060723860586</v>
      </c>
      <c r="K1313" s="6">
        <f t="shared" si="103"/>
        <v>9.1127589907409572</v>
      </c>
    </row>
    <row r="1314" spans="1:11" ht="12.75" x14ac:dyDescent="0.2">
      <c r="A1314" s="2">
        <v>1979.1</v>
      </c>
      <c r="B1314" s="6">
        <v>104.5</v>
      </c>
      <c r="C1314" s="12">
        <v>5.5566700000000004</v>
      </c>
      <c r="D1314" s="12">
        <v>14.7067</v>
      </c>
      <c r="E1314" s="12">
        <v>75.2</v>
      </c>
      <c r="F1314" s="6">
        <f t="shared" si="102"/>
        <v>1979.7916666665678</v>
      </c>
      <c r="G1314" s="6">
        <v>10.3</v>
      </c>
      <c r="H1314" s="6">
        <f t="shared" si="99"/>
        <v>334.99892952127647</v>
      </c>
      <c r="I1314" s="6">
        <f t="shared" si="100"/>
        <v>17.813191403856379</v>
      </c>
      <c r="J1314" s="6">
        <f t="shared" si="101"/>
        <v>47.145729730053176</v>
      </c>
      <c r="K1314" s="6">
        <f t="shared" si="103"/>
        <v>8.6818433068993119</v>
      </c>
    </row>
    <row r="1315" spans="1:11" ht="12.75" x14ac:dyDescent="0.2">
      <c r="A1315" s="2">
        <v>1979.11</v>
      </c>
      <c r="B1315" s="6">
        <v>103.7</v>
      </c>
      <c r="C1315" s="12">
        <v>5.6033299999999997</v>
      </c>
      <c r="D1315" s="12">
        <v>14.783300000000001</v>
      </c>
      <c r="E1315" s="12">
        <v>75.900000000000006</v>
      </c>
      <c r="F1315" s="6">
        <f t="shared" si="102"/>
        <v>1979.8749999999011</v>
      </c>
      <c r="G1315" s="6">
        <v>10.65</v>
      </c>
      <c r="H1315" s="6">
        <f t="shared" si="99"/>
        <v>329.36841501976278</v>
      </c>
      <c r="I1315" s="6">
        <f t="shared" si="100"/>
        <v>17.797106277075091</v>
      </c>
      <c r="J1315" s="6">
        <f t="shared" si="101"/>
        <v>46.954214944664017</v>
      </c>
      <c r="K1315" s="6">
        <f t="shared" si="103"/>
        <v>8.5187843029835584</v>
      </c>
    </row>
    <row r="1316" spans="1:11" ht="12.75" x14ac:dyDescent="0.2">
      <c r="A1316" s="2">
        <v>1979.12</v>
      </c>
      <c r="B1316" s="6">
        <v>107.8</v>
      </c>
      <c r="C1316" s="12">
        <v>5.65</v>
      </c>
      <c r="D1316" s="12">
        <v>14.86</v>
      </c>
      <c r="E1316" s="12">
        <v>76.7</v>
      </c>
      <c r="F1316" s="6">
        <f t="shared" si="102"/>
        <v>1979.9583333332343</v>
      </c>
      <c r="G1316" s="6">
        <v>10.39</v>
      </c>
      <c r="H1316" s="6">
        <f t="shared" si="99"/>
        <v>338.81947588005204</v>
      </c>
      <c r="I1316" s="6">
        <f t="shared" si="100"/>
        <v>17.758163624511077</v>
      </c>
      <c r="J1316" s="6">
        <f t="shared" si="101"/>
        <v>46.705541851368956</v>
      </c>
      <c r="K1316" s="6">
        <f t="shared" si="103"/>
        <v>8.7452044046692894</v>
      </c>
    </row>
    <row r="1317" spans="1:11" ht="12.75" x14ac:dyDescent="0.2">
      <c r="A1317" s="2">
        <v>1980.01</v>
      </c>
      <c r="B1317" s="6">
        <v>110.9</v>
      </c>
      <c r="C1317" s="12">
        <v>5.7</v>
      </c>
      <c r="D1317" s="12">
        <v>15.003299999999999</v>
      </c>
      <c r="E1317" s="12">
        <v>77.8</v>
      </c>
      <c r="F1317" s="6">
        <f t="shared" si="102"/>
        <v>1980.0416666665676</v>
      </c>
      <c r="G1317" s="6">
        <v>10.8</v>
      </c>
      <c r="H1317" s="6">
        <f t="shared" si="99"/>
        <v>343.63462596401024</v>
      </c>
      <c r="I1317" s="6">
        <f t="shared" si="100"/>
        <v>17.662014138817476</v>
      </c>
      <c r="J1317" s="6">
        <f t="shared" si="101"/>
        <v>46.489209952442145</v>
      </c>
      <c r="K1317" s="6">
        <f t="shared" si="103"/>
        <v>8.8509341807291086</v>
      </c>
    </row>
    <row r="1318" spans="1:11" ht="12.75" x14ac:dyDescent="0.2">
      <c r="A1318" s="2">
        <v>1980.02</v>
      </c>
      <c r="B1318" s="6">
        <v>115.3</v>
      </c>
      <c r="C1318" s="12">
        <v>5.75</v>
      </c>
      <c r="D1318" s="12">
        <v>15.146699999999999</v>
      </c>
      <c r="E1318" s="12">
        <v>78.900000000000006</v>
      </c>
      <c r="F1318" s="6">
        <f t="shared" si="102"/>
        <v>1980.1249999999009</v>
      </c>
      <c r="G1318" s="6">
        <v>12.41</v>
      </c>
      <c r="H1318" s="6">
        <f t="shared" si="99"/>
        <v>352.28753231939152</v>
      </c>
      <c r="I1318" s="6">
        <f t="shared" si="100"/>
        <v>17.56854562737642</v>
      </c>
      <c r="J1318" s="6">
        <f t="shared" si="101"/>
        <v>46.279215661596943</v>
      </c>
      <c r="K1318" s="6">
        <f t="shared" si="103"/>
        <v>9.0544760921925143</v>
      </c>
    </row>
    <row r="1319" spans="1:11" ht="12.75" x14ac:dyDescent="0.2">
      <c r="A1319" s="2">
        <v>1980.03</v>
      </c>
      <c r="B1319" s="6">
        <v>104.7</v>
      </c>
      <c r="C1319" s="12">
        <v>5.8</v>
      </c>
      <c r="D1319" s="12">
        <v>15.29</v>
      </c>
      <c r="E1319" s="12">
        <v>80.099999999999994</v>
      </c>
      <c r="F1319" s="6">
        <f t="shared" si="102"/>
        <v>1980.2083333332341</v>
      </c>
      <c r="G1319" s="6">
        <v>12.75</v>
      </c>
      <c r="H1319" s="6">
        <f t="shared" si="99"/>
        <v>315.10778651685388</v>
      </c>
      <c r="I1319" s="6">
        <f t="shared" si="100"/>
        <v>17.455827715355802</v>
      </c>
      <c r="J1319" s="6">
        <f t="shared" si="101"/>
        <v>46.017173408239692</v>
      </c>
      <c r="K1319" s="6">
        <f t="shared" si="103"/>
        <v>8.0811509007854969</v>
      </c>
    </row>
    <row r="1320" spans="1:11" ht="12.75" x14ac:dyDescent="0.2">
      <c r="A1320" s="2">
        <v>1980.04</v>
      </c>
      <c r="B1320" s="6">
        <v>103</v>
      </c>
      <c r="C1320" s="12">
        <v>5.8466699999999996</v>
      </c>
      <c r="D1320" s="12">
        <v>15.173299999999999</v>
      </c>
      <c r="E1320" s="12">
        <v>81</v>
      </c>
      <c r="F1320" s="6">
        <f t="shared" si="102"/>
        <v>1980.2916666665674</v>
      </c>
      <c r="G1320" s="6">
        <v>11.47</v>
      </c>
      <c r="H1320" s="6">
        <f t="shared" si="99"/>
        <v>306.54707407407403</v>
      </c>
      <c r="I1320" s="6">
        <f t="shared" si="100"/>
        <v>17.400772636666662</v>
      </c>
      <c r="J1320" s="6">
        <f t="shared" si="101"/>
        <v>45.15855067037036</v>
      </c>
      <c r="K1320" s="6">
        <f t="shared" si="103"/>
        <v>7.8440245047192159</v>
      </c>
    </row>
    <row r="1321" spans="1:11" ht="12.75" x14ac:dyDescent="0.2">
      <c r="A1321" s="2">
        <v>1980.05</v>
      </c>
      <c r="B1321" s="6">
        <v>107.7</v>
      </c>
      <c r="C1321" s="12">
        <v>5.8933299999999997</v>
      </c>
      <c r="D1321" s="12">
        <v>15.056699999999999</v>
      </c>
      <c r="E1321" s="12">
        <v>81.8</v>
      </c>
      <c r="F1321" s="6">
        <f t="shared" si="102"/>
        <v>1980.3749999999006</v>
      </c>
      <c r="G1321" s="6">
        <v>10.18</v>
      </c>
      <c r="H1321" s="6">
        <f t="shared" si="99"/>
        <v>317.40032640586793</v>
      </c>
      <c r="I1321" s="6">
        <f t="shared" si="100"/>
        <v>17.368104601833739</v>
      </c>
      <c r="J1321" s="6">
        <f t="shared" si="101"/>
        <v>44.373272930317839</v>
      </c>
      <c r="K1321" s="6">
        <f t="shared" si="103"/>
        <v>8.1042258071764923</v>
      </c>
    </row>
    <row r="1322" spans="1:11" ht="12.75" x14ac:dyDescent="0.2">
      <c r="A1322" s="2">
        <v>1980.06</v>
      </c>
      <c r="B1322" s="6">
        <v>114.6</v>
      </c>
      <c r="C1322" s="12">
        <v>5.94</v>
      </c>
      <c r="D1322" s="12">
        <v>14.94</v>
      </c>
      <c r="E1322" s="12">
        <v>82.7</v>
      </c>
      <c r="F1322" s="6">
        <f t="shared" si="102"/>
        <v>1980.4583333332339</v>
      </c>
      <c r="G1322" s="6">
        <v>9.7799999999999994</v>
      </c>
      <c r="H1322" s="6">
        <f t="shared" si="99"/>
        <v>334.05969286577982</v>
      </c>
      <c r="I1322" s="6">
        <f t="shared" si="100"/>
        <v>17.315135912938327</v>
      </c>
      <c r="J1322" s="6">
        <f t="shared" si="101"/>
        <v>43.550190326481243</v>
      </c>
      <c r="K1322" s="6">
        <f t="shared" si="103"/>
        <v>8.5120779623067389</v>
      </c>
    </row>
    <row r="1323" spans="1:11" ht="12.75" x14ac:dyDescent="0.2">
      <c r="A1323" s="2">
        <v>1980.07</v>
      </c>
      <c r="B1323" s="6">
        <v>119.8</v>
      </c>
      <c r="C1323" s="12">
        <v>5.9833299999999996</v>
      </c>
      <c r="D1323" s="12">
        <v>14.84</v>
      </c>
      <c r="E1323" s="12">
        <v>82.7</v>
      </c>
      <c r="F1323" s="6">
        <f t="shared" si="102"/>
        <v>1980.5416666665672</v>
      </c>
      <c r="G1323" s="6">
        <v>10.25</v>
      </c>
      <c r="H1323" s="6">
        <f t="shared" si="99"/>
        <v>349.21772430471572</v>
      </c>
      <c r="I1323" s="6">
        <f t="shared" si="100"/>
        <v>17.441443124909306</v>
      </c>
      <c r="J1323" s="6">
        <f t="shared" si="101"/>
        <v>43.258689721886327</v>
      </c>
      <c r="K1323" s="6">
        <f t="shared" si="103"/>
        <v>8.8808655272958408</v>
      </c>
    </row>
    <row r="1324" spans="1:11" ht="12.75" x14ac:dyDescent="0.2">
      <c r="A1324" s="2">
        <v>1980.08</v>
      </c>
      <c r="B1324" s="6">
        <v>123.5</v>
      </c>
      <c r="C1324" s="12">
        <v>6.0266700000000002</v>
      </c>
      <c r="D1324" s="12">
        <v>14.74</v>
      </c>
      <c r="E1324" s="12">
        <v>83.3</v>
      </c>
      <c r="F1324" s="6">
        <f t="shared" si="102"/>
        <v>1980.6249999999004</v>
      </c>
      <c r="G1324" s="6">
        <v>11.1</v>
      </c>
      <c r="H1324" s="6">
        <f t="shared" si="99"/>
        <v>357.4101860744297</v>
      </c>
      <c r="I1324" s="6">
        <f t="shared" si="100"/>
        <v>17.441240859183672</v>
      </c>
      <c r="J1324" s="6">
        <f t="shared" si="101"/>
        <v>42.65770156062424</v>
      </c>
      <c r="K1324" s="6">
        <f t="shared" si="103"/>
        <v>9.0710059816183808</v>
      </c>
    </row>
    <row r="1325" spans="1:11" ht="12.75" x14ac:dyDescent="0.2">
      <c r="A1325" s="2">
        <v>1980.09</v>
      </c>
      <c r="B1325" s="6">
        <v>126.5</v>
      </c>
      <c r="C1325" s="12">
        <v>6.07</v>
      </c>
      <c r="D1325" s="12">
        <v>14.64</v>
      </c>
      <c r="E1325" s="12">
        <v>84</v>
      </c>
      <c r="F1325" s="6">
        <f t="shared" si="102"/>
        <v>1980.7083333332337</v>
      </c>
      <c r="G1325" s="6">
        <v>11.51</v>
      </c>
      <c r="H1325" s="6">
        <f t="shared" si="99"/>
        <v>363.04144642857131</v>
      </c>
      <c r="I1325" s="6">
        <f t="shared" si="100"/>
        <v>17.42024964285714</v>
      </c>
      <c r="J1325" s="6">
        <f t="shared" si="101"/>
        <v>42.015231428571418</v>
      </c>
      <c r="K1325" s="6">
        <f t="shared" si="103"/>
        <v>9.1960401317432368</v>
      </c>
    </row>
    <row r="1326" spans="1:11" ht="12.75" x14ac:dyDescent="0.2">
      <c r="A1326" s="2">
        <v>1980.1</v>
      </c>
      <c r="B1326" s="6">
        <v>130.19999999999999</v>
      </c>
      <c r="C1326" s="12">
        <v>6.1</v>
      </c>
      <c r="D1326" s="12">
        <v>14.7</v>
      </c>
      <c r="E1326" s="12">
        <v>84.8</v>
      </c>
      <c r="F1326" s="6">
        <f t="shared" si="102"/>
        <v>1980.7916666665669</v>
      </c>
      <c r="G1326" s="6">
        <v>11.75</v>
      </c>
      <c r="H1326" s="6">
        <f t="shared" si="99"/>
        <v>370.13495518867916</v>
      </c>
      <c r="I1326" s="6">
        <f t="shared" si="100"/>
        <v>17.341192216981128</v>
      </c>
      <c r="J1326" s="6">
        <f t="shared" si="101"/>
        <v>41.789430424528291</v>
      </c>
      <c r="K1326" s="6">
        <f t="shared" si="103"/>
        <v>9.3578410467571089</v>
      </c>
    </row>
    <row r="1327" spans="1:11" ht="12.75" x14ac:dyDescent="0.2">
      <c r="A1327" s="2">
        <v>1980.11</v>
      </c>
      <c r="B1327" s="6">
        <v>135.69999999999999</v>
      </c>
      <c r="C1327" s="12">
        <v>6.13</v>
      </c>
      <c r="D1327" s="12">
        <v>14.76</v>
      </c>
      <c r="E1327" s="12">
        <v>85.5</v>
      </c>
      <c r="F1327" s="6">
        <f t="shared" si="102"/>
        <v>1980.8749999999002</v>
      </c>
      <c r="G1327" s="6">
        <v>12.68</v>
      </c>
      <c r="H1327" s="6">
        <f t="shared" si="99"/>
        <v>382.61210175438583</v>
      </c>
      <c r="I1327" s="6">
        <f t="shared" si="100"/>
        <v>17.283803859649119</v>
      </c>
      <c r="J1327" s="6">
        <f t="shared" si="101"/>
        <v>41.616467368421041</v>
      </c>
      <c r="K1327" s="6">
        <f t="shared" si="103"/>
        <v>9.6540436632333861</v>
      </c>
    </row>
    <row r="1328" spans="1:11" ht="12.75" x14ac:dyDescent="0.2">
      <c r="A1328" s="2">
        <v>1980.12</v>
      </c>
      <c r="B1328" s="6">
        <v>133.5</v>
      </c>
      <c r="C1328" s="12">
        <v>6.16</v>
      </c>
      <c r="D1328" s="12">
        <v>14.82</v>
      </c>
      <c r="E1328" s="12">
        <v>86.3</v>
      </c>
      <c r="F1328" s="6">
        <f t="shared" si="102"/>
        <v>1980.9583333332334</v>
      </c>
      <c r="G1328" s="6">
        <v>12.84</v>
      </c>
      <c r="H1328" s="6">
        <f t="shared" si="99"/>
        <v>372.91979721900344</v>
      </c>
      <c r="I1328" s="6">
        <f t="shared" si="100"/>
        <v>17.207385399768246</v>
      </c>
      <c r="J1328" s="6">
        <f t="shared" si="101"/>
        <v>41.398287601390486</v>
      </c>
      <c r="K1328" s="6">
        <f t="shared" si="103"/>
        <v>9.3899020849217418</v>
      </c>
    </row>
    <row r="1329" spans="1:11" ht="12.75" x14ac:dyDescent="0.2">
      <c r="A1329" s="2">
        <v>1981.01</v>
      </c>
      <c r="B1329" s="6">
        <v>133</v>
      </c>
      <c r="C1329" s="12">
        <v>6.2</v>
      </c>
      <c r="D1329" s="12">
        <v>14.74</v>
      </c>
      <c r="E1329" s="12">
        <v>87</v>
      </c>
      <c r="F1329" s="6">
        <f t="shared" si="102"/>
        <v>1981.0416666665667</v>
      </c>
      <c r="G1329" s="6">
        <v>12.57</v>
      </c>
      <c r="H1329" s="6">
        <f t="shared" si="99"/>
        <v>368.53382758620683</v>
      </c>
      <c r="I1329" s="6">
        <f t="shared" si="100"/>
        <v>17.179772413793099</v>
      </c>
      <c r="J1329" s="6">
        <f t="shared" si="101"/>
        <v>40.843523448275853</v>
      </c>
      <c r="K1329" s="6">
        <f t="shared" si="103"/>
        <v>9.2594045308779513</v>
      </c>
    </row>
    <row r="1330" spans="1:11" ht="12.75" x14ac:dyDescent="0.2">
      <c r="A1330" s="2">
        <v>1981.02</v>
      </c>
      <c r="B1330" s="6">
        <v>128.4</v>
      </c>
      <c r="C1330" s="12">
        <v>6.24</v>
      </c>
      <c r="D1330" s="12">
        <v>14.66</v>
      </c>
      <c r="E1330" s="12">
        <v>87.9</v>
      </c>
      <c r="F1330" s="6">
        <f t="shared" si="102"/>
        <v>1981.1249999999</v>
      </c>
      <c r="G1330" s="6">
        <v>13.19</v>
      </c>
      <c r="H1330" s="6">
        <f t="shared" si="99"/>
        <v>352.14466894197943</v>
      </c>
      <c r="I1330" s="6">
        <f t="shared" si="100"/>
        <v>17.113572696245729</v>
      </c>
      <c r="J1330" s="6">
        <f t="shared" si="101"/>
        <v>40.205925597269612</v>
      </c>
      <c r="K1330" s="6">
        <f t="shared" si="103"/>
        <v>8.8298993538313049</v>
      </c>
    </row>
    <row r="1331" spans="1:11" ht="12.75" x14ac:dyDescent="0.2">
      <c r="A1331" s="2">
        <v>1981.03</v>
      </c>
      <c r="B1331" s="6">
        <v>133.19999999999999</v>
      </c>
      <c r="C1331" s="12">
        <v>6.28</v>
      </c>
      <c r="D1331" s="12">
        <v>14.58</v>
      </c>
      <c r="E1331" s="12">
        <v>88.5</v>
      </c>
      <c r="F1331" s="6">
        <f t="shared" si="102"/>
        <v>1981.2083333332332</v>
      </c>
      <c r="G1331" s="6">
        <v>13.12</v>
      </c>
      <c r="H1331" s="6">
        <f t="shared" si="99"/>
        <v>362.83228474576259</v>
      </c>
      <c r="I1331" s="6">
        <f t="shared" si="100"/>
        <v>17.106507118644064</v>
      </c>
      <c r="J1331" s="6">
        <f t="shared" si="101"/>
        <v>39.715425762711853</v>
      </c>
      <c r="K1331" s="6">
        <f t="shared" si="103"/>
        <v>9.081096883854622</v>
      </c>
    </row>
    <row r="1332" spans="1:11" ht="12.75" x14ac:dyDescent="0.2">
      <c r="A1332" s="2">
        <v>1981.04</v>
      </c>
      <c r="B1332" s="6">
        <v>134.4</v>
      </c>
      <c r="C1332" s="12">
        <v>6.3166700000000002</v>
      </c>
      <c r="D1332" s="12">
        <v>14.7233</v>
      </c>
      <c r="E1332" s="12">
        <v>89.1</v>
      </c>
      <c r="F1332" s="6">
        <f t="shared" si="102"/>
        <v>1981.2916666665665</v>
      </c>
      <c r="G1332" s="6">
        <v>13.68</v>
      </c>
      <c r="H1332" s="6">
        <f t="shared" si="99"/>
        <v>363.63571717171709</v>
      </c>
      <c r="I1332" s="6">
        <f t="shared" si="100"/>
        <v>17.090526976094274</v>
      </c>
      <c r="J1332" s="6">
        <f t="shared" si="101"/>
        <v>39.83569757912457</v>
      </c>
      <c r="K1332" s="6">
        <f t="shared" si="103"/>
        <v>9.0855612307887395</v>
      </c>
    </row>
    <row r="1333" spans="1:11" ht="12.75" x14ac:dyDescent="0.2">
      <c r="A1333" s="2">
        <v>1981.05</v>
      </c>
      <c r="B1333" s="6">
        <v>131.69999999999999</v>
      </c>
      <c r="C1333" s="12">
        <v>6.3533299999999997</v>
      </c>
      <c r="D1333" s="12">
        <v>14.8667</v>
      </c>
      <c r="E1333" s="12">
        <v>89.8</v>
      </c>
      <c r="F1333" s="6">
        <f t="shared" si="102"/>
        <v>1981.3749999998997</v>
      </c>
      <c r="G1333" s="6">
        <v>14.1</v>
      </c>
      <c r="H1333" s="6">
        <f t="shared" si="99"/>
        <v>353.55290311803998</v>
      </c>
      <c r="I1333" s="6">
        <f t="shared" si="100"/>
        <v>17.055719559354117</v>
      </c>
      <c r="J1333" s="6">
        <f t="shared" si="101"/>
        <v>39.910136255011132</v>
      </c>
      <c r="K1333" s="6">
        <f t="shared" si="103"/>
        <v>8.8184834665480665</v>
      </c>
    </row>
    <row r="1334" spans="1:11" ht="12.75" x14ac:dyDescent="0.2">
      <c r="A1334" s="2">
        <v>1981.06</v>
      </c>
      <c r="B1334" s="6">
        <v>132.30000000000001</v>
      </c>
      <c r="C1334" s="12">
        <v>6.39</v>
      </c>
      <c r="D1334" s="12">
        <v>15.01</v>
      </c>
      <c r="E1334" s="12">
        <v>90.6</v>
      </c>
      <c r="F1334" s="6">
        <f t="shared" si="102"/>
        <v>1981.458333333233</v>
      </c>
      <c r="G1334" s="6">
        <v>13.47</v>
      </c>
      <c r="H1334" s="6">
        <f t="shared" si="99"/>
        <v>352.02751986754964</v>
      </c>
      <c r="I1334" s="6">
        <f t="shared" si="100"/>
        <v>17.002689735099334</v>
      </c>
      <c r="J1334" s="6">
        <f t="shared" si="101"/>
        <v>39.939025496688735</v>
      </c>
      <c r="K1334" s="6">
        <f t="shared" si="103"/>
        <v>8.7653407443049272</v>
      </c>
    </row>
    <row r="1335" spans="1:11" ht="12.75" x14ac:dyDescent="0.2">
      <c r="A1335" s="2">
        <v>1981.07</v>
      </c>
      <c r="B1335" s="6">
        <v>129.1</v>
      </c>
      <c r="C1335" s="12">
        <v>6.4333299999999998</v>
      </c>
      <c r="D1335" s="12">
        <v>15.0967</v>
      </c>
      <c r="E1335" s="12">
        <v>91.6</v>
      </c>
      <c r="F1335" s="6">
        <f t="shared" si="102"/>
        <v>1981.5416666665662</v>
      </c>
      <c r="G1335" s="6">
        <v>14.28</v>
      </c>
      <c r="H1335" s="6">
        <f t="shared" si="99"/>
        <v>339.76273034934491</v>
      </c>
      <c r="I1335" s="6">
        <f t="shared" si="100"/>
        <v>16.931105856222704</v>
      </c>
      <c r="J1335" s="6">
        <f t="shared" si="101"/>
        <v>39.731185215065494</v>
      </c>
      <c r="K1335" s="6">
        <f t="shared" si="103"/>
        <v>8.4453194678755121</v>
      </c>
    </row>
    <row r="1336" spans="1:11" ht="12.75" x14ac:dyDescent="0.2">
      <c r="A1336" s="2">
        <v>1981.08</v>
      </c>
      <c r="B1336" s="6">
        <v>129.6</v>
      </c>
      <c r="C1336" s="12">
        <v>6.4766700000000004</v>
      </c>
      <c r="D1336" s="12">
        <v>15.183299999999999</v>
      </c>
      <c r="E1336" s="12">
        <v>92.3</v>
      </c>
      <c r="F1336" s="6">
        <f t="shared" si="102"/>
        <v>1981.6249999998995</v>
      </c>
      <c r="G1336" s="6">
        <v>14.94</v>
      </c>
      <c r="H1336" s="6">
        <f t="shared" si="99"/>
        <v>338.49189165763806</v>
      </c>
      <c r="I1336" s="6">
        <f t="shared" si="100"/>
        <v>16.915897221776813</v>
      </c>
      <c r="J1336" s="6">
        <f t="shared" si="101"/>
        <v>39.656048908992403</v>
      </c>
      <c r="K1336" s="6">
        <f t="shared" si="103"/>
        <v>8.3998063165664405</v>
      </c>
    </row>
    <row r="1337" spans="1:11" ht="12.75" x14ac:dyDescent="0.2">
      <c r="A1337" s="2">
        <v>1981.09</v>
      </c>
      <c r="B1337" s="6">
        <v>118.3</v>
      </c>
      <c r="C1337" s="12">
        <v>6.52</v>
      </c>
      <c r="D1337" s="12">
        <v>15.27</v>
      </c>
      <c r="E1337" s="12">
        <v>93.2</v>
      </c>
      <c r="F1337" s="6">
        <f t="shared" si="102"/>
        <v>1981.7083333332328</v>
      </c>
      <c r="G1337" s="6">
        <v>15.32</v>
      </c>
      <c r="H1337" s="6">
        <f t="shared" si="99"/>
        <v>305.99462768240335</v>
      </c>
      <c r="I1337" s="6">
        <f t="shared" si="100"/>
        <v>16.864623605150207</v>
      </c>
      <c r="J1337" s="6">
        <f t="shared" si="101"/>
        <v>39.497362339055783</v>
      </c>
      <c r="K1337" s="6">
        <f t="shared" si="103"/>
        <v>7.5811630519231565</v>
      </c>
    </row>
    <row r="1338" spans="1:11" ht="12.75" x14ac:dyDescent="0.2">
      <c r="A1338" s="2">
        <v>1981.1</v>
      </c>
      <c r="B1338" s="6">
        <v>119.8</v>
      </c>
      <c r="C1338" s="12">
        <v>6.5566700000000004</v>
      </c>
      <c r="D1338" s="12">
        <v>15.3</v>
      </c>
      <c r="E1338" s="12">
        <v>93.4</v>
      </c>
      <c r="F1338" s="6">
        <f t="shared" si="102"/>
        <v>1981.791666666566</v>
      </c>
      <c r="G1338" s="6">
        <v>15.15</v>
      </c>
      <c r="H1338" s="6">
        <f t="shared" si="99"/>
        <v>309.21098286937888</v>
      </c>
      <c r="I1338" s="6">
        <f t="shared" si="100"/>
        <v>16.923158389400424</v>
      </c>
      <c r="J1338" s="6">
        <f t="shared" si="101"/>
        <v>39.490217344753738</v>
      </c>
      <c r="K1338" s="6">
        <f t="shared" si="103"/>
        <v>7.6491417133192101</v>
      </c>
    </row>
    <row r="1339" spans="1:11" ht="12.75" x14ac:dyDescent="0.2">
      <c r="A1339" s="2">
        <v>1981.11</v>
      </c>
      <c r="B1339" s="6">
        <v>122.9</v>
      </c>
      <c r="C1339" s="12">
        <v>6.5933299999999999</v>
      </c>
      <c r="D1339" s="12">
        <v>15.33</v>
      </c>
      <c r="E1339" s="12">
        <v>93.7</v>
      </c>
      <c r="F1339" s="6">
        <f t="shared" si="102"/>
        <v>1981.8749999998993</v>
      </c>
      <c r="G1339" s="6">
        <v>13.39</v>
      </c>
      <c r="H1339" s="6">
        <f t="shared" si="99"/>
        <v>316.19664781216642</v>
      </c>
      <c r="I1339" s="6">
        <f t="shared" si="100"/>
        <v>16.963294092102448</v>
      </c>
      <c r="J1339" s="6">
        <f t="shared" si="101"/>
        <v>39.440965101387398</v>
      </c>
      <c r="K1339" s="6">
        <f t="shared" si="103"/>
        <v>7.810752565716113</v>
      </c>
    </row>
    <row r="1340" spans="1:11" ht="12.75" x14ac:dyDescent="0.2">
      <c r="A1340" s="2">
        <v>1981.12</v>
      </c>
      <c r="B1340" s="6">
        <v>123.8</v>
      </c>
      <c r="C1340" s="12">
        <v>6.63</v>
      </c>
      <c r="D1340" s="12">
        <v>15.36</v>
      </c>
      <c r="E1340" s="12">
        <v>94</v>
      </c>
      <c r="F1340" s="6">
        <f t="shared" si="102"/>
        <v>1981.9583333332325</v>
      </c>
      <c r="G1340" s="6">
        <v>13.72</v>
      </c>
      <c r="H1340" s="6">
        <f t="shared" si="99"/>
        <v>317.49563617021266</v>
      </c>
      <c r="I1340" s="6">
        <f t="shared" si="100"/>
        <v>17.003199255319142</v>
      </c>
      <c r="J1340" s="6">
        <f t="shared" si="101"/>
        <v>39.392027234042544</v>
      </c>
      <c r="K1340" s="6">
        <f t="shared" si="103"/>
        <v>7.8325621371418936</v>
      </c>
    </row>
    <row r="1341" spans="1:11" ht="12.75" x14ac:dyDescent="0.2">
      <c r="A1341" s="2">
        <v>1982.01</v>
      </c>
      <c r="B1341" s="6">
        <v>117.3</v>
      </c>
      <c r="C1341" s="12">
        <v>6.66</v>
      </c>
      <c r="D1341" s="12">
        <v>15.1767</v>
      </c>
      <c r="E1341" s="12">
        <v>94.3</v>
      </c>
      <c r="F1341" s="6">
        <f t="shared" si="102"/>
        <v>1982.0416666665658</v>
      </c>
      <c r="G1341" s="6">
        <v>14.59</v>
      </c>
      <c r="H1341" s="6">
        <f t="shared" si="99"/>
        <v>299.86880487804871</v>
      </c>
      <c r="I1341" s="6">
        <f t="shared" si="100"/>
        <v>17.025799151643685</v>
      </c>
      <c r="J1341" s="6">
        <f t="shared" si="101"/>
        <v>38.79811501272534</v>
      </c>
      <c r="K1341" s="6">
        <f t="shared" si="103"/>
        <v>7.3886599733759946</v>
      </c>
    </row>
    <row r="1342" spans="1:11" ht="12.75" x14ac:dyDescent="0.2">
      <c r="A1342" s="2">
        <v>1982.02</v>
      </c>
      <c r="B1342" s="6">
        <v>114.5</v>
      </c>
      <c r="C1342" s="12">
        <v>6.69</v>
      </c>
      <c r="D1342" s="12">
        <v>14.9933</v>
      </c>
      <c r="E1342" s="12">
        <v>94.6</v>
      </c>
      <c r="F1342" s="6">
        <f t="shared" si="102"/>
        <v>1982.124999999899</v>
      </c>
      <c r="G1342" s="6">
        <v>14.43</v>
      </c>
      <c r="H1342" s="6">
        <f t="shared" si="99"/>
        <v>291.78255285412257</v>
      </c>
      <c r="I1342" s="6">
        <f t="shared" si="100"/>
        <v>17.04825570824524</v>
      </c>
      <c r="J1342" s="6">
        <f t="shared" si="101"/>
        <v>38.207714844608873</v>
      </c>
      <c r="K1342" s="6">
        <f t="shared" si="103"/>
        <v>7.1818234505467329</v>
      </c>
    </row>
    <row r="1343" spans="1:11" ht="12.75" x14ac:dyDescent="0.2">
      <c r="A1343" s="2">
        <v>1982.03</v>
      </c>
      <c r="B1343" s="6">
        <v>110.8</v>
      </c>
      <c r="C1343" s="12">
        <v>6.72</v>
      </c>
      <c r="D1343" s="12">
        <v>14.81</v>
      </c>
      <c r="E1343" s="12">
        <v>94.5</v>
      </c>
      <c r="F1343" s="6">
        <f t="shared" si="102"/>
        <v>1982.2083333332323</v>
      </c>
      <c r="G1343" s="6">
        <v>13.86</v>
      </c>
      <c r="H1343" s="6">
        <f t="shared" si="99"/>
        <v>282.65255873015866</v>
      </c>
      <c r="I1343" s="6">
        <f t="shared" si="100"/>
        <v>17.142826666666661</v>
      </c>
      <c r="J1343" s="6">
        <f t="shared" si="101"/>
        <v>37.780545079365069</v>
      </c>
      <c r="K1343" s="6">
        <f t="shared" si="103"/>
        <v>6.9506737935360325</v>
      </c>
    </row>
    <row r="1344" spans="1:11" ht="12.75" x14ac:dyDescent="0.2">
      <c r="A1344" s="2">
        <v>1982.04</v>
      </c>
      <c r="B1344" s="6">
        <v>116.3</v>
      </c>
      <c r="C1344" s="12">
        <v>6.75</v>
      </c>
      <c r="D1344" s="12">
        <v>14.5967</v>
      </c>
      <c r="E1344" s="12">
        <v>94.9</v>
      </c>
      <c r="F1344" s="6">
        <f t="shared" si="102"/>
        <v>1982.2916666665656</v>
      </c>
      <c r="G1344" s="6">
        <v>13.87</v>
      </c>
      <c r="H1344" s="6">
        <f t="shared" si="99"/>
        <v>295.43263751317164</v>
      </c>
      <c r="I1344" s="6">
        <f t="shared" si="100"/>
        <v>17.146778187565854</v>
      </c>
      <c r="J1344" s="6">
        <f t="shared" si="101"/>
        <v>37.079463284509998</v>
      </c>
      <c r="K1344" s="6">
        <f t="shared" si="103"/>
        <v>7.2590726254261462</v>
      </c>
    </row>
    <row r="1345" spans="1:11" ht="12.75" x14ac:dyDescent="0.2">
      <c r="A1345" s="2">
        <v>1982.05</v>
      </c>
      <c r="B1345" s="6">
        <v>116.4</v>
      </c>
      <c r="C1345" s="12">
        <v>6.78</v>
      </c>
      <c r="D1345" s="12">
        <v>14.3833</v>
      </c>
      <c r="E1345" s="12">
        <v>95.8</v>
      </c>
      <c r="F1345" s="6">
        <f t="shared" si="102"/>
        <v>1982.3749999998988</v>
      </c>
      <c r="G1345" s="6">
        <v>13.62</v>
      </c>
      <c r="H1345" s="6">
        <f t="shared" si="99"/>
        <v>292.90881419624213</v>
      </c>
      <c r="I1345" s="6">
        <f t="shared" si="100"/>
        <v>17.061183507306886</v>
      </c>
      <c r="J1345" s="6">
        <f t="shared" si="101"/>
        <v>36.194118103340287</v>
      </c>
      <c r="K1345" s="6">
        <f t="shared" si="103"/>
        <v>7.1926124844646244</v>
      </c>
    </row>
    <row r="1346" spans="1:11" ht="12.75" x14ac:dyDescent="0.2">
      <c r="A1346" s="2">
        <v>1982.06</v>
      </c>
      <c r="B1346" s="6">
        <v>109.7</v>
      </c>
      <c r="C1346" s="12">
        <v>6.81</v>
      </c>
      <c r="D1346" s="12">
        <v>14.17</v>
      </c>
      <c r="E1346" s="12">
        <v>97</v>
      </c>
      <c r="F1346" s="6">
        <f t="shared" si="102"/>
        <v>1982.4583333332321</v>
      </c>
      <c r="G1346" s="6">
        <v>14.3</v>
      </c>
      <c r="H1346" s="6">
        <f t="shared" si="99"/>
        <v>272.63390412371126</v>
      </c>
      <c r="I1346" s="6">
        <f t="shared" si="100"/>
        <v>16.92467536082474</v>
      </c>
      <c r="J1346" s="6">
        <f t="shared" si="101"/>
        <v>35.216248144329889</v>
      </c>
      <c r="K1346" s="6">
        <f t="shared" si="103"/>
        <v>6.6921339881975879</v>
      </c>
    </row>
    <row r="1347" spans="1:11" ht="12.75" x14ac:dyDescent="0.2">
      <c r="A1347" s="2">
        <v>1982.07</v>
      </c>
      <c r="B1347" s="6">
        <v>109.4</v>
      </c>
      <c r="C1347" s="12">
        <v>6.8233300000000003</v>
      </c>
      <c r="D1347" s="12">
        <v>13.966699999999999</v>
      </c>
      <c r="E1347" s="12">
        <v>97.5</v>
      </c>
      <c r="F1347" s="6">
        <f t="shared" si="102"/>
        <v>1982.5416666665653</v>
      </c>
      <c r="G1347" s="6">
        <v>13.95</v>
      </c>
      <c r="H1347" s="6">
        <f t="shared" si="99"/>
        <v>270.49402461538455</v>
      </c>
      <c r="I1347" s="6">
        <f t="shared" si="100"/>
        <v>16.870840886461536</v>
      </c>
      <c r="J1347" s="6">
        <f t="shared" si="101"/>
        <v>34.532988058461527</v>
      </c>
      <c r="K1347" s="6">
        <f t="shared" si="103"/>
        <v>6.6386531002087583</v>
      </c>
    </row>
    <row r="1348" spans="1:11" ht="12.75" x14ac:dyDescent="0.2">
      <c r="A1348" s="2">
        <v>1982.08</v>
      </c>
      <c r="B1348" s="6">
        <v>109.7</v>
      </c>
      <c r="C1348" s="12">
        <v>6.8366699999999998</v>
      </c>
      <c r="D1348" s="12">
        <v>13.763299999999999</v>
      </c>
      <c r="E1348" s="12">
        <v>97.7</v>
      </c>
      <c r="F1348" s="6">
        <f t="shared" si="102"/>
        <v>1982.6249999998986</v>
      </c>
      <c r="G1348" s="6">
        <v>13.06</v>
      </c>
      <c r="H1348" s="6">
        <f t="shared" si="99"/>
        <v>270.68053940634587</v>
      </c>
      <c r="I1348" s="6">
        <f t="shared" si="100"/>
        <v>16.869220814431927</v>
      </c>
      <c r="J1348" s="6">
        <f t="shared" si="101"/>
        <v>33.960414475946763</v>
      </c>
      <c r="K1348" s="6">
        <f t="shared" si="103"/>
        <v>6.6434227521660896</v>
      </c>
    </row>
    <row r="1349" spans="1:11" ht="12.75" x14ac:dyDescent="0.2">
      <c r="A1349" s="2">
        <v>1982.09</v>
      </c>
      <c r="B1349" s="6">
        <v>122.4</v>
      </c>
      <c r="C1349" s="12">
        <v>6.85</v>
      </c>
      <c r="D1349" s="12">
        <v>13.56</v>
      </c>
      <c r="E1349" s="12">
        <v>97.9</v>
      </c>
      <c r="F1349" s="6">
        <f t="shared" si="102"/>
        <v>1982.7083333332318</v>
      </c>
      <c r="G1349" s="6">
        <v>12.34</v>
      </c>
      <c r="H1349" s="6">
        <f t="shared" si="99"/>
        <v>301.40031052093963</v>
      </c>
      <c r="I1349" s="6">
        <f t="shared" si="100"/>
        <v>16.867582737487226</v>
      </c>
      <c r="J1349" s="6">
        <f t="shared" si="101"/>
        <v>33.39042655771194</v>
      </c>
      <c r="K1349" s="6">
        <f t="shared" si="103"/>
        <v>7.3988382003233069</v>
      </c>
    </row>
    <row r="1350" spans="1:11" ht="12.75" x14ac:dyDescent="0.2">
      <c r="A1350" s="2">
        <v>1982.1</v>
      </c>
      <c r="B1350" s="6">
        <v>132.69999999999999</v>
      </c>
      <c r="C1350" s="12">
        <v>6.8566700000000003</v>
      </c>
      <c r="D1350" s="12">
        <v>13.253299999999999</v>
      </c>
      <c r="E1350" s="12">
        <v>98.2</v>
      </c>
      <c r="F1350" s="6">
        <f t="shared" si="102"/>
        <v>1982.7916666665651</v>
      </c>
      <c r="G1350" s="6">
        <v>10.91</v>
      </c>
      <c r="H1350" s="6">
        <f t="shared" si="99"/>
        <v>325.76498676171065</v>
      </c>
      <c r="I1350" s="6">
        <f t="shared" si="100"/>
        <v>16.83242661476578</v>
      </c>
      <c r="J1350" s="6">
        <f t="shared" si="101"/>
        <v>32.535501876782071</v>
      </c>
      <c r="K1350" s="6">
        <f t="shared" si="103"/>
        <v>7.9998409945345852</v>
      </c>
    </row>
    <row r="1351" spans="1:11" ht="12.75" x14ac:dyDescent="0.2">
      <c r="A1351" s="2">
        <v>1982.11</v>
      </c>
      <c r="B1351" s="6">
        <v>138.1</v>
      </c>
      <c r="C1351" s="12">
        <v>6.8633300000000004</v>
      </c>
      <c r="D1351" s="12">
        <v>12.9467</v>
      </c>
      <c r="E1351" s="12">
        <v>98</v>
      </c>
      <c r="F1351" s="6">
        <f t="shared" si="102"/>
        <v>1982.8749999998984</v>
      </c>
      <c r="G1351" s="6">
        <v>10.55</v>
      </c>
      <c r="H1351" s="6">
        <f t="shared" si="99"/>
        <v>339.71331734693865</v>
      </c>
      <c r="I1351" s="6">
        <f t="shared" si="100"/>
        <v>16.883161494183671</v>
      </c>
      <c r="J1351" s="6">
        <f t="shared" si="101"/>
        <v>31.847693017346931</v>
      </c>
      <c r="K1351" s="6">
        <f t="shared" si="103"/>
        <v>8.3474769381554275</v>
      </c>
    </row>
    <row r="1352" spans="1:11" ht="12.75" x14ac:dyDescent="0.2">
      <c r="A1352" s="2">
        <v>1982.12</v>
      </c>
      <c r="B1352" s="6">
        <v>139.4</v>
      </c>
      <c r="C1352" s="12">
        <v>6.87</v>
      </c>
      <c r="D1352" s="12">
        <v>12.64</v>
      </c>
      <c r="E1352" s="12">
        <v>97.6</v>
      </c>
      <c r="F1352" s="6">
        <f t="shared" si="102"/>
        <v>1982.9583333332316</v>
      </c>
      <c r="G1352" s="6">
        <v>10.54</v>
      </c>
      <c r="H1352" s="6">
        <f t="shared" si="99"/>
        <v>344.31657172131145</v>
      </c>
      <c r="I1352" s="6">
        <f t="shared" si="100"/>
        <v>16.968829610655735</v>
      </c>
      <c r="J1352" s="6">
        <f t="shared" si="101"/>
        <v>31.220670491803276</v>
      </c>
      <c r="K1352" s="6">
        <f t="shared" si="103"/>
        <v>8.4677384014004797</v>
      </c>
    </row>
    <row r="1353" spans="1:11" ht="12.75" x14ac:dyDescent="0.2">
      <c r="A1353" s="2">
        <v>1983.01</v>
      </c>
      <c r="B1353" s="6">
        <v>144.30000000000001</v>
      </c>
      <c r="C1353" s="12">
        <v>6.8833299999999999</v>
      </c>
      <c r="D1353" s="12">
        <v>12.566700000000001</v>
      </c>
      <c r="E1353" s="12">
        <v>97.8</v>
      </c>
      <c r="F1353" s="6">
        <f t="shared" si="102"/>
        <v>1983.0416666665649</v>
      </c>
      <c r="G1353" s="6">
        <v>10.46</v>
      </c>
      <c r="H1353" s="6">
        <f t="shared" si="99"/>
        <v>355.69064723926374</v>
      </c>
      <c r="I1353" s="6">
        <f t="shared" si="100"/>
        <v>16.966986159815946</v>
      </c>
      <c r="J1353" s="6">
        <f t="shared" si="101"/>
        <v>30.976144536809809</v>
      </c>
      <c r="K1353" s="6">
        <f t="shared" si="103"/>
        <v>8.7567832241347432</v>
      </c>
    </row>
    <row r="1354" spans="1:11" ht="12.75" x14ac:dyDescent="0.2">
      <c r="A1354" s="2">
        <v>1983.02</v>
      </c>
      <c r="B1354" s="6">
        <v>146.80000000000001</v>
      </c>
      <c r="C1354" s="12">
        <v>6.8966700000000003</v>
      </c>
      <c r="D1354" s="12">
        <v>12.4933</v>
      </c>
      <c r="E1354" s="12">
        <v>97.9</v>
      </c>
      <c r="F1354" s="6">
        <f t="shared" si="102"/>
        <v>1983.1249999998981</v>
      </c>
      <c r="G1354" s="6">
        <v>10.72</v>
      </c>
      <c r="H1354" s="6">
        <f t="shared" ref="H1354:H1417" si="104">B1354*$E$1761/E1354</f>
        <v>361.48337895812045</v>
      </c>
      <c r="I1354" s="6">
        <f t="shared" ref="I1354:I1417" si="105">C1354*$E$1761/E1354</f>
        <v>16.982503917977525</v>
      </c>
      <c r="J1354" s="6">
        <f t="shared" ref="J1354:J1417" si="106">D1354*$E$1761/E1354</f>
        <v>30.76376225025535</v>
      </c>
      <c r="K1354" s="6">
        <f t="shared" si="103"/>
        <v>8.9104934366241206</v>
      </c>
    </row>
    <row r="1355" spans="1:11" ht="12.75" x14ac:dyDescent="0.2">
      <c r="A1355" s="2">
        <v>1983.03</v>
      </c>
      <c r="B1355" s="6">
        <v>151.9</v>
      </c>
      <c r="C1355" s="12">
        <v>6.91</v>
      </c>
      <c r="D1355" s="12">
        <v>12.42</v>
      </c>
      <c r="E1355" s="12">
        <v>97.9</v>
      </c>
      <c r="F1355" s="6">
        <f t="shared" ref="F1355:F1418" si="107">F1354+1/12</f>
        <v>1983.2083333332314</v>
      </c>
      <c r="G1355" s="6">
        <v>10.51</v>
      </c>
      <c r="H1355" s="6">
        <f t="shared" si="104"/>
        <v>374.04172522982628</v>
      </c>
      <c r="I1355" s="6">
        <f t="shared" si="105"/>
        <v>17.015327987742587</v>
      </c>
      <c r="J1355" s="6">
        <f t="shared" si="106"/>
        <v>30.583266802860052</v>
      </c>
      <c r="K1355" s="6">
        <f t="shared" si="103"/>
        <v>9.2328297051905288</v>
      </c>
    </row>
    <row r="1356" spans="1:11" ht="12.75" x14ac:dyDescent="0.2">
      <c r="A1356" s="2">
        <v>1983.04</v>
      </c>
      <c r="B1356" s="6">
        <v>157.69999999999999</v>
      </c>
      <c r="C1356" s="12">
        <v>6.92</v>
      </c>
      <c r="D1356" s="12">
        <v>12.476699999999999</v>
      </c>
      <c r="E1356" s="12">
        <v>98.6</v>
      </c>
      <c r="F1356" s="6">
        <f t="shared" si="107"/>
        <v>1983.2916666665647</v>
      </c>
      <c r="G1356" s="6">
        <v>10.4</v>
      </c>
      <c r="H1356" s="6">
        <f t="shared" si="104"/>
        <v>385.56690365111552</v>
      </c>
      <c r="I1356" s="6">
        <f t="shared" si="105"/>
        <v>16.918978904665313</v>
      </c>
      <c r="J1356" s="6">
        <f t="shared" si="106"/>
        <v>30.504772268762672</v>
      </c>
      <c r="K1356" s="6">
        <f t="shared" si="103"/>
        <v>9.5315812841604153</v>
      </c>
    </row>
    <row r="1357" spans="1:11" ht="12.75" x14ac:dyDescent="0.2">
      <c r="A1357" s="2">
        <v>1983.05</v>
      </c>
      <c r="B1357" s="6">
        <v>164.1</v>
      </c>
      <c r="C1357" s="12">
        <v>6.93</v>
      </c>
      <c r="D1357" s="12">
        <v>12.533300000000001</v>
      </c>
      <c r="E1357" s="12">
        <v>99.2</v>
      </c>
      <c r="F1357" s="6">
        <f t="shared" si="107"/>
        <v>1983.3749999998979</v>
      </c>
      <c r="G1357" s="6">
        <v>10.38</v>
      </c>
      <c r="H1357" s="6">
        <f t="shared" si="104"/>
        <v>398.78781350806435</v>
      </c>
      <c r="I1357" s="6">
        <f t="shared" si="105"/>
        <v>16.840947883064512</v>
      </c>
      <c r="J1357" s="6">
        <f t="shared" si="106"/>
        <v>30.457814156249995</v>
      </c>
      <c r="K1357" s="6">
        <f t="shared" si="103"/>
        <v>9.8744565046684016</v>
      </c>
    </row>
    <row r="1358" spans="1:11" ht="12.75" x14ac:dyDescent="0.2">
      <c r="A1358" s="2">
        <v>1983.06</v>
      </c>
      <c r="B1358" s="6">
        <v>166.4</v>
      </c>
      <c r="C1358" s="12">
        <v>6.94</v>
      </c>
      <c r="D1358" s="12">
        <v>12.59</v>
      </c>
      <c r="E1358" s="12">
        <v>99.5</v>
      </c>
      <c r="F1358" s="6">
        <f t="shared" si="107"/>
        <v>1983.4583333332312</v>
      </c>
      <c r="G1358" s="6">
        <v>10.85</v>
      </c>
      <c r="H1358" s="6">
        <f t="shared" si="104"/>
        <v>403.15793366834163</v>
      </c>
      <c r="I1358" s="6">
        <f t="shared" si="105"/>
        <v>16.814399396984921</v>
      </c>
      <c r="J1358" s="6">
        <f t="shared" si="106"/>
        <v>30.503355678391955</v>
      </c>
      <c r="K1358" s="6">
        <f t="shared" si="103"/>
        <v>10.000117903130025</v>
      </c>
    </row>
    <row r="1359" spans="1:11" ht="12.75" x14ac:dyDescent="0.2">
      <c r="A1359" s="2">
        <v>1983.07</v>
      </c>
      <c r="B1359" s="6">
        <v>167</v>
      </c>
      <c r="C1359" s="12">
        <v>6.96</v>
      </c>
      <c r="D1359" s="12">
        <v>12.826700000000001</v>
      </c>
      <c r="E1359" s="12">
        <v>99.9</v>
      </c>
      <c r="F1359" s="6">
        <f t="shared" si="107"/>
        <v>1983.5416666665644</v>
      </c>
      <c r="G1359" s="6">
        <v>11.38</v>
      </c>
      <c r="H1359" s="6">
        <f t="shared" si="104"/>
        <v>402.99156156156141</v>
      </c>
      <c r="I1359" s="6">
        <f t="shared" si="105"/>
        <v>16.795336936936934</v>
      </c>
      <c r="J1359" s="6">
        <f t="shared" si="106"/>
        <v>30.952406363363355</v>
      </c>
      <c r="K1359" s="6">
        <f t="shared" si="103"/>
        <v>10.014475995571029</v>
      </c>
    </row>
    <row r="1360" spans="1:11" ht="12.75" x14ac:dyDescent="0.2">
      <c r="A1360" s="2">
        <v>1983.08</v>
      </c>
      <c r="B1360" s="6">
        <v>162.4</v>
      </c>
      <c r="C1360" s="12">
        <v>6.98</v>
      </c>
      <c r="D1360" s="12">
        <v>13.0633</v>
      </c>
      <c r="E1360" s="12">
        <v>100.2</v>
      </c>
      <c r="F1360" s="6">
        <f t="shared" si="107"/>
        <v>1983.6249999998977</v>
      </c>
      <c r="G1360" s="6">
        <v>11.85</v>
      </c>
      <c r="H1360" s="6">
        <f t="shared" si="104"/>
        <v>390.71786826347295</v>
      </c>
      <c r="I1360" s="6">
        <f t="shared" si="105"/>
        <v>16.793169461077841</v>
      </c>
      <c r="J1360" s="6">
        <f t="shared" si="106"/>
        <v>31.428970002994006</v>
      </c>
      <c r="K1360" s="6">
        <f t="shared" si="103"/>
        <v>9.7280569356652116</v>
      </c>
    </row>
    <row r="1361" spans="1:11" ht="12.75" x14ac:dyDescent="0.2">
      <c r="A1361" s="2">
        <v>1983.09</v>
      </c>
      <c r="B1361" s="6">
        <v>167.2</v>
      </c>
      <c r="C1361" s="12">
        <v>7</v>
      </c>
      <c r="D1361" s="12">
        <v>13.3</v>
      </c>
      <c r="E1361" s="12">
        <v>100.7</v>
      </c>
      <c r="F1361" s="6">
        <f t="shared" si="107"/>
        <v>1983.7083333332309</v>
      </c>
      <c r="G1361" s="6">
        <v>11.65</v>
      </c>
      <c r="H1361" s="6">
        <f t="shared" si="104"/>
        <v>400.26883018867909</v>
      </c>
      <c r="I1361" s="6">
        <f t="shared" si="105"/>
        <v>16.757666335650441</v>
      </c>
      <c r="J1361" s="6">
        <f t="shared" si="106"/>
        <v>31.839566037735842</v>
      </c>
      <c r="K1361" s="6">
        <f t="shared" si="103"/>
        <v>9.9842024580287809</v>
      </c>
    </row>
    <row r="1362" spans="1:11" ht="12.75" x14ac:dyDescent="0.2">
      <c r="A1362" s="2">
        <v>1983.1</v>
      </c>
      <c r="B1362" s="6">
        <v>167.7</v>
      </c>
      <c r="C1362" s="12">
        <v>7.03</v>
      </c>
      <c r="D1362" s="12">
        <v>13.5433</v>
      </c>
      <c r="E1362" s="12">
        <v>101</v>
      </c>
      <c r="F1362" s="6">
        <f t="shared" si="107"/>
        <v>1983.7916666665642</v>
      </c>
      <c r="G1362" s="6">
        <v>11.54</v>
      </c>
      <c r="H1362" s="6">
        <f t="shared" si="104"/>
        <v>400.27333366336626</v>
      </c>
      <c r="I1362" s="6">
        <f t="shared" si="105"/>
        <v>16.77949633663366</v>
      </c>
      <c r="J1362" s="6">
        <f t="shared" si="106"/>
        <v>32.325711626732662</v>
      </c>
      <c r="K1362" s="6">
        <f t="shared" ref="K1362:K1425" si="108">H1362/AVERAGE(J1242:J1361)</f>
        <v>10.003391799449631</v>
      </c>
    </row>
    <row r="1363" spans="1:11" ht="12.75" x14ac:dyDescent="0.2">
      <c r="A1363" s="2">
        <v>1983.11</v>
      </c>
      <c r="B1363" s="6">
        <v>165.2</v>
      </c>
      <c r="C1363" s="12">
        <v>7.06</v>
      </c>
      <c r="D1363" s="12">
        <v>13.7867</v>
      </c>
      <c r="E1363" s="12">
        <v>101.2</v>
      </c>
      <c r="F1363" s="6">
        <f t="shared" si="107"/>
        <v>1983.8749999998975</v>
      </c>
      <c r="G1363" s="6">
        <v>11.69</v>
      </c>
      <c r="H1363" s="6">
        <f t="shared" si="104"/>
        <v>393.52696837944649</v>
      </c>
      <c r="I1363" s="6">
        <f t="shared" si="105"/>
        <v>16.817799011857701</v>
      </c>
      <c r="J1363" s="6">
        <f t="shared" si="106"/>
        <v>32.841635925889314</v>
      </c>
      <c r="K1363" s="6">
        <f t="shared" si="108"/>
        <v>9.8535816493642852</v>
      </c>
    </row>
    <row r="1364" spans="1:11" ht="12.75" x14ac:dyDescent="0.2">
      <c r="A1364" s="2">
        <v>1983.12</v>
      </c>
      <c r="B1364" s="6">
        <v>164.4</v>
      </c>
      <c r="C1364" s="12">
        <v>7.09</v>
      </c>
      <c r="D1364" s="12">
        <v>14.03</v>
      </c>
      <c r="E1364" s="12">
        <v>101.3</v>
      </c>
      <c r="F1364" s="6">
        <f t="shared" si="107"/>
        <v>1983.9583333332307</v>
      </c>
      <c r="G1364" s="6">
        <v>11.83</v>
      </c>
      <c r="H1364" s="6">
        <f t="shared" si="104"/>
        <v>391.2346732477788</v>
      </c>
      <c r="I1364" s="6">
        <f t="shared" si="105"/>
        <v>16.872590227048367</v>
      </c>
      <c r="J1364" s="6">
        <f t="shared" si="106"/>
        <v>33.388214511352409</v>
      </c>
      <c r="K1364" s="6">
        <f t="shared" si="108"/>
        <v>9.815010903608675</v>
      </c>
    </row>
    <row r="1365" spans="1:11" ht="12.75" x14ac:dyDescent="0.2">
      <c r="A1365" s="2">
        <v>1984.01</v>
      </c>
      <c r="B1365" s="6">
        <v>166.4</v>
      </c>
      <c r="C1365" s="12">
        <v>7.12</v>
      </c>
      <c r="D1365" s="12">
        <v>14.44</v>
      </c>
      <c r="E1365" s="12">
        <v>101.9</v>
      </c>
      <c r="F1365" s="6">
        <f t="shared" si="107"/>
        <v>1984.041666666564</v>
      </c>
      <c r="G1365" s="6">
        <v>11.67</v>
      </c>
      <c r="H1365" s="6">
        <f t="shared" si="104"/>
        <v>393.66255544651608</v>
      </c>
      <c r="I1365" s="6">
        <f t="shared" si="105"/>
        <v>16.844215112855736</v>
      </c>
      <c r="J1365" s="6">
        <f t="shared" si="106"/>
        <v>34.161582335623152</v>
      </c>
      <c r="K1365" s="6">
        <f t="shared" si="108"/>
        <v>9.8949318092025429</v>
      </c>
    </row>
    <row r="1366" spans="1:11" ht="12.75" x14ac:dyDescent="0.2">
      <c r="A1366" s="2">
        <v>1984.02</v>
      </c>
      <c r="B1366" s="6">
        <v>157.30000000000001</v>
      </c>
      <c r="C1366" s="12">
        <v>7.15</v>
      </c>
      <c r="D1366" s="12">
        <v>14.85</v>
      </c>
      <c r="E1366" s="12">
        <v>102.4</v>
      </c>
      <c r="F1366" s="6">
        <f t="shared" si="107"/>
        <v>1984.1249999998972</v>
      </c>
      <c r="G1366" s="6">
        <v>11.84</v>
      </c>
      <c r="H1366" s="6">
        <f t="shared" si="104"/>
        <v>370.3170732421874</v>
      </c>
      <c r="I1366" s="6">
        <f t="shared" si="105"/>
        <v>16.832594238281246</v>
      </c>
      <c r="J1366" s="6">
        <f t="shared" si="106"/>
        <v>34.960003417968736</v>
      </c>
      <c r="K1366" s="6">
        <f t="shared" si="108"/>
        <v>9.3245296457279903</v>
      </c>
    </row>
    <row r="1367" spans="1:11" ht="12.75" x14ac:dyDescent="0.2">
      <c r="A1367" s="2">
        <v>1984.03</v>
      </c>
      <c r="B1367" s="6">
        <v>157.4</v>
      </c>
      <c r="C1367" s="12">
        <v>7.18</v>
      </c>
      <c r="D1367" s="12">
        <v>15.26</v>
      </c>
      <c r="E1367" s="12">
        <v>102.6</v>
      </c>
      <c r="F1367" s="6">
        <f t="shared" si="107"/>
        <v>1984.2083333332305</v>
      </c>
      <c r="G1367" s="6">
        <v>12.32</v>
      </c>
      <c r="H1367" s="6">
        <f t="shared" si="104"/>
        <v>369.83016959064327</v>
      </c>
      <c r="I1367" s="6">
        <f t="shared" si="105"/>
        <v>16.870270760233915</v>
      </c>
      <c r="J1367" s="6">
        <f t="shared" si="106"/>
        <v>35.855199415204673</v>
      </c>
      <c r="K1367" s="6">
        <f t="shared" si="108"/>
        <v>9.3267470665082524</v>
      </c>
    </row>
    <row r="1368" spans="1:11" ht="12.75" x14ac:dyDescent="0.2">
      <c r="A1368" s="2">
        <v>1984.04</v>
      </c>
      <c r="B1368" s="6">
        <v>157.6</v>
      </c>
      <c r="C1368" s="12">
        <v>7.2233299999999998</v>
      </c>
      <c r="D1368" s="12">
        <v>15.5733</v>
      </c>
      <c r="E1368" s="12">
        <v>103.1</v>
      </c>
      <c r="F1368" s="6">
        <f t="shared" si="107"/>
        <v>1984.2916666665637</v>
      </c>
      <c r="G1368" s="6">
        <v>12.63</v>
      </c>
      <c r="H1368" s="6">
        <f t="shared" si="104"/>
        <v>368.50426382153239</v>
      </c>
      <c r="I1368" s="6">
        <f t="shared" si="105"/>
        <v>16.889770964403489</v>
      </c>
      <c r="J1368" s="6">
        <f t="shared" si="106"/>
        <v>36.41387977012608</v>
      </c>
      <c r="K1368" s="6">
        <f t="shared" si="108"/>
        <v>9.3056434045948304</v>
      </c>
    </row>
    <row r="1369" spans="1:11" ht="12.75" x14ac:dyDescent="0.2">
      <c r="A1369" s="2">
        <v>1984.05</v>
      </c>
      <c r="B1369" s="6">
        <v>156.6</v>
      </c>
      <c r="C1369" s="12">
        <v>7.2666700000000004</v>
      </c>
      <c r="D1369" s="12">
        <v>15.886699999999999</v>
      </c>
      <c r="E1369" s="12">
        <v>103.4</v>
      </c>
      <c r="F1369" s="6">
        <f t="shared" si="107"/>
        <v>1984.374999999897</v>
      </c>
      <c r="G1369" s="6">
        <v>13.41</v>
      </c>
      <c r="H1369" s="6">
        <f t="shared" si="104"/>
        <v>365.10366150870396</v>
      </c>
      <c r="I1369" s="6">
        <f t="shared" si="105"/>
        <v>16.941812413636359</v>
      </c>
      <c r="J1369" s="6">
        <f t="shared" si="106"/>
        <v>37.038903826885864</v>
      </c>
      <c r="K1369" s="6">
        <f t="shared" si="108"/>
        <v>9.2318318168960545</v>
      </c>
    </row>
    <row r="1370" spans="1:11" ht="12.75" x14ac:dyDescent="0.2">
      <c r="A1370" s="2">
        <v>1984.06</v>
      </c>
      <c r="B1370" s="6">
        <v>153.1</v>
      </c>
      <c r="C1370" s="12">
        <v>7.31</v>
      </c>
      <c r="D1370" s="12">
        <v>16.2</v>
      </c>
      <c r="E1370" s="12">
        <v>103.7</v>
      </c>
      <c r="F1370" s="6">
        <f t="shared" si="107"/>
        <v>1984.4583333332303</v>
      </c>
      <c r="G1370" s="6">
        <v>13.56</v>
      </c>
      <c r="H1370" s="6">
        <f t="shared" si="104"/>
        <v>355.91099421407898</v>
      </c>
      <c r="I1370" s="6">
        <f t="shared" si="105"/>
        <v>16.993529508196715</v>
      </c>
      <c r="J1370" s="6">
        <f t="shared" si="106"/>
        <v>37.660079074252643</v>
      </c>
      <c r="K1370" s="6">
        <f t="shared" si="108"/>
        <v>9.0101855122910166</v>
      </c>
    </row>
    <row r="1371" spans="1:11" ht="12.75" x14ac:dyDescent="0.2">
      <c r="A1371" s="2">
        <v>1984.07</v>
      </c>
      <c r="B1371" s="6">
        <v>151.1</v>
      </c>
      <c r="C1371" s="12">
        <v>7.3333300000000001</v>
      </c>
      <c r="D1371" s="12">
        <v>16.32</v>
      </c>
      <c r="E1371" s="12">
        <v>104.1</v>
      </c>
      <c r="F1371" s="6">
        <f t="shared" si="107"/>
        <v>1984.5416666665635</v>
      </c>
      <c r="G1371" s="6">
        <v>13.36</v>
      </c>
      <c r="H1371" s="6">
        <f t="shared" si="104"/>
        <v>349.91189337175786</v>
      </c>
      <c r="I1371" s="6">
        <f t="shared" si="105"/>
        <v>16.982259331700284</v>
      </c>
      <c r="J1371" s="6">
        <f t="shared" si="106"/>
        <v>37.793263400576357</v>
      </c>
      <c r="K1371" s="6">
        <f t="shared" si="108"/>
        <v>8.8683022140433092</v>
      </c>
    </row>
    <row r="1372" spans="1:11" ht="12.75" x14ac:dyDescent="0.2">
      <c r="A1372" s="2">
        <v>1984.08</v>
      </c>
      <c r="B1372" s="6">
        <v>164.4</v>
      </c>
      <c r="C1372" s="12">
        <v>7.3566700000000003</v>
      </c>
      <c r="D1372" s="12">
        <v>16.440000000000001</v>
      </c>
      <c r="E1372" s="12">
        <v>104.5</v>
      </c>
      <c r="F1372" s="6">
        <f t="shared" si="107"/>
        <v>1984.6249999998968</v>
      </c>
      <c r="G1372" s="6">
        <v>12.72</v>
      </c>
      <c r="H1372" s="6">
        <f t="shared" si="104"/>
        <v>379.2542813397128</v>
      </c>
      <c r="I1372" s="6">
        <f t="shared" si="105"/>
        <v>16.971098503062198</v>
      </c>
      <c r="J1372" s="6">
        <f t="shared" si="106"/>
        <v>37.925428133971288</v>
      </c>
      <c r="K1372" s="6">
        <f t="shared" si="108"/>
        <v>9.6230632573731771</v>
      </c>
    </row>
    <row r="1373" spans="1:11" ht="12.75" x14ac:dyDescent="0.2">
      <c r="A1373" s="2">
        <v>1984.09</v>
      </c>
      <c r="B1373" s="6">
        <v>166.1</v>
      </c>
      <c r="C1373" s="12">
        <v>7.38</v>
      </c>
      <c r="D1373" s="12">
        <v>16.559999999999999</v>
      </c>
      <c r="E1373" s="12">
        <v>105</v>
      </c>
      <c r="F1373" s="6">
        <f t="shared" si="107"/>
        <v>1984.70833333323</v>
      </c>
      <c r="G1373" s="6">
        <v>12.52</v>
      </c>
      <c r="H1373" s="6">
        <f t="shared" si="104"/>
        <v>381.3513628571427</v>
      </c>
      <c r="I1373" s="6">
        <f t="shared" si="105"/>
        <v>16.943847428571424</v>
      </c>
      <c r="J1373" s="6">
        <f t="shared" si="106"/>
        <v>38.020340571428562</v>
      </c>
      <c r="K1373" s="6">
        <f t="shared" si="108"/>
        <v>9.6873413136280888</v>
      </c>
    </row>
    <row r="1374" spans="1:11" ht="12.75" x14ac:dyDescent="0.2">
      <c r="A1374" s="2">
        <v>1984.1</v>
      </c>
      <c r="B1374" s="6">
        <v>164.8</v>
      </c>
      <c r="C1374" s="12">
        <v>7.43</v>
      </c>
      <c r="D1374" s="12">
        <v>16.5867</v>
      </c>
      <c r="E1374" s="12">
        <v>105.3</v>
      </c>
      <c r="F1374" s="6">
        <f t="shared" si="107"/>
        <v>1984.7916666665633</v>
      </c>
      <c r="G1374" s="6">
        <v>12.16</v>
      </c>
      <c r="H1374" s="6">
        <f t="shared" si="104"/>
        <v>377.28870655270651</v>
      </c>
      <c r="I1374" s="6">
        <f t="shared" si="105"/>
        <v>17.010043019943016</v>
      </c>
      <c r="J1374" s="6">
        <f t="shared" si="106"/>
        <v>37.973146777777771</v>
      </c>
      <c r="K1374" s="6">
        <f t="shared" si="108"/>
        <v>9.5950707030485116</v>
      </c>
    </row>
    <row r="1375" spans="1:11" ht="12.75" x14ac:dyDescent="0.2">
      <c r="A1375" s="2">
        <v>1984.11</v>
      </c>
      <c r="B1375" s="6">
        <v>166.3</v>
      </c>
      <c r="C1375" s="12">
        <v>7.48</v>
      </c>
      <c r="D1375" s="12">
        <v>16.613299999999999</v>
      </c>
      <c r="E1375" s="12">
        <v>105.3</v>
      </c>
      <c r="F1375" s="6">
        <f t="shared" si="107"/>
        <v>1984.8749999998965</v>
      </c>
      <c r="G1375" s="6">
        <v>11.57</v>
      </c>
      <c r="H1375" s="6">
        <f t="shared" si="104"/>
        <v>380.72276638176635</v>
      </c>
      <c r="I1375" s="6">
        <f t="shared" si="105"/>
        <v>17.124511680911677</v>
      </c>
      <c r="J1375" s="6">
        <f t="shared" si="106"/>
        <v>38.034044105413095</v>
      </c>
      <c r="K1375" s="6">
        <f t="shared" si="108"/>
        <v>9.6919732217830941</v>
      </c>
    </row>
    <row r="1376" spans="1:11" ht="12.75" x14ac:dyDescent="0.2">
      <c r="A1376" s="2">
        <v>1984.12</v>
      </c>
      <c r="B1376" s="6">
        <v>164.5</v>
      </c>
      <c r="C1376" s="12">
        <v>7.53</v>
      </c>
      <c r="D1376" s="12">
        <v>16.64</v>
      </c>
      <c r="E1376" s="12">
        <v>105.3</v>
      </c>
      <c r="F1376" s="6">
        <f t="shared" si="107"/>
        <v>1984.9583333332298</v>
      </c>
      <c r="G1376" s="6">
        <v>11.5</v>
      </c>
      <c r="H1376" s="6">
        <f t="shared" si="104"/>
        <v>376.6018945868945</v>
      </c>
      <c r="I1376" s="6">
        <f t="shared" si="105"/>
        <v>17.238980341880339</v>
      </c>
      <c r="J1376" s="6">
        <f t="shared" si="106"/>
        <v>38.095170370370361</v>
      </c>
      <c r="K1376" s="6">
        <f t="shared" si="108"/>
        <v>9.5950548011334629</v>
      </c>
    </row>
    <row r="1377" spans="1:11" ht="12.75" x14ac:dyDescent="0.2">
      <c r="A1377" s="2">
        <v>1985.01</v>
      </c>
      <c r="B1377" s="6">
        <v>171.6</v>
      </c>
      <c r="C1377" s="12">
        <v>7.5733300000000003</v>
      </c>
      <c r="D1377" s="12">
        <v>16.556699999999999</v>
      </c>
      <c r="E1377" s="12">
        <v>105.5</v>
      </c>
      <c r="F1377" s="6">
        <f t="shared" si="107"/>
        <v>1985.0416666665631</v>
      </c>
      <c r="G1377" s="6">
        <v>11.38</v>
      </c>
      <c r="H1377" s="6">
        <f t="shared" si="104"/>
        <v>392.11169289099513</v>
      </c>
      <c r="I1377" s="6">
        <f t="shared" si="105"/>
        <v>17.305310297914687</v>
      </c>
      <c r="J1377" s="6">
        <f t="shared" si="106"/>
        <v>37.832608774407575</v>
      </c>
      <c r="K1377" s="6">
        <f t="shared" si="108"/>
        <v>9.997001177730457</v>
      </c>
    </row>
    <row r="1378" spans="1:11" ht="12.75" x14ac:dyDescent="0.2">
      <c r="A1378" s="2">
        <v>1985.02</v>
      </c>
      <c r="B1378" s="6">
        <v>180.9</v>
      </c>
      <c r="C1378" s="12">
        <v>7.6166700000000001</v>
      </c>
      <c r="D1378" s="12">
        <v>16.473299999999998</v>
      </c>
      <c r="E1378" s="12">
        <v>106</v>
      </c>
      <c r="F1378" s="6">
        <f t="shared" si="107"/>
        <v>1985.1249999998963</v>
      </c>
      <c r="G1378" s="6">
        <v>11.51</v>
      </c>
      <c r="H1378" s="6">
        <f t="shared" si="104"/>
        <v>411.41267830188673</v>
      </c>
      <c r="I1378" s="6">
        <f t="shared" si="105"/>
        <v>17.322247675188674</v>
      </c>
      <c r="J1378" s="6">
        <f t="shared" si="106"/>
        <v>37.464480229245268</v>
      </c>
      <c r="K1378" s="6">
        <f t="shared" si="108"/>
        <v>10.494935172607084</v>
      </c>
    </row>
    <row r="1379" spans="1:11" ht="12.75" x14ac:dyDescent="0.2">
      <c r="A1379" s="2">
        <v>1985.03</v>
      </c>
      <c r="B1379" s="6">
        <v>179.4</v>
      </c>
      <c r="C1379" s="12">
        <v>7.66</v>
      </c>
      <c r="D1379" s="12">
        <v>16.39</v>
      </c>
      <c r="E1379" s="12">
        <v>106.4</v>
      </c>
      <c r="F1379" s="6">
        <f t="shared" si="107"/>
        <v>1985.2083333332296</v>
      </c>
      <c r="G1379" s="6">
        <v>11.86</v>
      </c>
      <c r="H1379" s="6">
        <f t="shared" si="104"/>
        <v>406.46745676691722</v>
      </c>
      <c r="I1379" s="6">
        <f t="shared" si="105"/>
        <v>17.35529943609022</v>
      </c>
      <c r="J1379" s="6">
        <f t="shared" si="106"/>
        <v>37.134903101503753</v>
      </c>
      <c r="K1379" s="6">
        <f t="shared" si="108"/>
        <v>10.373217214924736</v>
      </c>
    </row>
    <row r="1380" spans="1:11" ht="12.75" x14ac:dyDescent="0.2">
      <c r="A1380" s="2">
        <v>1985.04</v>
      </c>
      <c r="B1380" s="6">
        <v>180.6</v>
      </c>
      <c r="C1380" s="12">
        <v>7.6866700000000003</v>
      </c>
      <c r="D1380" s="12">
        <v>16.13</v>
      </c>
      <c r="E1380" s="12">
        <v>106.9</v>
      </c>
      <c r="F1380" s="6">
        <f t="shared" si="107"/>
        <v>1985.2916666665628</v>
      </c>
      <c r="G1380" s="6">
        <v>11.43</v>
      </c>
      <c r="H1380" s="6">
        <f t="shared" si="104"/>
        <v>407.2724284377922</v>
      </c>
      <c r="I1380" s="6">
        <f t="shared" si="105"/>
        <v>17.334267760243215</v>
      </c>
      <c r="J1380" s="6">
        <f t="shared" si="106"/>
        <v>36.374885219831604</v>
      </c>
      <c r="K1380" s="6">
        <f t="shared" si="108"/>
        <v>10.397118719816822</v>
      </c>
    </row>
    <row r="1381" spans="1:11" ht="12.75" x14ac:dyDescent="0.2">
      <c r="A1381" s="2">
        <v>1985.05</v>
      </c>
      <c r="B1381" s="6">
        <v>184.9</v>
      </c>
      <c r="C1381" s="12">
        <v>7.71333</v>
      </c>
      <c r="D1381" s="12">
        <v>15.87</v>
      </c>
      <c r="E1381" s="12">
        <v>107.3</v>
      </c>
      <c r="F1381" s="6">
        <f t="shared" si="107"/>
        <v>1985.3749999998961</v>
      </c>
      <c r="G1381" s="6">
        <v>10.85</v>
      </c>
      <c r="H1381" s="6">
        <f t="shared" si="104"/>
        <v>415.41498508853675</v>
      </c>
      <c r="I1381" s="6">
        <f t="shared" si="105"/>
        <v>17.329544980708292</v>
      </c>
      <c r="J1381" s="6">
        <f t="shared" si="106"/>
        <v>35.655142311276784</v>
      </c>
      <c r="K1381" s="6">
        <f t="shared" si="108"/>
        <v>10.608120467860099</v>
      </c>
    </row>
    <row r="1382" spans="1:11" ht="12.75" x14ac:dyDescent="0.2">
      <c r="A1382" s="2">
        <v>1985.06</v>
      </c>
      <c r="B1382" s="6">
        <v>188.9</v>
      </c>
      <c r="C1382" s="12">
        <v>7.74</v>
      </c>
      <c r="D1382" s="12">
        <v>15.61</v>
      </c>
      <c r="E1382" s="12">
        <v>107.6</v>
      </c>
      <c r="F1382" s="6">
        <f t="shared" si="107"/>
        <v>1985.4583333332293</v>
      </c>
      <c r="G1382" s="6">
        <v>10.16</v>
      </c>
      <c r="H1382" s="6">
        <f t="shared" si="104"/>
        <v>423.21851208178435</v>
      </c>
      <c r="I1382" s="6">
        <f t="shared" si="105"/>
        <v>17.340980855018586</v>
      </c>
      <c r="J1382" s="6">
        <f t="shared" si="106"/>
        <v>34.973218494423783</v>
      </c>
      <c r="K1382" s="6">
        <f t="shared" si="108"/>
        <v>10.810049845861217</v>
      </c>
    </row>
    <row r="1383" spans="1:11" ht="12.75" x14ac:dyDescent="0.2">
      <c r="A1383" s="2">
        <v>1985.07</v>
      </c>
      <c r="B1383" s="6">
        <v>192.5</v>
      </c>
      <c r="C1383" s="12">
        <v>7.7733299999999996</v>
      </c>
      <c r="D1383" s="12">
        <v>15.4833</v>
      </c>
      <c r="E1383" s="12">
        <v>107.8</v>
      </c>
      <c r="F1383" s="6">
        <f t="shared" si="107"/>
        <v>1985.5416666665626</v>
      </c>
      <c r="G1383" s="6">
        <v>10.31</v>
      </c>
      <c r="H1383" s="6">
        <f t="shared" si="104"/>
        <v>430.48392857142846</v>
      </c>
      <c r="I1383" s="6">
        <f t="shared" si="105"/>
        <v>17.383343566140997</v>
      </c>
      <c r="J1383" s="6">
        <f t="shared" si="106"/>
        <v>34.624996422077913</v>
      </c>
      <c r="K1383" s="6">
        <f t="shared" si="108"/>
        <v>10.997563956793384</v>
      </c>
    </row>
    <row r="1384" spans="1:11" ht="12.75" x14ac:dyDescent="0.2">
      <c r="A1384" s="2">
        <v>1985.08</v>
      </c>
      <c r="B1384" s="6">
        <v>188.3</v>
      </c>
      <c r="C1384" s="12">
        <v>7.8066700000000004</v>
      </c>
      <c r="D1384" s="12">
        <v>15.3567</v>
      </c>
      <c r="E1384" s="12">
        <v>108</v>
      </c>
      <c r="F1384" s="6">
        <f t="shared" si="107"/>
        <v>1985.6249999998959</v>
      </c>
      <c r="G1384" s="6">
        <v>10.33</v>
      </c>
      <c r="H1384" s="6">
        <f t="shared" si="104"/>
        <v>420.31175277777771</v>
      </c>
      <c r="I1384" s="6">
        <f t="shared" si="105"/>
        <v>17.425571699722219</v>
      </c>
      <c r="J1384" s="6">
        <f t="shared" si="106"/>
        <v>34.27828727499999</v>
      </c>
      <c r="K1384" s="6">
        <f t="shared" si="108"/>
        <v>10.738799808877285</v>
      </c>
    </row>
    <row r="1385" spans="1:11" ht="12.75" x14ac:dyDescent="0.2">
      <c r="A1385" s="2">
        <v>1985.09</v>
      </c>
      <c r="B1385" s="6">
        <v>184.1</v>
      </c>
      <c r="C1385" s="12">
        <v>7.84</v>
      </c>
      <c r="D1385" s="12">
        <v>15.23</v>
      </c>
      <c r="E1385" s="12">
        <v>108.3</v>
      </c>
      <c r="F1385" s="6">
        <f t="shared" si="107"/>
        <v>1985.7083333332291</v>
      </c>
      <c r="G1385" s="6">
        <v>10.37</v>
      </c>
      <c r="H1385" s="6">
        <f t="shared" si="104"/>
        <v>409.79844044321317</v>
      </c>
      <c r="I1385" s="6">
        <f t="shared" si="105"/>
        <v>17.45149252077562</v>
      </c>
      <c r="J1385" s="6">
        <f t="shared" si="106"/>
        <v>33.901304986149583</v>
      </c>
      <c r="K1385" s="6">
        <f t="shared" si="108"/>
        <v>10.471234661697549</v>
      </c>
    </row>
    <row r="1386" spans="1:11" ht="12.75" x14ac:dyDescent="0.2">
      <c r="A1386" s="2">
        <v>1985.1</v>
      </c>
      <c r="B1386" s="6">
        <v>186.2</v>
      </c>
      <c r="C1386" s="12">
        <v>7.86</v>
      </c>
      <c r="D1386" s="12">
        <v>15.023300000000001</v>
      </c>
      <c r="E1386" s="12">
        <v>108.7</v>
      </c>
      <c r="F1386" s="6">
        <f t="shared" si="107"/>
        <v>1985.7916666665624</v>
      </c>
      <c r="G1386" s="6">
        <v>10.24</v>
      </c>
      <c r="H1386" s="6">
        <f t="shared" si="104"/>
        <v>412.94774793008264</v>
      </c>
      <c r="I1386" s="6">
        <f t="shared" si="105"/>
        <v>17.431628886844521</v>
      </c>
      <c r="J1386" s="6">
        <f t="shared" si="106"/>
        <v>33.318141253909836</v>
      </c>
      <c r="K1386" s="6">
        <f t="shared" si="108"/>
        <v>10.55251698294375</v>
      </c>
    </row>
    <row r="1387" spans="1:11" ht="12.75" x14ac:dyDescent="0.2">
      <c r="A1387" s="2">
        <v>1985.11</v>
      </c>
      <c r="B1387" s="6">
        <v>197.5</v>
      </c>
      <c r="C1387" s="12">
        <v>7.88</v>
      </c>
      <c r="D1387" s="12">
        <v>14.816700000000001</v>
      </c>
      <c r="E1387" s="12">
        <v>109</v>
      </c>
      <c r="F1387" s="6">
        <f t="shared" si="107"/>
        <v>1985.8749999998956</v>
      </c>
      <c r="G1387" s="6">
        <v>9.7799999999999994</v>
      </c>
      <c r="H1387" s="6">
        <f t="shared" si="104"/>
        <v>436.80295871559628</v>
      </c>
      <c r="I1387" s="6">
        <f t="shared" si="105"/>
        <v>17.427885137614677</v>
      </c>
      <c r="J1387" s="6">
        <f t="shared" si="106"/>
        <v>32.769510877981645</v>
      </c>
      <c r="K1387" s="6">
        <f t="shared" si="108"/>
        <v>11.16461112866747</v>
      </c>
    </row>
    <row r="1388" spans="1:11" ht="12.75" x14ac:dyDescent="0.2">
      <c r="A1388" s="2">
        <v>1985.12</v>
      </c>
      <c r="B1388" s="6">
        <v>207.3</v>
      </c>
      <c r="C1388" s="12">
        <v>7.9</v>
      </c>
      <c r="D1388" s="12">
        <v>14.61</v>
      </c>
      <c r="E1388" s="12">
        <v>109.3</v>
      </c>
      <c r="F1388" s="6">
        <f t="shared" si="107"/>
        <v>1985.9583333332289</v>
      </c>
      <c r="G1388" s="6">
        <v>9.26</v>
      </c>
      <c r="H1388" s="6">
        <f t="shared" si="104"/>
        <v>457.21883165599257</v>
      </c>
      <c r="I1388" s="6">
        <f t="shared" si="105"/>
        <v>17.424161939615733</v>
      </c>
      <c r="J1388" s="6">
        <f t="shared" si="106"/>
        <v>32.223671637694409</v>
      </c>
      <c r="K1388" s="6">
        <f t="shared" si="108"/>
        <v>11.690521474467598</v>
      </c>
    </row>
    <row r="1389" spans="1:11" ht="12.75" x14ac:dyDescent="0.2">
      <c r="A1389" s="2">
        <v>1986.01</v>
      </c>
      <c r="B1389" s="6">
        <v>208.2</v>
      </c>
      <c r="C1389" s="12">
        <v>7.94</v>
      </c>
      <c r="D1389" s="12">
        <v>14.58</v>
      </c>
      <c r="E1389" s="12">
        <v>109.6</v>
      </c>
      <c r="F1389" s="6">
        <f t="shared" si="107"/>
        <v>1986.0416666665622</v>
      </c>
      <c r="G1389" s="6">
        <v>9.19</v>
      </c>
      <c r="H1389" s="6">
        <f t="shared" si="104"/>
        <v>457.94691788321154</v>
      </c>
      <c r="I1389" s="6">
        <f t="shared" si="105"/>
        <v>17.464450182481748</v>
      </c>
      <c r="J1389" s="6">
        <f t="shared" si="106"/>
        <v>32.069481569343061</v>
      </c>
      <c r="K1389" s="6">
        <f t="shared" si="108"/>
        <v>11.715007584487985</v>
      </c>
    </row>
    <row r="1390" spans="1:11" ht="12.75" x14ac:dyDescent="0.2">
      <c r="A1390" s="2">
        <v>1986.02</v>
      </c>
      <c r="B1390" s="6">
        <v>219.4</v>
      </c>
      <c r="C1390" s="12">
        <v>7.98</v>
      </c>
      <c r="D1390" s="12">
        <v>14.55</v>
      </c>
      <c r="E1390" s="12">
        <v>109.3</v>
      </c>
      <c r="F1390" s="6">
        <f t="shared" si="107"/>
        <v>1986.1249999998954</v>
      </c>
      <c r="G1390" s="6">
        <v>8.6999999999999993</v>
      </c>
      <c r="H1390" s="6">
        <f t="shared" si="104"/>
        <v>483.90647209515089</v>
      </c>
      <c r="I1390" s="6">
        <f t="shared" si="105"/>
        <v>17.600609149130829</v>
      </c>
      <c r="J1390" s="6">
        <f t="shared" si="106"/>
        <v>32.091336230558092</v>
      </c>
      <c r="K1390" s="6">
        <f t="shared" si="108"/>
        <v>12.388219099418123</v>
      </c>
    </row>
    <row r="1391" spans="1:11" ht="12.75" x14ac:dyDescent="0.2">
      <c r="A1391" s="2">
        <v>1986.03</v>
      </c>
      <c r="B1391" s="6">
        <v>232.3</v>
      </c>
      <c r="C1391" s="12">
        <v>8.02</v>
      </c>
      <c r="D1391" s="12">
        <v>14.52</v>
      </c>
      <c r="E1391" s="12">
        <v>108.8</v>
      </c>
      <c r="F1391" s="6">
        <f t="shared" si="107"/>
        <v>1986.2083333332287</v>
      </c>
      <c r="G1391" s="6">
        <v>7.78</v>
      </c>
      <c r="H1391" s="6">
        <f t="shared" si="104"/>
        <v>514.71317371323516</v>
      </c>
      <c r="I1391" s="6">
        <f t="shared" si="105"/>
        <v>17.770123345588232</v>
      </c>
      <c r="J1391" s="6">
        <f t="shared" si="106"/>
        <v>32.172343014705874</v>
      </c>
      <c r="K1391" s="6">
        <f t="shared" si="108"/>
        <v>13.189022981532711</v>
      </c>
    </row>
    <row r="1392" spans="1:11" ht="12.75" x14ac:dyDescent="0.2">
      <c r="A1392" s="2">
        <v>1986.04</v>
      </c>
      <c r="B1392" s="6">
        <v>238</v>
      </c>
      <c r="C1392" s="12">
        <v>8.0466700000000007</v>
      </c>
      <c r="D1392" s="12">
        <v>14.583299999999999</v>
      </c>
      <c r="E1392" s="12">
        <v>108.6</v>
      </c>
      <c r="F1392" s="6">
        <f t="shared" si="107"/>
        <v>1986.2916666665619</v>
      </c>
      <c r="G1392" s="6">
        <v>7.3</v>
      </c>
      <c r="H1392" s="6">
        <f t="shared" si="104"/>
        <v>528.31397790055235</v>
      </c>
      <c r="I1392" s="6">
        <f t="shared" si="105"/>
        <v>17.862051414088395</v>
      </c>
      <c r="J1392" s="6">
        <f t="shared" si="106"/>
        <v>32.372106024861871</v>
      </c>
      <c r="K1392" s="6">
        <f t="shared" si="108"/>
        <v>13.552504172869474</v>
      </c>
    </row>
    <row r="1393" spans="1:11" ht="12.75" x14ac:dyDescent="0.2">
      <c r="A1393" s="2">
        <v>1986.05</v>
      </c>
      <c r="B1393" s="6">
        <v>238.5</v>
      </c>
      <c r="C1393" s="12">
        <v>8.0733300000000003</v>
      </c>
      <c r="D1393" s="12">
        <v>14.646699999999999</v>
      </c>
      <c r="E1393" s="12">
        <v>108.9</v>
      </c>
      <c r="F1393" s="6">
        <f t="shared" si="107"/>
        <v>1986.3749999998952</v>
      </c>
      <c r="G1393" s="6">
        <v>7.71</v>
      </c>
      <c r="H1393" s="6">
        <f t="shared" si="104"/>
        <v>527.96541322314033</v>
      </c>
      <c r="I1393" s="6">
        <f t="shared" si="105"/>
        <v>17.871861675206606</v>
      </c>
      <c r="J1393" s="6">
        <f t="shared" si="106"/>
        <v>32.423274707988973</v>
      </c>
      <c r="K1393" s="6">
        <f t="shared" si="108"/>
        <v>13.560046199232334</v>
      </c>
    </row>
    <row r="1394" spans="1:11" ht="12.75" x14ac:dyDescent="0.2">
      <c r="A1394" s="2">
        <v>1986.06</v>
      </c>
      <c r="B1394" s="6">
        <v>245.3</v>
      </c>
      <c r="C1394" s="12">
        <v>8.1</v>
      </c>
      <c r="D1394" s="12">
        <v>14.71</v>
      </c>
      <c r="E1394" s="12">
        <v>109.5</v>
      </c>
      <c r="F1394" s="6">
        <f t="shared" si="107"/>
        <v>1986.4583333332284</v>
      </c>
      <c r="G1394" s="6">
        <v>7.8</v>
      </c>
      <c r="H1394" s="6">
        <f t="shared" si="104"/>
        <v>540.04307123287663</v>
      </c>
      <c r="I1394" s="6">
        <f t="shared" si="105"/>
        <v>17.832649315068487</v>
      </c>
      <c r="J1394" s="6">
        <f t="shared" si="106"/>
        <v>32.384971780821907</v>
      </c>
      <c r="K1394" s="6">
        <f t="shared" si="108"/>
        <v>13.888688626457114</v>
      </c>
    </row>
    <row r="1395" spans="1:11" ht="12.75" x14ac:dyDescent="0.2">
      <c r="A1395" s="2">
        <v>1986.07</v>
      </c>
      <c r="B1395" s="6">
        <v>240.2</v>
      </c>
      <c r="C1395" s="12">
        <v>8.1433300000000006</v>
      </c>
      <c r="D1395" s="12">
        <v>14.7567</v>
      </c>
      <c r="E1395" s="12">
        <v>109.5</v>
      </c>
      <c r="F1395" s="6">
        <f t="shared" si="107"/>
        <v>1986.5416666665617</v>
      </c>
      <c r="G1395" s="6">
        <v>7.3</v>
      </c>
      <c r="H1395" s="6">
        <f t="shared" si="104"/>
        <v>528.81510684931493</v>
      </c>
      <c r="I1395" s="6">
        <f t="shared" si="105"/>
        <v>17.928042981095889</v>
      </c>
      <c r="J1395" s="6">
        <f t="shared" si="106"/>
        <v>32.487784709589036</v>
      </c>
      <c r="K1395" s="6">
        <f t="shared" si="108"/>
        <v>13.619995534083806</v>
      </c>
    </row>
    <row r="1396" spans="1:11" ht="12.75" x14ac:dyDescent="0.2">
      <c r="A1396" s="2">
        <v>1986.08</v>
      </c>
      <c r="B1396" s="6">
        <v>245</v>
      </c>
      <c r="C1396" s="12">
        <v>8.1866699999999994</v>
      </c>
      <c r="D1396" s="12">
        <v>14.8033</v>
      </c>
      <c r="E1396" s="12">
        <v>109.7</v>
      </c>
      <c r="F1396" s="6">
        <f t="shared" si="107"/>
        <v>1986.624999999895</v>
      </c>
      <c r="G1396" s="6">
        <v>7.17</v>
      </c>
      <c r="H1396" s="6">
        <f t="shared" si="104"/>
        <v>538.39922515952583</v>
      </c>
      <c r="I1396" s="6">
        <f t="shared" si="105"/>
        <v>17.990599120966266</v>
      </c>
      <c r="J1396" s="6">
        <f t="shared" si="106"/>
        <v>32.530960203281666</v>
      </c>
      <c r="K1396" s="6">
        <f t="shared" si="108"/>
        <v>13.887667550866054</v>
      </c>
    </row>
    <row r="1397" spans="1:11" ht="12.75" x14ac:dyDescent="0.2">
      <c r="A1397" s="2">
        <v>1986.09</v>
      </c>
      <c r="B1397" s="6">
        <v>238.3</v>
      </c>
      <c r="C1397" s="12">
        <v>8.23</v>
      </c>
      <c r="D1397" s="12">
        <v>14.85</v>
      </c>
      <c r="E1397" s="12">
        <v>110.2</v>
      </c>
      <c r="F1397" s="6">
        <f t="shared" si="107"/>
        <v>1986.7083333332282</v>
      </c>
      <c r="G1397" s="6">
        <v>7.45</v>
      </c>
      <c r="H1397" s="6">
        <f t="shared" si="104"/>
        <v>521.29963067150629</v>
      </c>
      <c r="I1397" s="6">
        <f t="shared" si="105"/>
        <v>18.003759800362971</v>
      </c>
      <c r="J1397" s="6">
        <f t="shared" si="106"/>
        <v>32.485520417422855</v>
      </c>
      <c r="K1397" s="6">
        <f t="shared" si="108"/>
        <v>13.46731431297713</v>
      </c>
    </row>
    <row r="1398" spans="1:11" ht="12.75" x14ac:dyDescent="0.2">
      <c r="A1398" s="2">
        <v>1986.1</v>
      </c>
      <c r="B1398" s="6">
        <v>237.4</v>
      </c>
      <c r="C1398" s="12">
        <v>8.2466699999999999</v>
      </c>
      <c r="D1398" s="12">
        <v>14.726699999999999</v>
      </c>
      <c r="E1398" s="12">
        <v>110.3</v>
      </c>
      <c r="F1398" s="6">
        <f t="shared" si="107"/>
        <v>1986.7916666665615</v>
      </c>
      <c r="G1398" s="6">
        <v>7.43</v>
      </c>
      <c r="H1398" s="6">
        <f t="shared" si="104"/>
        <v>518.8599764279237</v>
      </c>
      <c r="I1398" s="6">
        <f t="shared" si="105"/>
        <v>18.023871111242062</v>
      </c>
      <c r="J1398" s="6">
        <f t="shared" si="106"/>
        <v>32.186584729827736</v>
      </c>
      <c r="K1398" s="6">
        <f t="shared" si="108"/>
        <v>13.425918860857356</v>
      </c>
    </row>
    <row r="1399" spans="1:11" ht="12.75" x14ac:dyDescent="0.2">
      <c r="A1399" s="2">
        <v>1986.11</v>
      </c>
      <c r="B1399" s="6">
        <v>245.1</v>
      </c>
      <c r="C1399" s="12">
        <v>8.2633299999999998</v>
      </c>
      <c r="D1399" s="12">
        <v>14.603300000000001</v>
      </c>
      <c r="E1399" s="12">
        <v>110.4</v>
      </c>
      <c r="F1399" s="6">
        <f t="shared" si="107"/>
        <v>1986.8749999998947</v>
      </c>
      <c r="G1399" s="6">
        <v>7.25</v>
      </c>
      <c r="H1399" s="6">
        <f t="shared" si="104"/>
        <v>535.20382336956504</v>
      </c>
      <c r="I1399" s="6">
        <f t="shared" si="105"/>
        <v>18.043924152445644</v>
      </c>
      <c r="J1399" s="6">
        <f t="shared" si="106"/>
        <v>31.887972230978253</v>
      </c>
      <c r="K1399" s="6">
        <f t="shared" si="108"/>
        <v>13.872985596138603</v>
      </c>
    </row>
    <row r="1400" spans="1:11" ht="12.75" x14ac:dyDescent="0.2">
      <c r="A1400" s="2">
        <v>1986.12</v>
      </c>
      <c r="B1400" s="6">
        <v>248.6</v>
      </c>
      <c r="C1400" s="12">
        <v>8.2799999999999994</v>
      </c>
      <c r="D1400" s="12">
        <v>14.48</v>
      </c>
      <c r="E1400" s="12">
        <v>110.5</v>
      </c>
      <c r="F1400" s="6">
        <f t="shared" si="107"/>
        <v>1986.958333333228</v>
      </c>
      <c r="G1400" s="6">
        <v>7.11</v>
      </c>
      <c r="H1400" s="6">
        <f t="shared" si="104"/>
        <v>542.35520904977363</v>
      </c>
      <c r="I1400" s="6">
        <f t="shared" si="105"/>
        <v>18.063962714932121</v>
      </c>
      <c r="J1400" s="6">
        <f t="shared" si="106"/>
        <v>31.59011837104072</v>
      </c>
      <c r="K1400" s="6">
        <f t="shared" si="108"/>
        <v>14.085139814743306</v>
      </c>
    </row>
    <row r="1401" spans="1:11" ht="12.75" x14ac:dyDescent="0.2">
      <c r="A1401" s="2">
        <v>1987.01</v>
      </c>
      <c r="B1401" s="6">
        <v>264.5</v>
      </c>
      <c r="C1401" s="12">
        <v>8.3000000000000007</v>
      </c>
      <c r="D1401" s="12">
        <v>14.6867</v>
      </c>
      <c r="E1401" s="12">
        <v>111.2</v>
      </c>
      <c r="F1401" s="6">
        <f t="shared" si="107"/>
        <v>1987.0416666665612</v>
      </c>
      <c r="G1401" s="6">
        <v>7.08</v>
      </c>
      <c r="H1401" s="6">
        <f t="shared" si="104"/>
        <v>573.41078687050344</v>
      </c>
      <c r="I1401" s="6">
        <f t="shared" si="105"/>
        <v>17.993608812949635</v>
      </c>
      <c r="J1401" s="6">
        <f t="shared" si="106"/>
        <v>31.83936560881294</v>
      </c>
      <c r="K1401" s="6">
        <f t="shared" si="108"/>
        <v>14.922208103718946</v>
      </c>
    </row>
    <row r="1402" spans="1:11" ht="12.75" x14ac:dyDescent="0.2">
      <c r="A1402" s="2">
        <v>1987.02</v>
      </c>
      <c r="B1402" s="6">
        <v>280.89999999999998</v>
      </c>
      <c r="C1402" s="12">
        <v>8.32</v>
      </c>
      <c r="D1402" s="12">
        <v>14.8933</v>
      </c>
      <c r="E1402" s="12">
        <v>111.6</v>
      </c>
      <c r="F1402" s="6">
        <f t="shared" si="107"/>
        <v>1987.1249999998945</v>
      </c>
      <c r="G1402" s="6">
        <v>7.25</v>
      </c>
      <c r="H1402" s="6">
        <f t="shared" si="104"/>
        <v>606.78175537634388</v>
      </c>
      <c r="I1402" s="6">
        <f t="shared" si="105"/>
        <v>17.97231827956989</v>
      </c>
      <c r="J1402" s="6">
        <f t="shared" si="106"/>
        <v>32.171529787634405</v>
      </c>
      <c r="K1402" s="6">
        <f t="shared" si="108"/>
        <v>15.822318142836451</v>
      </c>
    </row>
    <row r="1403" spans="1:11" ht="12.75" x14ac:dyDescent="0.2">
      <c r="A1403" s="2">
        <v>1987.03</v>
      </c>
      <c r="B1403" s="6">
        <v>292.5</v>
      </c>
      <c r="C1403" s="12">
        <v>8.34</v>
      </c>
      <c r="D1403" s="12">
        <v>15.1</v>
      </c>
      <c r="E1403" s="12">
        <v>112.1</v>
      </c>
      <c r="F1403" s="6">
        <f t="shared" si="107"/>
        <v>1987.2083333332278</v>
      </c>
      <c r="G1403" s="6">
        <v>7.25</v>
      </c>
      <c r="H1403" s="6">
        <f t="shared" si="104"/>
        <v>629.02111953612837</v>
      </c>
      <c r="I1403" s="6">
        <f t="shared" si="105"/>
        <v>17.935166280107044</v>
      </c>
      <c r="J1403" s="6">
        <f t="shared" si="106"/>
        <v>32.472543264942004</v>
      </c>
      <c r="K1403" s="6">
        <f t="shared" si="108"/>
        <v>16.433343976069921</v>
      </c>
    </row>
    <row r="1404" spans="1:11" ht="12.75" x14ac:dyDescent="0.2">
      <c r="A1404" s="2">
        <v>1987.04</v>
      </c>
      <c r="B1404" s="6">
        <v>289.3</v>
      </c>
      <c r="C1404" s="12">
        <v>8.4</v>
      </c>
      <c r="D1404" s="12">
        <v>14.8733</v>
      </c>
      <c r="E1404" s="12">
        <v>112.7</v>
      </c>
      <c r="F1404" s="6">
        <f t="shared" si="107"/>
        <v>1987.291666666561</v>
      </c>
      <c r="G1404" s="6">
        <v>8.02</v>
      </c>
      <c r="H1404" s="6">
        <f t="shared" si="104"/>
        <v>618.82733185448069</v>
      </c>
      <c r="I1404" s="6">
        <f t="shared" si="105"/>
        <v>17.968024844720492</v>
      </c>
      <c r="J1404" s="6">
        <f t="shared" si="106"/>
        <v>31.814740943212062</v>
      </c>
      <c r="K1404" s="6">
        <f t="shared" si="108"/>
        <v>16.19653445322087</v>
      </c>
    </row>
    <row r="1405" spans="1:11" ht="12.75" x14ac:dyDescent="0.2">
      <c r="A1405" s="2">
        <v>1987.05</v>
      </c>
      <c r="B1405" s="6">
        <v>289.10000000000002</v>
      </c>
      <c r="C1405" s="12">
        <v>8.4600000000000009</v>
      </c>
      <c r="D1405" s="12">
        <v>14.646699999999999</v>
      </c>
      <c r="E1405" s="12">
        <v>113.1</v>
      </c>
      <c r="F1405" s="6">
        <f t="shared" si="107"/>
        <v>1987.3749999998943</v>
      </c>
      <c r="G1405" s="6">
        <v>8.61</v>
      </c>
      <c r="H1405" s="6">
        <f t="shared" si="104"/>
        <v>616.2124323607427</v>
      </c>
      <c r="I1405" s="6">
        <f t="shared" si="105"/>
        <v>18.032366578249334</v>
      </c>
      <c r="J1405" s="6">
        <f t="shared" si="106"/>
        <v>31.21922737135278</v>
      </c>
      <c r="K1405" s="6">
        <f t="shared" si="108"/>
        <v>16.160311952655743</v>
      </c>
    </row>
    <row r="1406" spans="1:11" ht="12.75" x14ac:dyDescent="0.2">
      <c r="A1406" s="2">
        <v>1987.06</v>
      </c>
      <c r="B1406" s="6">
        <v>301.39999999999998</v>
      </c>
      <c r="C1406" s="12">
        <v>8.52</v>
      </c>
      <c r="D1406" s="12">
        <v>14.42</v>
      </c>
      <c r="E1406" s="12">
        <v>113.5</v>
      </c>
      <c r="F1406" s="6">
        <f t="shared" si="107"/>
        <v>1987.4583333332275</v>
      </c>
      <c r="G1406" s="6">
        <v>8.4</v>
      </c>
      <c r="H1406" s="6">
        <f t="shared" si="104"/>
        <v>640.16563348017598</v>
      </c>
      <c r="I1406" s="6">
        <f t="shared" si="105"/>
        <v>18.096254801762111</v>
      </c>
      <c r="J1406" s="6">
        <f t="shared" si="106"/>
        <v>30.627698854625542</v>
      </c>
      <c r="K1406" s="6">
        <f t="shared" si="108"/>
        <v>16.825207307878717</v>
      </c>
    </row>
    <row r="1407" spans="1:11" ht="12.75" x14ac:dyDescent="0.2">
      <c r="A1407" s="2">
        <v>1987.07</v>
      </c>
      <c r="B1407" s="6">
        <v>310.10000000000002</v>
      </c>
      <c r="C1407" s="12">
        <v>8.5666700000000002</v>
      </c>
      <c r="D1407" s="12">
        <v>14.9</v>
      </c>
      <c r="E1407" s="12">
        <v>113.8</v>
      </c>
      <c r="F1407" s="6">
        <f t="shared" si="107"/>
        <v>1987.5416666665608</v>
      </c>
      <c r="G1407" s="6">
        <v>8.4499999999999993</v>
      </c>
      <c r="H1407" s="6">
        <f t="shared" si="104"/>
        <v>656.90788312829523</v>
      </c>
      <c r="I1407" s="6">
        <f t="shared" si="105"/>
        <v>18.147413915377854</v>
      </c>
      <c r="J1407" s="6">
        <f t="shared" si="106"/>
        <v>31.563777680140593</v>
      </c>
      <c r="K1407" s="6">
        <f t="shared" si="108"/>
        <v>17.306004390512228</v>
      </c>
    </row>
    <row r="1408" spans="1:11" ht="12.75" x14ac:dyDescent="0.2">
      <c r="A1408" s="2">
        <v>1987.08</v>
      </c>
      <c r="B1408" s="6">
        <v>329.4</v>
      </c>
      <c r="C1408" s="12">
        <v>8.6133299999999995</v>
      </c>
      <c r="D1408" s="12">
        <v>15.38</v>
      </c>
      <c r="E1408" s="12">
        <v>114.4</v>
      </c>
      <c r="F1408" s="6">
        <f t="shared" si="107"/>
        <v>1987.624999999894</v>
      </c>
      <c r="G1408" s="6">
        <v>8.76</v>
      </c>
      <c r="H1408" s="6">
        <f t="shared" si="104"/>
        <v>694.13275699300675</v>
      </c>
      <c r="I1408" s="6">
        <f t="shared" si="105"/>
        <v>18.150560108653838</v>
      </c>
      <c r="J1408" s="6">
        <f t="shared" si="106"/>
        <v>32.409720104895094</v>
      </c>
      <c r="K1408" s="6">
        <f t="shared" si="108"/>
        <v>18.32690724585634</v>
      </c>
    </row>
    <row r="1409" spans="1:11" ht="12.75" x14ac:dyDescent="0.2">
      <c r="A1409" s="2">
        <v>1987.09</v>
      </c>
      <c r="B1409" s="6">
        <v>318.7</v>
      </c>
      <c r="C1409" s="12">
        <v>8.66</v>
      </c>
      <c r="D1409" s="12">
        <v>15.86</v>
      </c>
      <c r="E1409" s="12">
        <v>115</v>
      </c>
      <c r="F1409" s="6">
        <f t="shared" si="107"/>
        <v>1987.7083333332273</v>
      </c>
      <c r="G1409" s="6">
        <v>9.42</v>
      </c>
      <c r="H1409" s="6">
        <f t="shared" si="104"/>
        <v>668.08111043478243</v>
      </c>
      <c r="I1409" s="6">
        <f t="shared" si="105"/>
        <v>18.153694434782604</v>
      </c>
      <c r="J1409" s="6">
        <f t="shared" si="106"/>
        <v>33.246835304347819</v>
      </c>
      <c r="K1409" s="6">
        <f t="shared" si="108"/>
        <v>17.675620449938219</v>
      </c>
    </row>
    <row r="1410" spans="1:11" ht="12.75" x14ac:dyDescent="0.2">
      <c r="A1410" s="2">
        <v>1987.1</v>
      </c>
      <c r="B1410" s="6">
        <v>280.2</v>
      </c>
      <c r="C1410" s="12">
        <v>8.7100000000000009</v>
      </c>
      <c r="D1410" s="12">
        <v>16.406700000000001</v>
      </c>
      <c r="E1410" s="12">
        <v>115.3</v>
      </c>
      <c r="F1410" s="6">
        <f t="shared" si="107"/>
        <v>1987.7916666665606</v>
      </c>
      <c r="G1410" s="6">
        <v>9.52</v>
      </c>
      <c r="H1410" s="6">
        <f t="shared" si="104"/>
        <v>585.84643712055492</v>
      </c>
      <c r="I1410" s="6">
        <f t="shared" si="105"/>
        <v>18.211000954032954</v>
      </c>
      <c r="J1410" s="6">
        <f t="shared" si="106"/>
        <v>34.303378800520377</v>
      </c>
      <c r="K1410" s="6">
        <f t="shared" si="108"/>
        <v>15.530055563627304</v>
      </c>
    </row>
    <row r="1411" spans="1:11" ht="12.75" x14ac:dyDescent="0.2">
      <c r="A1411" s="2">
        <v>1987.11</v>
      </c>
      <c r="B1411" s="6">
        <v>245</v>
      </c>
      <c r="C1411" s="12">
        <v>8.76</v>
      </c>
      <c r="D1411" s="12">
        <v>16.953299999999999</v>
      </c>
      <c r="E1411" s="12">
        <v>115.4</v>
      </c>
      <c r="F1411" s="6">
        <f t="shared" si="107"/>
        <v>1987.8749999998938</v>
      </c>
      <c r="G1411" s="6">
        <v>8.86</v>
      </c>
      <c r="H1411" s="6">
        <f t="shared" si="104"/>
        <v>511.80584922010382</v>
      </c>
      <c r="I1411" s="6">
        <f t="shared" si="105"/>
        <v>18.299670363951467</v>
      </c>
      <c r="J1411" s="6">
        <f t="shared" si="106"/>
        <v>35.415502463604838</v>
      </c>
      <c r="K1411" s="6">
        <f t="shared" si="108"/>
        <v>13.590885143189077</v>
      </c>
    </row>
    <row r="1412" spans="1:11" ht="12.75" x14ac:dyDescent="0.2">
      <c r="A1412" s="2">
        <v>1987.12</v>
      </c>
      <c r="B1412" s="6">
        <v>241</v>
      </c>
      <c r="C1412" s="12">
        <v>8.81</v>
      </c>
      <c r="D1412" s="12">
        <v>17.5</v>
      </c>
      <c r="E1412" s="12">
        <v>115.4</v>
      </c>
      <c r="F1412" s="6">
        <f t="shared" si="107"/>
        <v>1987.9583333332271</v>
      </c>
      <c r="G1412" s="6">
        <v>8.99</v>
      </c>
      <c r="H1412" s="6">
        <f t="shared" si="104"/>
        <v>503.44983535528581</v>
      </c>
      <c r="I1412" s="6">
        <f t="shared" si="105"/>
        <v>18.404120537261694</v>
      </c>
      <c r="J1412" s="6">
        <f t="shared" si="106"/>
        <v>36.557560658578851</v>
      </c>
      <c r="K1412" s="6">
        <f t="shared" si="108"/>
        <v>13.389028514426956</v>
      </c>
    </row>
    <row r="1413" spans="1:11" ht="12.75" x14ac:dyDescent="0.2">
      <c r="A1413" s="2">
        <v>1988.01</v>
      </c>
      <c r="B1413" s="6">
        <v>250.5</v>
      </c>
      <c r="C1413" s="12">
        <v>8.8566699999999994</v>
      </c>
      <c r="D1413" s="12">
        <v>17.863299999999999</v>
      </c>
      <c r="E1413" s="12">
        <v>115.7</v>
      </c>
      <c r="F1413" s="6">
        <f t="shared" si="107"/>
        <v>1988.0416666665603</v>
      </c>
      <c r="G1413" s="6">
        <v>8.67</v>
      </c>
      <c r="H1413" s="6">
        <f t="shared" si="104"/>
        <v>521.93850907519436</v>
      </c>
      <c r="I1413" s="6">
        <f t="shared" si="105"/>
        <v>18.453641258167668</v>
      </c>
      <c r="J1413" s="6">
        <f t="shared" si="106"/>
        <v>37.219737202247181</v>
      </c>
      <c r="K1413" s="6">
        <f t="shared" si="108"/>
        <v>13.898336683569129</v>
      </c>
    </row>
    <row r="1414" spans="1:11" ht="12.75" x14ac:dyDescent="0.2">
      <c r="A1414" s="2">
        <v>1988.02</v>
      </c>
      <c r="B1414" s="6">
        <v>258.10000000000002</v>
      </c>
      <c r="C1414" s="12">
        <v>8.9033300000000004</v>
      </c>
      <c r="D1414" s="12">
        <v>18.226700000000001</v>
      </c>
      <c r="E1414" s="12">
        <v>116</v>
      </c>
      <c r="F1414" s="6">
        <f t="shared" si="107"/>
        <v>1988.1249999998936</v>
      </c>
      <c r="G1414" s="6">
        <v>8.2100000000000009</v>
      </c>
      <c r="H1414" s="6">
        <f t="shared" si="104"/>
        <v>536.38297499999999</v>
      </c>
      <c r="I1414" s="6">
        <f t="shared" si="105"/>
        <v>18.502885055431033</v>
      </c>
      <c r="J1414" s="6">
        <f t="shared" si="106"/>
        <v>37.878696514655161</v>
      </c>
      <c r="K1414" s="6">
        <f t="shared" si="108"/>
        <v>14.298270962469514</v>
      </c>
    </row>
    <row r="1415" spans="1:11" ht="12.75" x14ac:dyDescent="0.2">
      <c r="A1415" s="2">
        <v>1988.03</v>
      </c>
      <c r="B1415" s="6">
        <v>265.7</v>
      </c>
      <c r="C1415" s="12">
        <v>8.9499999999999993</v>
      </c>
      <c r="D1415" s="12">
        <v>18.59</v>
      </c>
      <c r="E1415" s="12">
        <v>116.5</v>
      </c>
      <c r="F1415" s="6">
        <f t="shared" si="107"/>
        <v>1988.2083333332268</v>
      </c>
      <c r="G1415" s="6">
        <v>8.3699999999999992</v>
      </c>
      <c r="H1415" s="6">
        <f t="shared" si="104"/>
        <v>549.80742231759643</v>
      </c>
      <c r="I1415" s="6">
        <f t="shared" si="105"/>
        <v>18.520046781115873</v>
      </c>
      <c r="J1415" s="6">
        <f t="shared" si="106"/>
        <v>38.46789605150213</v>
      </c>
      <c r="K1415" s="6">
        <f t="shared" si="108"/>
        <v>14.668946811103455</v>
      </c>
    </row>
    <row r="1416" spans="1:11" ht="12.75" x14ac:dyDescent="0.2">
      <c r="A1416" s="2">
        <v>1988.04</v>
      </c>
      <c r="B1416" s="6">
        <v>262.60000000000002</v>
      </c>
      <c r="C1416" s="12">
        <v>9.0433299999999992</v>
      </c>
      <c r="D1416" s="12">
        <v>19.616700000000002</v>
      </c>
      <c r="E1416" s="12">
        <v>117.1</v>
      </c>
      <c r="F1416" s="6">
        <f t="shared" si="107"/>
        <v>1988.2916666665601</v>
      </c>
      <c r="G1416" s="6">
        <v>8.7200000000000006</v>
      </c>
      <c r="H1416" s="6">
        <f t="shared" si="104"/>
        <v>540.6084081981212</v>
      </c>
      <c r="I1416" s="6">
        <f t="shared" si="105"/>
        <v>18.617289551067461</v>
      </c>
      <c r="J1416" s="6">
        <f t="shared" si="106"/>
        <v>40.384436257045259</v>
      </c>
      <c r="K1416" s="6">
        <f t="shared" si="108"/>
        <v>14.433316420838937</v>
      </c>
    </row>
    <row r="1417" spans="1:11" ht="12.75" x14ac:dyDescent="0.2">
      <c r="A1417" s="2">
        <v>1988.05</v>
      </c>
      <c r="B1417" s="6">
        <v>256.10000000000002</v>
      </c>
      <c r="C1417" s="12">
        <v>9.1366700000000005</v>
      </c>
      <c r="D1417" s="12">
        <v>20.6433</v>
      </c>
      <c r="E1417" s="12">
        <v>117.5</v>
      </c>
      <c r="F1417" s="6">
        <f t="shared" si="107"/>
        <v>1988.3749999998934</v>
      </c>
      <c r="G1417" s="6">
        <v>9.09</v>
      </c>
      <c r="H1417" s="6">
        <f t="shared" si="104"/>
        <v>525.43219659574459</v>
      </c>
      <c r="I1417" s="6">
        <f t="shared" si="105"/>
        <v>18.745414243148932</v>
      </c>
      <c r="J1417" s="6">
        <f t="shared" si="106"/>
        <v>42.353199781276587</v>
      </c>
      <c r="K1417" s="6">
        <f t="shared" si="108"/>
        <v>14.031891348027759</v>
      </c>
    </row>
    <row r="1418" spans="1:11" ht="12.75" x14ac:dyDescent="0.2">
      <c r="A1418" s="2">
        <v>1988.06</v>
      </c>
      <c r="B1418" s="6">
        <v>270.7</v>
      </c>
      <c r="C1418" s="12">
        <v>9.23</v>
      </c>
      <c r="D1418" s="12">
        <v>21.67</v>
      </c>
      <c r="E1418" s="12">
        <v>118</v>
      </c>
      <c r="F1418" s="6">
        <f t="shared" si="107"/>
        <v>1988.4583333332266</v>
      </c>
      <c r="G1418" s="6">
        <v>8.92</v>
      </c>
      <c r="H1418" s="6">
        <f t="shared" ref="H1418:H1481" si="109">B1418*$E$1761/E1418</f>
        <v>553.03321779661007</v>
      </c>
      <c r="I1418" s="6">
        <f t="shared" ref="I1418:I1481" si="110">C1418*$E$1761/E1418</f>
        <v>18.856655338983046</v>
      </c>
      <c r="J1418" s="6">
        <f t="shared" ref="J1418:J1481" si="111">D1418*$E$1761/E1418</f>
        <v>44.271259067796599</v>
      </c>
      <c r="K1418" s="6">
        <f t="shared" si="108"/>
        <v>14.766468647879604</v>
      </c>
    </row>
    <row r="1419" spans="1:11" ht="12.75" x14ac:dyDescent="0.2">
      <c r="A1419" s="2">
        <v>1988.07</v>
      </c>
      <c r="B1419" s="6">
        <v>269.10000000000002</v>
      </c>
      <c r="C1419" s="12">
        <v>9.3066700000000004</v>
      </c>
      <c r="D1419" s="12">
        <v>22.023299999999999</v>
      </c>
      <c r="E1419" s="12">
        <v>118.5</v>
      </c>
      <c r="F1419" s="6">
        <f t="shared" ref="F1419:F1482" si="112">F1418+1/12</f>
        <v>1988.5416666665599</v>
      </c>
      <c r="G1419" s="6">
        <v>9.06</v>
      </c>
      <c r="H1419" s="6">
        <f t="shared" si="109"/>
        <v>547.44477721518979</v>
      </c>
      <c r="I1419" s="6">
        <f t="shared" si="110"/>
        <v>18.933065346582275</v>
      </c>
      <c r="J1419" s="6">
        <f t="shared" si="111"/>
        <v>44.803197926582264</v>
      </c>
      <c r="K1419" s="6">
        <f t="shared" si="108"/>
        <v>14.608315717522085</v>
      </c>
    </row>
    <row r="1420" spans="1:11" ht="12.75" x14ac:dyDescent="0.2">
      <c r="A1420" s="2">
        <v>1988.08</v>
      </c>
      <c r="B1420" s="6">
        <v>263.7</v>
      </c>
      <c r="C1420" s="12">
        <v>9.3833300000000008</v>
      </c>
      <c r="D1420" s="12">
        <v>22.3767</v>
      </c>
      <c r="E1420" s="12">
        <v>119</v>
      </c>
      <c r="F1420" s="6">
        <f t="shared" si="112"/>
        <v>1988.6249999998931</v>
      </c>
      <c r="G1420" s="6">
        <v>9.26</v>
      </c>
      <c r="H1420" s="6">
        <f t="shared" si="109"/>
        <v>534.20523277310906</v>
      </c>
      <c r="I1420" s="6">
        <f t="shared" si="110"/>
        <v>19.008812995210079</v>
      </c>
      <c r="J1420" s="6">
        <f t="shared" si="111"/>
        <v>45.33086929159662</v>
      </c>
      <c r="K1420" s="6">
        <f t="shared" si="108"/>
        <v>14.244946310675637</v>
      </c>
    </row>
    <row r="1421" spans="1:11" ht="12.75" x14ac:dyDescent="0.2">
      <c r="A1421" s="2">
        <v>1988.09</v>
      </c>
      <c r="B1421" s="6">
        <v>268</v>
      </c>
      <c r="C1421" s="12">
        <v>9.4600000000000009</v>
      </c>
      <c r="D1421" s="12">
        <v>22.73</v>
      </c>
      <c r="E1421" s="12">
        <v>119.8</v>
      </c>
      <c r="F1421" s="6">
        <f t="shared" si="112"/>
        <v>1988.7083333332264</v>
      </c>
      <c r="G1421" s="6">
        <v>8.98</v>
      </c>
      <c r="H1421" s="6">
        <f t="shared" si="109"/>
        <v>539.2907178631051</v>
      </c>
      <c r="I1421" s="6">
        <f t="shared" si="110"/>
        <v>19.036157429048412</v>
      </c>
      <c r="J1421" s="6">
        <f t="shared" si="111"/>
        <v>45.739097078464098</v>
      </c>
      <c r="K1421" s="6">
        <f t="shared" si="108"/>
        <v>14.369428776140149</v>
      </c>
    </row>
    <row r="1422" spans="1:11" ht="12.75" x14ac:dyDescent="0.2">
      <c r="A1422" s="2">
        <v>1988.1</v>
      </c>
      <c r="B1422" s="6">
        <v>277.39999999999998</v>
      </c>
      <c r="C1422" s="12">
        <v>9.5500000000000007</v>
      </c>
      <c r="D1422" s="12">
        <v>23.0733</v>
      </c>
      <c r="E1422" s="12">
        <v>120.2</v>
      </c>
      <c r="F1422" s="6">
        <f t="shared" si="112"/>
        <v>1988.7916666665596</v>
      </c>
      <c r="G1422" s="6">
        <v>8.8000000000000007</v>
      </c>
      <c r="H1422" s="6">
        <f t="shared" si="109"/>
        <v>556.34854742096491</v>
      </c>
      <c r="I1422" s="6">
        <f t="shared" si="110"/>
        <v>19.153311564059898</v>
      </c>
      <c r="J1422" s="6">
        <f t="shared" si="111"/>
        <v>46.275403529950069</v>
      </c>
      <c r="K1422" s="6">
        <f t="shared" si="108"/>
        <v>14.811450153277711</v>
      </c>
    </row>
    <row r="1423" spans="1:11" ht="12.75" x14ac:dyDescent="0.2">
      <c r="A1423" s="2">
        <v>1988.11</v>
      </c>
      <c r="B1423" s="6">
        <v>271</v>
      </c>
      <c r="C1423" s="12">
        <v>9.64</v>
      </c>
      <c r="D1423" s="12">
        <v>23.416699999999999</v>
      </c>
      <c r="E1423" s="12">
        <v>120.3</v>
      </c>
      <c r="F1423" s="6">
        <f t="shared" si="112"/>
        <v>1988.8749999998929</v>
      </c>
      <c r="G1423" s="6">
        <v>8.9600000000000009</v>
      </c>
      <c r="H1423" s="6">
        <f t="shared" si="109"/>
        <v>543.06102244389024</v>
      </c>
      <c r="I1423" s="6">
        <f t="shared" si="110"/>
        <v>19.317742643391519</v>
      </c>
      <c r="J1423" s="6">
        <f t="shared" si="111"/>
        <v>46.925081344139642</v>
      </c>
      <c r="K1423" s="6">
        <f t="shared" si="108"/>
        <v>14.445530680872878</v>
      </c>
    </row>
    <row r="1424" spans="1:11" ht="12.75" x14ac:dyDescent="0.2">
      <c r="A1424" s="2">
        <v>1988.12</v>
      </c>
      <c r="B1424" s="6">
        <v>276.5</v>
      </c>
      <c r="C1424" s="12">
        <v>9.75</v>
      </c>
      <c r="D1424" s="12">
        <v>23.75</v>
      </c>
      <c r="E1424" s="12">
        <v>120.5</v>
      </c>
      <c r="F1424" s="6">
        <f t="shared" si="112"/>
        <v>1988.9583333332262</v>
      </c>
      <c r="G1424" s="6">
        <v>9.11</v>
      </c>
      <c r="H1424" s="6">
        <f t="shared" si="109"/>
        <v>553.16291701244802</v>
      </c>
      <c r="I1424" s="6">
        <f t="shared" si="110"/>
        <v>19.505744813278007</v>
      </c>
      <c r="J1424" s="6">
        <f t="shared" si="111"/>
        <v>47.513993775933599</v>
      </c>
      <c r="K1424" s="6">
        <f t="shared" si="108"/>
        <v>14.702086748571986</v>
      </c>
    </row>
    <row r="1425" spans="1:11" ht="12.75" x14ac:dyDescent="0.2">
      <c r="A1425" s="2">
        <v>1989.01</v>
      </c>
      <c r="B1425" s="6">
        <v>285.39999999999998</v>
      </c>
      <c r="C1425" s="12">
        <v>9.8133300000000006</v>
      </c>
      <c r="D1425" s="12">
        <v>24.16</v>
      </c>
      <c r="E1425" s="12">
        <v>121.1</v>
      </c>
      <c r="F1425" s="6">
        <f t="shared" si="112"/>
        <v>1989.0416666665594</v>
      </c>
      <c r="G1425" s="6">
        <v>9.09</v>
      </c>
      <c r="H1425" s="6">
        <f t="shared" si="109"/>
        <v>568.13925185796847</v>
      </c>
      <c r="I1425" s="6">
        <f t="shared" si="110"/>
        <v>19.535171564244422</v>
      </c>
      <c r="J1425" s="6">
        <f t="shared" si="111"/>
        <v>48.094759372419482</v>
      </c>
      <c r="K1425" s="6">
        <f t="shared" si="108"/>
        <v>15.088072442713276</v>
      </c>
    </row>
    <row r="1426" spans="1:11" ht="12.75" x14ac:dyDescent="0.2">
      <c r="A1426" s="2">
        <v>1989.02</v>
      </c>
      <c r="B1426" s="6">
        <v>294</v>
      </c>
      <c r="C1426" s="12">
        <v>9.8966700000000003</v>
      </c>
      <c r="D1426" s="12">
        <v>24.56</v>
      </c>
      <c r="E1426" s="12">
        <v>121.6</v>
      </c>
      <c r="F1426" s="6">
        <f t="shared" si="112"/>
        <v>1989.1249999998927</v>
      </c>
      <c r="G1426" s="6">
        <v>9.17</v>
      </c>
      <c r="H1426" s="6">
        <f t="shared" si="109"/>
        <v>582.85258223684195</v>
      </c>
      <c r="I1426" s="6">
        <f t="shared" si="110"/>
        <v>19.620066887911182</v>
      </c>
      <c r="J1426" s="6">
        <f t="shared" si="111"/>
        <v>48.689998026315777</v>
      </c>
      <c r="K1426" s="6">
        <f t="shared" ref="K1426:K1489" si="113">H1426/AVERAGE(J1306:J1425)</f>
        <v>15.467060462734743</v>
      </c>
    </row>
    <row r="1427" spans="1:11" ht="12.75" x14ac:dyDescent="0.2">
      <c r="A1427" s="2">
        <v>1989.03</v>
      </c>
      <c r="B1427" s="6">
        <v>292.7</v>
      </c>
      <c r="C1427" s="12">
        <v>10.01</v>
      </c>
      <c r="D1427" s="12">
        <v>24.96</v>
      </c>
      <c r="E1427" s="12">
        <v>122.3</v>
      </c>
      <c r="F1427" s="6">
        <f t="shared" si="112"/>
        <v>1989.2083333332259</v>
      </c>
      <c r="G1427" s="6">
        <v>9.36</v>
      </c>
      <c r="H1427" s="6">
        <f t="shared" si="109"/>
        <v>576.95406132461142</v>
      </c>
      <c r="I1427" s="6">
        <f t="shared" si="110"/>
        <v>19.731158708094842</v>
      </c>
      <c r="J1427" s="6">
        <f t="shared" si="111"/>
        <v>49.199772363041689</v>
      </c>
      <c r="K1427" s="6">
        <f t="shared" si="113"/>
        <v>15.298969108882346</v>
      </c>
    </row>
    <row r="1428" spans="1:11" ht="12.75" x14ac:dyDescent="0.2">
      <c r="A1428" s="2">
        <v>1989.04</v>
      </c>
      <c r="B1428" s="6">
        <v>302.3</v>
      </c>
      <c r="C1428" s="12">
        <v>10.0867</v>
      </c>
      <c r="D1428" s="12">
        <v>25.046700000000001</v>
      </c>
      <c r="E1428" s="12">
        <v>123.1</v>
      </c>
      <c r="F1428" s="6">
        <f t="shared" si="112"/>
        <v>1989.2916666665592</v>
      </c>
      <c r="G1428" s="6">
        <v>9.18</v>
      </c>
      <c r="H1428" s="6">
        <f t="shared" si="109"/>
        <v>592.00457595450848</v>
      </c>
      <c r="I1428" s="6">
        <f t="shared" si="110"/>
        <v>19.75313448984565</v>
      </c>
      <c r="J1428" s="6">
        <f t="shared" si="111"/>
        <v>49.049821411047922</v>
      </c>
      <c r="K1428" s="6">
        <f t="shared" si="113"/>
        <v>15.686742656144576</v>
      </c>
    </row>
    <row r="1429" spans="1:11" ht="12.75" x14ac:dyDescent="0.2">
      <c r="A1429" s="2">
        <v>1989.05</v>
      </c>
      <c r="B1429" s="6">
        <v>313.89999999999998</v>
      </c>
      <c r="C1429" s="12">
        <v>10.193300000000001</v>
      </c>
      <c r="D1429" s="12">
        <v>25.133299999999998</v>
      </c>
      <c r="E1429" s="12">
        <v>123.8</v>
      </c>
      <c r="F1429" s="6">
        <f t="shared" si="112"/>
        <v>1989.3749999998925</v>
      </c>
      <c r="G1429" s="6">
        <v>8.86</v>
      </c>
      <c r="H1429" s="6">
        <f t="shared" si="109"/>
        <v>611.24545153473321</v>
      </c>
      <c r="I1429" s="6">
        <f t="shared" si="110"/>
        <v>19.849022813408723</v>
      </c>
      <c r="J1429" s="6">
        <f t="shared" si="111"/>
        <v>48.941112797253616</v>
      </c>
      <c r="K1429" s="6">
        <f t="shared" si="113"/>
        <v>16.186353538544548</v>
      </c>
    </row>
    <row r="1430" spans="1:11" ht="12.75" x14ac:dyDescent="0.2">
      <c r="A1430" s="2">
        <v>1989.06</v>
      </c>
      <c r="B1430" s="6">
        <v>323.7</v>
      </c>
      <c r="C1430" s="12">
        <v>10.37</v>
      </c>
      <c r="D1430" s="12">
        <v>25.22</v>
      </c>
      <c r="E1430" s="12">
        <v>124.1</v>
      </c>
      <c r="F1430" s="6">
        <f t="shared" si="112"/>
        <v>1989.4583333332257</v>
      </c>
      <c r="G1430" s="6">
        <v>8.2799999999999994</v>
      </c>
      <c r="H1430" s="6">
        <f t="shared" si="109"/>
        <v>628.80485656728433</v>
      </c>
      <c r="I1430" s="6">
        <f t="shared" si="110"/>
        <v>20.144289041095885</v>
      </c>
      <c r="J1430" s="6">
        <f t="shared" si="111"/>
        <v>48.991221756647853</v>
      </c>
      <c r="K1430" s="6">
        <f t="shared" si="113"/>
        <v>16.641904235808582</v>
      </c>
    </row>
    <row r="1431" spans="1:11" ht="12.75" x14ac:dyDescent="0.2">
      <c r="A1431" s="2">
        <v>1989.07</v>
      </c>
      <c r="B1431" s="6">
        <v>331.9</v>
      </c>
      <c r="C1431" s="12">
        <v>10.423299999999999</v>
      </c>
      <c r="D1431" s="12">
        <v>24.71</v>
      </c>
      <c r="E1431" s="12">
        <v>124.4</v>
      </c>
      <c r="F1431" s="6">
        <f t="shared" si="112"/>
        <v>1989.541666666559</v>
      </c>
      <c r="G1431" s="6">
        <v>8.02</v>
      </c>
      <c r="H1431" s="6">
        <f t="shared" si="109"/>
        <v>643.17897829581977</v>
      </c>
      <c r="I1431" s="6">
        <f t="shared" si="110"/>
        <v>20.198998024919607</v>
      </c>
      <c r="J1431" s="6">
        <f t="shared" si="111"/>
        <v>47.884762138263653</v>
      </c>
      <c r="K1431" s="6">
        <f t="shared" si="113"/>
        <v>17.013407650499126</v>
      </c>
    </row>
    <row r="1432" spans="1:11" ht="12.75" x14ac:dyDescent="0.2">
      <c r="A1432" s="2">
        <v>1989.08</v>
      </c>
      <c r="B1432" s="6">
        <v>346.6</v>
      </c>
      <c r="C1432" s="12">
        <v>10.5467</v>
      </c>
      <c r="D1432" s="12">
        <v>24.2</v>
      </c>
      <c r="E1432" s="12">
        <v>124.6</v>
      </c>
      <c r="F1432" s="6">
        <f t="shared" si="112"/>
        <v>1989.6249999998922</v>
      </c>
      <c r="G1432" s="6">
        <v>8.11</v>
      </c>
      <c r="H1432" s="6">
        <f t="shared" si="109"/>
        <v>670.58754895666118</v>
      </c>
      <c r="I1432" s="6">
        <f t="shared" si="110"/>
        <v>20.405325166131618</v>
      </c>
      <c r="J1432" s="6">
        <f t="shared" si="111"/>
        <v>46.821173354735137</v>
      </c>
      <c r="K1432" s="6">
        <f t="shared" si="113"/>
        <v>17.734251436577321</v>
      </c>
    </row>
    <row r="1433" spans="1:11" ht="12.75" x14ac:dyDescent="0.2">
      <c r="A1433" s="2">
        <v>1989.09</v>
      </c>
      <c r="B1433" s="6">
        <v>347.3</v>
      </c>
      <c r="C1433" s="12">
        <v>10.73</v>
      </c>
      <c r="D1433" s="12">
        <v>23.69</v>
      </c>
      <c r="E1433" s="12">
        <v>125</v>
      </c>
      <c r="F1433" s="6">
        <f t="shared" si="112"/>
        <v>1989.7083333332255</v>
      </c>
      <c r="G1433" s="6">
        <v>8.19</v>
      </c>
      <c r="H1433" s="6">
        <f t="shared" si="109"/>
        <v>669.79166639999983</v>
      </c>
      <c r="I1433" s="6">
        <f t="shared" si="110"/>
        <v>20.693534639999996</v>
      </c>
      <c r="J1433" s="6">
        <f t="shared" si="111"/>
        <v>45.687775919999993</v>
      </c>
      <c r="K1433" s="6">
        <f t="shared" si="113"/>
        <v>17.714220678979078</v>
      </c>
    </row>
    <row r="1434" spans="1:11" ht="12.75" x14ac:dyDescent="0.2">
      <c r="A1434" s="2">
        <v>1989.1</v>
      </c>
      <c r="B1434" s="6">
        <v>347.4</v>
      </c>
      <c r="C1434" s="12">
        <v>10.7967</v>
      </c>
      <c r="D1434" s="12">
        <v>23.4267</v>
      </c>
      <c r="E1434" s="12">
        <v>125.6</v>
      </c>
      <c r="F1434" s="6">
        <f t="shared" si="112"/>
        <v>1989.7916666665587</v>
      </c>
      <c r="G1434" s="6">
        <v>8.01</v>
      </c>
      <c r="H1434" s="6">
        <f t="shared" si="109"/>
        <v>666.78396019108266</v>
      </c>
      <c r="I1434" s="6">
        <f t="shared" si="110"/>
        <v>20.722701160031843</v>
      </c>
      <c r="J1434" s="6">
        <f t="shared" si="111"/>
        <v>44.964156016719734</v>
      </c>
      <c r="K1434" s="6">
        <f t="shared" si="113"/>
        <v>17.640853852797949</v>
      </c>
    </row>
    <row r="1435" spans="1:11" ht="12.75" x14ac:dyDescent="0.2">
      <c r="A1435" s="2">
        <v>1989.11</v>
      </c>
      <c r="B1435" s="6">
        <v>340.2</v>
      </c>
      <c r="C1435" s="12">
        <v>10.923299999999999</v>
      </c>
      <c r="D1435" s="12">
        <v>23.1633</v>
      </c>
      <c r="E1435" s="12">
        <v>125.9</v>
      </c>
      <c r="F1435" s="6">
        <f t="shared" si="112"/>
        <v>1989.874999999892</v>
      </c>
      <c r="G1435" s="6">
        <v>7.87</v>
      </c>
      <c r="H1435" s="6">
        <f t="shared" si="109"/>
        <v>651.4086910246225</v>
      </c>
      <c r="I1435" s="6">
        <f t="shared" si="110"/>
        <v>20.915733552819692</v>
      </c>
      <c r="J1435" s="6">
        <f t="shared" si="111"/>
        <v>44.352660002382827</v>
      </c>
      <c r="K1435" s="6">
        <f t="shared" si="113"/>
        <v>17.242369266947424</v>
      </c>
    </row>
    <row r="1436" spans="1:11" ht="12.75" x14ac:dyDescent="0.2">
      <c r="A1436" s="2">
        <v>1989.12</v>
      </c>
      <c r="B1436" s="6">
        <v>348.6</v>
      </c>
      <c r="C1436" s="12">
        <v>11.06</v>
      </c>
      <c r="D1436" s="12">
        <v>22.87</v>
      </c>
      <c r="E1436" s="12">
        <v>126.1</v>
      </c>
      <c r="F1436" s="6">
        <f t="shared" si="112"/>
        <v>1989.9583333332253</v>
      </c>
      <c r="G1436" s="6">
        <v>7.84</v>
      </c>
      <c r="H1436" s="6">
        <f t="shared" si="109"/>
        <v>666.43418398096742</v>
      </c>
      <c r="I1436" s="6">
        <f t="shared" si="110"/>
        <v>21.143895796986516</v>
      </c>
      <c r="J1436" s="6">
        <f t="shared" si="111"/>
        <v>43.721600079302135</v>
      </c>
      <c r="K1436" s="6">
        <f t="shared" si="113"/>
        <v>17.650212904947324</v>
      </c>
    </row>
    <row r="1437" spans="1:11" ht="12.75" x14ac:dyDescent="0.2">
      <c r="A1437" s="2">
        <v>1990.01</v>
      </c>
      <c r="B1437" s="6">
        <v>339.97</v>
      </c>
      <c r="C1437" s="12">
        <v>11.14</v>
      </c>
      <c r="D1437" s="12">
        <v>22.49</v>
      </c>
      <c r="E1437" s="12">
        <v>127.4</v>
      </c>
      <c r="F1437" s="6">
        <f t="shared" si="112"/>
        <v>1990.0416666665585</v>
      </c>
      <c r="G1437" s="6">
        <v>8.2100000000000009</v>
      </c>
      <c r="H1437" s="6">
        <f t="shared" si="109"/>
        <v>643.30382943485074</v>
      </c>
      <c r="I1437" s="6">
        <f t="shared" si="110"/>
        <v>21.079520722135005</v>
      </c>
      <c r="J1437" s="6">
        <f t="shared" si="111"/>
        <v>42.556411224489779</v>
      </c>
      <c r="K1437" s="6">
        <f t="shared" si="113"/>
        <v>17.048843606878272</v>
      </c>
    </row>
    <row r="1438" spans="1:11" ht="12.75" x14ac:dyDescent="0.2">
      <c r="A1438" s="2">
        <v>1990.02</v>
      </c>
      <c r="B1438" s="6">
        <v>330.45</v>
      </c>
      <c r="C1438" s="12">
        <v>11.23</v>
      </c>
      <c r="D1438" s="12">
        <v>22.08</v>
      </c>
      <c r="E1438" s="12">
        <v>128</v>
      </c>
      <c r="F1438" s="6">
        <f t="shared" si="112"/>
        <v>1990.1249999998918</v>
      </c>
      <c r="G1438" s="6">
        <v>8.4700000000000006</v>
      </c>
      <c r="H1438" s="6">
        <f t="shared" si="109"/>
        <v>622.35868710937484</v>
      </c>
      <c r="I1438" s="6">
        <f t="shared" si="110"/>
        <v>21.150213515624994</v>
      </c>
      <c r="J1438" s="6">
        <f t="shared" si="111"/>
        <v>41.584747499999985</v>
      </c>
      <c r="K1438" s="6">
        <f t="shared" si="113"/>
        <v>16.508093516490288</v>
      </c>
    </row>
    <row r="1439" spans="1:11" ht="12.75" x14ac:dyDescent="0.2">
      <c r="A1439" s="2">
        <v>1990.03</v>
      </c>
      <c r="B1439" s="6">
        <v>338.46</v>
      </c>
      <c r="C1439" s="12">
        <v>11.32</v>
      </c>
      <c r="D1439" s="12">
        <v>21.67</v>
      </c>
      <c r="E1439" s="12">
        <v>128.69999999999999</v>
      </c>
      <c r="F1439" s="6">
        <f t="shared" si="112"/>
        <v>1990.208333333225</v>
      </c>
      <c r="G1439" s="6">
        <v>8.59</v>
      </c>
      <c r="H1439" s="6">
        <f t="shared" si="109"/>
        <v>633.97739440559428</v>
      </c>
      <c r="I1439" s="6">
        <f t="shared" si="110"/>
        <v>21.203758508158504</v>
      </c>
      <c r="J1439" s="6">
        <f t="shared" si="111"/>
        <v>40.590587179487173</v>
      </c>
      <c r="K1439" s="6">
        <f t="shared" si="113"/>
        <v>16.833748233480947</v>
      </c>
    </row>
    <row r="1440" spans="1:11" ht="12.75" x14ac:dyDescent="0.2">
      <c r="A1440" s="2">
        <v>1990.04</v>
      </c>
      <c r="B1440" s="6">
        <v>338.18</v>
      </c>
      <c r="C1440" s="12">
        <v>11.4367</v>
      </c>
      <c r="D1440" s="12">
        <v>21.533300000000001</v>
      </c>
      <c r="E1440" s="12">
        <v>128.9</v>
      </c>
      <c r="F1440" s="6">
        <f t="shared" si="112"/>
        <v>1990.2916666665583</v>
      </c>
      <c r="G1440" s="6">
        <v>8.7899999999999991</v>
      </c>
      <c r="H1440" s="6">
        <f t="shared" si="109"/>
        <v>632.4700603568657</v>
      </c>
      <c r="I1440" s="6">
        <f t="shared" si="110"/>
        <v>21.38911331031807</v>
      </c>
      <c r="J1440" s="6">
        <f t="shared" si="111"/>
        <v>40.27194852055856</v>
      </c>
      <c r="K1440" s="6">
        <f t="shared" si="113"/>
        <v>16.81391389873577</v>
      </c>
    </row>
    <row r="1441" spans="1:11" ht="12.75" x14ac:dyDescent="0.2">
      <c r="A1441" s="2">
        <v>1990.05</v>
      </c>
      <c r="B1441" s="6">
        <v>350.25</v>
      </c>
      <c r="C1441" s="12">
        <v>11.5533</v>
      </c>
      <c r="D1441" s="12">
        <v>21.396699999999999</v>
      </c>
      <c r="E1441" s="12">
        <v>129.19999999999999</v>
      </c>
      <c r="F1441" s="6">
        <f t="shared" si="112"/>
        <v>1990.3749999998915</v>
      </c>
      <c r="G1441" s="6">
        <v>8.76</v>
      </c>
      <c r="H1441" s="6">
        <f t="shared" si="109"/>
        <v>653.52258320433418</v>
      </c>
      <c r="I1441" s="6">
        <f t="shared" si="110"/>
        <v>21.557009166408665</v>
      </c>
      <c r="J1441" s="6">
        <f t="shared" si="111"/>
        <v>39.923559332043332</v>
      </c>
      <c r="K1441" s="6">
        <f t="shared" si="113"/>
        <v>17.392413588645002</v>
      </c>
    </row>
    <row r="1442" spans="1:11" ht="12.75" x14ac:dyDescent="0.2">
      <c r="A1442" s="2">
        <v>1990.06</v>
      </c>
      <c r="B1442" s="6">
        <v>360.39</v>
      </c>
      <c r="C1442" s="12">
        <v>11.66</v>
      </c>
      <c r="D1442" s="12">
        <v>21.26</v>
      </c>
      <c r="E1442" s="12">
        <v>129.9</v>
      </c>
      <c r="F1442" s="6">
        <f t="shared" si="112"/>
        <v>1990.4583333332248</v>
      </c>
      <c r="G1442" s="6">
        <v>8.48</v>
      </c>
      <c r="H1442" s="6">
        <f t="shared" si="109"/>
        <v>668.81891986143171</v>
      </c>
      <c r="I1442" s="6">
        <f t="shared" si="110"/>
        <v>21.638859584295606</v>
      </c>
      <c r="J1442" s="6">
        <f t="shared" si="111"/>
        <v>39.454730254041564</v>
      </c>
      <c r="K1442" s="6">
        <f t="shared" si="113"/>
        <v>17.81708282165301</v>
      </c>
    </row>
    <row r="1443" spans="1:11" ht="12.75" x14ac:dyDescent="0.2">
      <c r="A1443" s="2">
        <v>1990.07</v>
      </c>
      <c r="B1443" s="6">
        <v>360.03</v>
      </c>
      <c r="C1443" s="12">
        <v>11.726699999999999</v>
      </c>
      <c r="D1443" s="12">
        <v>21.42</v>
      </c>
      <c r="E1443" s="12">
        <v>130.4</v>
      </c>
      <c r="F1443" s="6">
        <f t="shared" si="112"/>
        <v>1990.5416666665581</v>
      </c>
      <c r="G1443" s="6">
        <v>8.4700000000000006</v>
      </c>
      <c r="H1443" s="6">
        <f t="shared" si="109"/>
        <v>665.58889670245378</v>
      </c>
      <c r="I1443" s="6">
        <f t="shared" si="110"/>
        <v>21.679197052914105</v>
      </c>
      <c r="J1443" s="6">
        <f t="shared" si="111"/>
        <v>39.599239417177905</v>
      </c>
      <c r="K1443" s="6">
        <f t="shared" si="113"/>
        <v>17.747171587070238</v>
      </c>
    </row>
    <row r="1444" spans="1:11" ht="12.75" x14ac:dyDescent="0.2">
      <c r="A1444" s="2">
        <v>1990.08</v>
      </c>
      <c r="B1444" s="6">
        <v>330.75</v>
      </c>
      <c r="C1444" s="12">
        <v>11.783300000000001</v>
      </c>
      <c r="D1444" s="12">
        <v>21.58</v>
      </c>
      <c r="E1444" s="12">
        <v>131.6</v>
      </c>
      <c r="F1444" s="6">
        <f t="shared" si="112"/>
        <v>1990.6249999998913</v>
      </c>
      <c r="G1444" s="6">
        <v>8.75</v>
      </c>
      <c r="H1444" s="6">
        <f t="shared" si="109"/>
        <v>605.88323138297858</v>
      </c>
      <c r="I1444" s="6">
        <f t="shared" si="110"/>
        <v>21.585196917173249</v>
      </c>
      <c r="J1444" s="6">
        <f t="shared" si="111"/>
        <v>39.531247568389048</v>
      </c>
      <c r="K1444" s="6">
        <f t="shared" si="113"/>
        <v>16.168334756508965</v>
      </c>
    </row>
    <row r="1445" spans="1:11" ht="12.75" x14ac:dyDescent="0.2">
      <c r="A1445" s="2">
        <v>1990.09</v>
      </c>
      <c r="B1445" s="6">
        <v>315.41000000000003</v>
      </c>
      <c r="C1445" s="12">
        <v>11.83</v>
      </c>
      <c r="D1445" s="12">
        <v>21.74</v>
      </c>
      <c r="E1445" s="12">
        <v>132.69999999999999</v>
      </c>
      <c r="F1445" s="6">
        <f t="shared" si="112"/>
        <v>1990.7083333332246</v>
      </c>
      <c r="G1445" s="6">
        <v>8.89</v>
      </c>
      <c r="H1445" s="6">
        <f t="shared" si="109"/>
        <v>572.99324875659386</v>
      </c>
      <c r="I1445" s="6">
        <f t="shared" si="110"/>
        <v>21.491107234363223</v>
      </c>
      <c r="J1445" s="6">
        <f t="shared" si="111"/>
        <v>39.494224114544075</v>
      </c>
      <c r="K1445" s="6">
        <f t="shared" si="113"/>
        <v>15.301285443522625</v>
      </c>
    </row>
    <row r="1446" spans="1:11" ht="12.75" x14ac:dyDescent="0.2">
      <c r="A1446" s="2">
        <v>1990.1</v>
      </c>
      <c r="B1446" s="6">
        <v>307.12</v>
      </c>
      <c r="C1446" s="12">
        <v>11.9267</v>
      </c>
      <c r="D1446" s="12">
        <v>21.6067</v>
      </c>
      <c r="E1446" s="12">
        <v>133.5</v>
      </c>
      <c r="F1446" s="6">
        <f t="shared" si="112"/>
        <v>1990.7916666665578</v>
      </c>
      <c r="G1446" s="6">
        <v>8.7200000000000006</v>
      </c>
      <c r="H1446" s="6">
        <f t="shared" si="109"/>
        <v>554.58970426966278</v>
      </c>
      <c r="I1446" s="6">
        <f t="shared" si="110"/>
        <v>21.536940042696624</v>
      </c>
      <c r="J1446" s="6">
        <f t="shared" si="111"/>
        <v>39.016844761797742</v>
      </c>
      <c r="K1446" s="6">
        <f t="shared" si="113"/>
        <v>14.818147965500797</v>
      </c>
    </row>
    <row r="1447" spans="1:11" ht="12.75" x14ac:dyDescent="0.2">
      <c r="A1447" s="2">
        <v>1990.11</v>
      </c>
      <c r="B1447" s="6">
        <v>315.29000000000002</v>
      </c>
      <c r="C1447" s="12">
        <v>12.013299999999999</v>
      </c>
      <c r="D1447" s="12">
        <v>21.473299999999998</v>
      </c>
      <c r="E1447" s="12">
        <v>133.80000000000001</v>
      </c>
      <c r="F1447" s="6">
        <f t="shared" si="112"/>
        <v>1990.8749999998911</v>
      </c>
      <c r="G1447" s="6">
        <v>8.39</v>
      </c>
      <c r="H1447" s="6">
        <f t="shared" si="109"/>
        <v>568.06633475336309</v>
      </c>
      <c r="I1447" s="6">
        <f t="shared" si="110"/>
        <v>21.644680450672634</v>
      </c>
      <c r="J1447" s="6">
        <f t="shared" si="111"/>
        <v>38.689012737668143</v>
      </c>
      <c r="K1447" s="6">
        <f t="shared" si="113"/>
        <v>15.187607599503183</v>
      </c>
    </row>
    <row r="1448" spans="1:11" ht="12.75" x14ac:dyDescent="0.2">
      <c r="A1448" s="2">
        <v>1990.12</v>
      </c>
      <c r="B1448" s="6">
        <v>328.75</v>
      </c>
      <c r="C1448" s="12">
        <v>12.09</v>
      </c>
      <c r="D1448" s="12">
        <v>21.34</v>
      </c>
      <c r="E1448" s="12">
        <v>133.80000000000001</v>
      </c>
      <c r="F1448" s="6">
        <f t="shared" si="112"/>
        <v>1990.9583333332243</v>
      </c>
      <c r="G1448" s="6">
        <v>8.08</v>
      </c>
      <c r="H1448" s="6">
        <f t="shared" si="109"/>
        <v>592.31757286995503</v>
      </c>
      <c r="I1448" s="6">
        <f t="shared" si="110"/>
        <v>21.782872869955153</v>
      </c>
      <c r="J1448" s="6">
        <f t="shared" si="111"/>
        <v>38.448842600896853</v>
      </c>
      <c r="K1448" s="6">
        <f t="shared" si="113"/>
        <v>15.846314974728765</v>
      </c>
    </row>
    <row r="1449" spans="1:11" ht="12.75" x14ac:dyDescent="0.2">
      <c r="A1449" s="2">
        <v>1991.01</v>
      </c>
      <c r="B1449" s="6">
        <v>325.49</v>
      </c>
      <c r="C1449" s="12">
        <v>12.1067</v>
      </c>
      <c r="D1449" s="12">
        <v>21.183299999999999</v>
      </c>
      <c r="E1449" s="12">
        <v>134.6</v>
      </c>
      <c r="F1449" s="6">
        <f t="shared" si="112"/>
        <v>1991.0416666665576</v>
      </c>
      <c r="G1449" s="6">
        <v>8.09</v>
      </c>
      <c r="H1449" s="6">
        <f t="shared" si="109"/>
        <v>582.95839368499253</v>
      </c>
      <c r="I1449" s="6">
        <f t="shared" si="110"/>
        <v>21.683315569836548</v>
      </c>
      <c r="J1449" s="6">
        <f t="shared" si="111"/>
        <v>37.939668011144121</v>
      </c>
      <c r="K1449" s="6">
        <f t="shared" si="113"/>
        <v>15.60619011880236</v>
      </c>
    </row>
    <row r="1450" spans="1:11" ht="12.75" x14ac:dyDescent="0.2">
      <c r="A1450" s="2">
        <v>1991.02</v>
      </c>
      <c r="B1450" s="6">
        <v>362.26</v>
      </c>
      <c r="C1450" s="12">
        <v>12.113300000000001</v>
      </c>
      <c r="D1450" s="12">
        <v>21.026700000000002</v>
      </c>
      <c r="E1450" s="12">
        <v>134.80000000000001</v>
      </c>
      <c r="F1450" s="6">
        <f t="shared" si="112"/>
        <v>1991.1249999998909</v>
      </c>
      <c r="G1450" s="6">
        <v>7.85</v>
      </c>
      <c r="H1450" s="6">
        <f t="shared" si="109"/>
        <v>647.85148709198791</v>
      </c>
      <c r="I1450" s="6">
        <f t="shared" si="110"/>
        <v>21.662947658011863</v>
      </c>
      <c r="J1450" s="6">
        <f t="shared" si="111"/>
        <v>37.603320442878328</v>
      </c>
      <c r="K1450" s="6">
        <f t="shared" si="113"/>
        <v>17.35466474520511</v>
      </c>
    </row>
    <row r="1451" spans="1:11" ht="12.75" x14ac:dyDescent="0.2">
      <c r="A1451" s="2">
        <v>1991.03</v>
      </c>
      <c r="B1451" s="6">
        <v>372.28</v>
      </c>
      <c r="C1451" s="12">
        <v>12.11</v>
      </c>
      <c r="D1451" s="12">
        <v>20.94</v>
      </c>
      <c r="E1451" s="12">
        <v>135</v>
      </c>
      <c r="F1451" s="6">
        <f t="shared" si="112"/>
        <v>1991.2083333332241</v>
      </c>
      <c r="G1451" s="6">
        <v>8.11</v>
      </c>
      <c r="H1451" s="6">
        <f t="shared" si="109"/>
        <v>664.78453244444427</v>
      </c>
      <c r="I1451" s="6">
        <f t="shared" si="110"/>
        <v>21.624961555555551</v>
      </c>
      <c r="J1451" s="6">
        <f t="shared" si="111"/>
        <v>37.392790666666663</v>
      </c>
      <c r="K1451" s="6">
        <f t="shared" si="113"/>
        <v>17.818620083397377</v>
      </c>
    </row>
    <row r="1452" spans="1:11" ht="12.75" x14ac:dyDescent="0.2">
      <c r="A1452" s="2">
        <v>1991.04</v>
      </c>
      <c r="B1452" s="6">
        <v>379.68</v>
      </c>
      <c r="C1452" s="12">
        <v>12.13</v>
      </c>
      <c r="D1452" s="12">
        <v>20.363299999999999</v>
      </c>
      <c r="E1452" s="12">
        <v>135.19999999999999</v>
      </c>
      <c r="F1452" s="6">
        <f t="shared" si="112"/>
        <v>1991.2916666665574</v>
      </c>
      <c r="G1452" s="6">
        <v>8.0399999999999991</v>
      </c>
      <c r="H1452" s="6">
        <f t="shared" si="109"/>
        <v>676.99583786982237</v>
      </c>
      <c r="I1452" s="6">
        <f t="shared" si="110"/>
        <v>21.628633357988164</v>
      </c>
      <c r="J1452" s="6">
        <f t="shared" si="111"/>
        <v>36.30917969156804</v>
      </c>
      <c r="K1452" s="6">
        <f t="shared" si="113"/>
        <v>18.155345895198018</v>
      </c>
    </row>
    <row r="1453" spans="1:11" ht="12.75" x14ac:dyDescent="0.2">
      <c r="A1453" s="2">
        <v>1991.05</v>
      </c>
      <c r="B1453" s="6">
        <v>377.99</v>
      </c>
      <c r="C1453" s="12">
        <v>12.14</v>
      </c>
      <c r="D1453" s="12">
        <v>19.8567</v>
      </c>
      <c r="E1453" s="12">
        <v>135.6</v>
      </c>
      <c r="F1453" s="6">
        <f t="shared" si="112"/>
        <v>1991.3749999998906</v>
      </c>
      <c r="G1453" s="6">
        <v>8.07</v>
      </c>
      <c r="H1453" s="6">
        <f t="shared" si="109"/>
        <v>671.99430154867241</v>
      </c>
      <c r="I1453" s="6">
        <f t="shared" si="110"/>
        <v>21.58261017699115</v>
      </c>
      <c r="J1453" s="6">
        <f t="shared" si="111"/>
        <v>35.301434555309733</v>
      </c>
      <c r="K1453" s="6">
        <f t="shared" si="113"/>
        <v>18.035430911004056</v>
      </c>
    </row>
    <row r="1454" spans="1:11" ht="12.75" x14ac:dyDescent="0.2">
      <c r="A1454" s="2">
        <v>1991.06</v>
      </c>
      <c r="B1454" s="6">
        <v>378.29</v>
      </c>
      <c r="C1454" s="12">
        <v>12.15</v>
      </c>
      <c r="D1454" s="12">
        <v>19.41</v>
      </c>
      <c r="E1454" s="12">
        <v>136</v>
      </c>
      <c r="F1454" s="6">
        <f t="shared" si="112"/>
        <v>1991.4583333332239</v>
      </c>
      <c r="G1454" s="6">
        <v>8.2799999999999994</v>
      </c>
      <c r="H1454" s="6">
        <f t="shared" si="109"/>
        <v>670.54962198529404</v>
      </c>
      <c r="I1454" s="6">
        <f t="shared" si="110"/>
        <v>21.53685772058823</v>
      </c>
      <c r="J1454" s="6">
        <f t="shared" si="111"/>
        <v>34.405794926470584</v>
      </c>
      <c r="K1454" s="6">
        <f t="shared" si="113"/>
        <v>18.015227044688331</v>
      </c>
    </row>
    <row r="1455" spans="1:11" ht="12.75" x14ac:dyDescent="0.2">
      <c r="A1455" s="2">
        <v>1991.07</v>
      </c>
      <c r="B1455" s="6">
        <v>380.23</v>
      </c>
      <c r="C1455" s="12">
        <v>12.193300000000001</v>
      </c>
      <c r="D1455" s="12">
        <v>18.84</v>
      </c>
      <c r="E1455" s="12">
        <v>136.19999999999999</v>
      </c>
      <c r="F1455" s="6">
        <f t="shared" si="112"/>
        <v>1991.5416666665571</v>
      </c>
      <c r="G1455" s="6">
        <v>8.27</v>
      </c>
      <c r="H1455" s="6">
        <f t="shared" si="109"/>
        <v>672.99872488986784</v>
      </c>
      <c r="I1455" s="6">
        <f t="shared" si="110"/>
        <v>21.581872425110131</v>
      </c>
      <c r="J1455" s="6">
        <f t="shared" si="111"/>
        <v>33.346385022026425</v>
      </c>
      <c r="K1455" s="6">
        <f t="shared" si="113"/>
        <v>18.103452345519749</v>
      </c>
    </row>
    <row r="1456" spans="1:11" ht="12.75" x14ac:dyDescent="0.2">
      <c r="A1456" s="2">
        <v>1991.08</v>
      </c>
      <c r="B1456" s="6">
        <v>389.4</v>
      </c>
      <c r="C1456" s="12">
        <v>12.236700000000001</v>
      </c>
      <c r="D1456" s="12">
        <v>18.329999999999998</v>
      </c>
      <c r="E1456" s="12">
        <v>136.6</v>
      </c>
      <c r="F1456" s="6">
        <f t="shared" si="112"/>
        <v>1991.6249999998904</v>
      </c>
      <c r="G1456" s="6">
        <v>7.9</v>
      </c>
      <c r="H1456" s="6">
        <f t="shared" si="109"/>
        <v>687.21118155197632</v>
      </c>
      <c r="I1456" s="6">
        <f t="shared" si="110"/>
        <v>21.595267245241576</v>
      </c>
      <c r="J1456" s="6">
        <f t="shared" si="111"/>
        <v>32.348692752562215</v>
      </c>
      <c r="K1456" s="6">
        <f t="shared" si="113"/>
        <v>18.512258455337715</v>
      </c>
    </row>
    <row r="1457" spans="1:11" ht="12.75" x14ac:dyDescent="0.2">
      <c r="A1457" s="2">
        <v>1991.09</v>
      </c>
      <c r="B1457" s="6">
        <v>387.2</v>
      </c>
      <c r="C1457" s="12">
        <v>12.28</v>
      </c>
      <c r="D1457" s="12">
        <v>17.82</v>
      </c>
      <c r="E1457" s="12">
        <v>137.19999999999999</v>
      </c>
      <c r="F1457" s="6">
        <f t="shared" si="112"/>
        <v>1991.7083333332237</v>
      </c>
      <c r="G1457" s="6">
        <v>7.65</v>
      </c>
      <c r="H1457" s="6">
        <f t="shared" si="109"/>
        <v>680.34031486880451</v>
      </c>
      <c r="I1457" s="6">
        <f t="shared" si="110"/>
        <v>21.576908746355681</v>
      </c>
      <c r="J1457" s="6">
        <f t="shared" si="111"/>
        <v>31.311116763848393</v>
      </c>
      <c r="K1457" s="6">
        <f t="shared" si="113"/>
        <v>18.357282591774325</v>
      </c>
    </row>
    <row r="1458" spans="1:11" ht="12.75" x14ac:dyDescent="0.2">
      <c r="A1458" s="2">
        <v>1991.1</v>
      </c>
      <c r="B1458" s="6">
        <v>386.88</v>
      </c>
      <c r="C1458" s="12">
        <v>12.253299999999999</v>
      </c>
      <c r="D1458" s="12">
        <v>17.203299999999999</v>
      </c>
      <c r="E1458" s="12">
        <v>137.4</v>
      </c>
      <c r="F1458" s="6">
        <f t="shared" si="112"/>
        <v>1991.7916666665569</v>
      </c>
      <c r="G1458" s="6">
        <v>7.53</v>
      </c>
      <c r="H1458" s="6">
        <f t="shared" si="109"/>
        <v>678.78856244541464</v>
      </c>
      <c r="I1458" s="6">
        <f t="shared" si="110"/>
        <v>21.498655635371172</v>
      </c>
      <c r="J1458" s="6">
        <f t="shared" si="111"/>
        <v>30.183527906113522</v>
      </c>
      <c r="K1458" s="6">
        <f t="shared" si="113"/>
        <v>18.349187992001987</v>
      </c>
    </row>
    <row r="1459" spans="1:11" ht="12.75" x14ac:dyDescent="0.2">
      <c r="A1459" s="2">
        <v>1991.11</v>
      </c>
      <c r="B1459" s="6">
        <v>385.92</v>
      </c>
      <c r="C1459" s="12">
        <v>12.226699999999999</v>
      </c>
      <c r="D1459" s="12">
        <v>16.5867</v>
      </c>
      <c r="E1459" s="12">
        <v>137.80000000000001</v>
      </c>
      <c r="F1459" s="6">
        <f t="shared" si="112"/>
        <v>1991.8749999998902</v>
      </c>
      <c r="G1459" s="6">
        <v>7.42</v>
      </c>
      <c r="H1459" s="6">
        <f t="shared" si="109"/>
        <v>675.1387541364295</v>
      </c>
      <c r="I1459" s="6">
        <f t="shared" si="110"/>
        <v>21.389715498548615</v>
      </c>
      <c r="J1459" s="6">
        <f t="shared" si="111"/>
        <v>29.017215933962255</v>
      </c>
      <c r="K1459" s="6">
        <f t="shared" si="113"/>
        <v>18.288868169301345</v>
      </c>
    </row>
    <row r="1460" spans="1:11" ht="12.75" x14ac:dyDescent="0.2">
      <c r="A1460" s="2">
        <v>1991.12</v>
      </c>
      <c r="B1460" s="6">
        <v>388.51</v>
      </c>
      <c r="C1460" s="12">
        <v>12.2</v>
      </c>
      <c r="D1460" s="12">
        <v>15.97</v>
      </c>
      <c r="E1460" s="12">
        <v>137.9</v>
      </c>
      <c r="F1460" s="6">
        <f t="shared" si="112"/>
        <v>1991.9583333332234</v>
      </c>
      <c r="G1460" s="6">
        <v>7.09</v>
      </c>
      <c r="H1460" s="6">
        <f t="shared" si="109"/>
        <v>679.17689782451032</v>
      </c>
      <c r="I1460" s="6">
        <f t="shared" si="110"/>
        <v>21.327528643944881</v>
      </c>
      <c r="J1460" s="6">
        <f t="shared" si="111"/>
        <v>27.918084626540963</v>
      </c>
      <c r="K1460" s="6">
        <f t="shared" si="113"/>
        <v>18.44165231351273</v>
      </c>
    </row>
    <row r="1461" spans="1:11" ht="12.75" x14ac:dyDescent="0.2">
      <c r="A1461" s="2">
        <v>1992.01</v>
      </c>
      <c r="B1461" s="6">
        <v>416.08</v>
      </c>
      <c r="C1461" s="12">
        <v>12.24</v>
      </c>
      <c r="D1461" s="12">
        <v>16.046700000000001</v>
      </c>
      <c r="E1461" s="12">
        <v>138.1</v>
      </c>
      <c r="F1461" s="6">
        <f t="shared" si="112"/>
        <v>1992.0416666665567</v>
      </c>
      <c r="G1461" s="6">
        <v>7.03</v>
      </c>
      <c r="H1461" s="6">
        <f t="shared" si="109"/>
        <v>726.32021491672674</v>
      </c>
      <c r="I1461" s="6">
        <f t="shared" si="110"/>
        <v>21.366466618392465</v>
      </c>
      <c r="J1461" s="6">
        <f t="shared" si="111"/>
        <v>28.011542474293986</v>
      </c>
      <c r="K1461" s="6">
        <f t="shared" si="113"/>
        <v>19.773068211462643</v>
      </c>
    </row>
    <row r="1462" spans="1:11" ht="12.75" x14ac:dyDescent="0.2">
      <c r="A1462" s="2">
        <v>1992.02</v>
      </c>
      <c r="B1462" s="6">
        <v>412.56</v>
      </c>
      <c r="C1462" s="12">
        <v>12.28</v>
      </c>
      <c r="D1462" s="12">
        <v>16.1233</v>
      </c>
      <c r="E1462" s="12">
        <v>138.6</v>
      </c>
      <c r="F1462" s="6">
        <f t="shared" si="112"/>
        <v>1992.12499999989</v>
      </c>
      <c r="G1462" s="6">
        <v>7.34</v>
      </c>
      <c r="H1462" s="6">
        <f t="shared" si="109"/>
        <v>717.57757402597383</v>
      </c>
      <c r="I1462" s="6">
        <f t="shared" si="110"/>
        <v>21.35896017316017</v>
      </c>
      <c r="J1462" s="6">
        <f t="shared" si="111"/>
        <v>28.04372333549783</v>
      </c>
      <c r="K1462" s="6">
        <f t="shared" si="113"/>
        <v>19.582982970386741</v>
      </c>
    </row>
    <row r="1463" spans="1:11" ht="12.75" x14ac:dyDescent="0.2">
      <c r="A1463" s="2">
        <v>1992.03</v>
      </c>
      <c r="B1463" s="6">
        <v>407.36</v>
      </c>
      <c r="C1463" s="12">
        <v>12.32</v>
      </c>
      <c r="D1463" s="12">
        <v>16.190000000000001</v>
      </c>
      <c r="E1463" s="12">
        <v>139.30000000000001</v>
      </c>
      <c r="F1463" s="6">
        <f t="shared" si="112"/>
        <v>1992.2083333332232</v>
      </c>
      <c r="G1463" s="6">
        <v>7.54</v>
      </c>
      <c r="H1463" s="6">
        <f t="shared" si="109"/>
        <v>704.97259554917434</v>
      </c>
      <c r="I1463" s="6">
        <f t="shared" si="110"/>
        <v>21.320852261306527</v>
      </c>
      <c r="J1463" s="6">
        <f t="shared" si="111"/>
        <v>28.018230366116288</v>
      </c>
      <c r="K1463" s="6">
        <f t="shared" si="113"/>
        <v>19.283561861298562</v>
      </c>
    </row>
    <row r="1464" spans="1:11" ht="12.75" x14ac:dyDescent="0.2">
      <c r="A1464" s="2">
        <v>1992.04</v>
      </c>
      <c r="B1464" s="6">
        <v>407.41</v>
      </c>
      <c r="C1464" s="12">
        <v>12.32</v>
      </c>
      <c r="D1464" s="12">
        <v>16.4833</v>
      </c>
      <c r="E1464" s="12">
        <v>139.5</v>
      </c>
      <c r="F1464" s="6">
        <f t="shared" si="112"/>
        <v>1992.2916666665565</v>
      </c>
      <c r="G1464" s="6">
        <v>7.48</v>
      </c>
      <c r="H1464" s="6">
        <f t="shared" si="109"/>
        <v>704.04828752688161</v>
      </c>
      <c r="I1464" s="6">
        <f t="shared" si="110"/>
        <v>21.290284731182791</v>
      </c>
      <c r="J1464" s="6">
        <f t="shared" si="111"/>
        <v>28.484914797849456</v>
      </c>
      <c r="K1464" s="6">
        <f t="shared" si="113"/>
        <v>19.301229507881054</v>
      </c>
    </row>
    <row r="1465" spans="1:11" ht="12.75" x14ac:dyDescent="0.2">
      <c r="A1465" s="2">
        <v>1992.05</v>
      </c>
      <c r="B1465" s="6">
        <v>414.81</v>
      </c>
      <c r="C1465" s="12">
        <v>12.32</v>
      </c>
      <c r="D1465" s="12">
        <v>16.7667</v>
      </c>
      <c r="E1465" s="12">
        <v>139.69999999999999</v>
      </c>
      <c r="F1465" s="6">
        <f t="shared" si="112"/>
        <v>1992.3749999998897</v>
      </c>
      <c r="G1465" s="6">
        <v>7.39</v>
      </c>
      <c r="H1465" s="6">
        <f t="shared" si="109"/>
        <v>715.81003228346447</v>
      </c>
      <c r="I1465" s="6">
        <f t="shared" si="110"/>
        <v>21.259804724409445</v>
      </c>
      <c r="J1465" s="6">
        <f t="shared" si="111"/>
        <v>28.933179210450962</v>
      </c>
      <c r="K1465" s="6">
        <f t="shared" si="113"/>
        <v>19.662279795641702</v>
      </c>
    </row>
    <row r="1466" spans="1:11" ht="12.75" x14ac:dyDescent="0.2">
      <c r="A1466" s="2">
        <v>1992.06</v>
      </c>
      <c r="B1466" s="6">
        <v>408.27</v>
      </c>
      <c r="C1466" s="12">
        <v>12.32</v>
      </c>
      <c r="D1466" s="12">
        <v>17.05</v>
      </c>
      <c r="E1466" s="12">
        <v>140.19999999999999</v>
      </c>
      <c r="F1466" s="6">
        <f t="shared" si="112"/>
        <v>1992.458333333223</v>
      </c>
      <c r="G1466" s="6">
        <v>7.26</v>
      </c>
      <c r="H1466" s="6">
        <f t="shared" si="109"/>
        <v>702.01182004279588</v>
      </c>
      <c r="I1466" s="6">
        <f t="shared" si="110"/>
        <v>21.18398516405135</v>
      </c>
      <c r="J1466" s="6">
        <f t="shared" si="111"/>
        <v>29.317122325249638</v>
      </c>
      <c r="K1466" s="6">
        <f t="shared" si="113"/>
        <v>19.315365967644603</v>
      </c>
    </row>
    <row r="1467" spans="1:11" ht="12.75" x14ac:dyDescent="0.2">
      <c r="A1467" s="2">
        <v>1992.07</v>
      </c>
      <c r="B1467" s="6">
        <v>415.05</v>
      </c>
      <c r="C1467" s="12">
        <v>12.343299999999999</v>
      </c>
      <c r="D1467" s="12">
        <v>17.38</v>
      </c>
      <c r="E1467" s="12">
        <v>140.5</v>
      </c>
      <c r="F1467" s="6">
        <f t="shared" si="112"/>
        <v>1992.5416666665562</v>
      </c>
      <c r="G1467" s="6">
        <v>6.84</v>
      </c>
      <c r="H1467" s="6">
        <f t="shared" si="109"/>
        <v>712.14603950177923</v>
      </c>
      <c r="I1467" s="6">
        <f t="shared" si="110"/>
        <v>21.178730777935939</v>
      </c>
      <c r="J1467" s="6">
        <f t="shared" si="111"/>
        <v>29.82074007117437</v>
      </c>
      <c r="K1467" s="6">
        <f t="shared" si="113"/>
        <v>19.620740694824413</v>
      </c>
    </row>
    <row r="1468" spans="1:11" ht="12.75" x14ac:dyDescent="0.2">
      <c r="A1468" s="2">
        <v>1992.08</v>
      </c>
      <c r="B1468" s="6">
        <v>417.93</v>
      </c>
      <c r="C1468" s="12">
        <v>12.3667</v>
      </c>
      <c r="D1468" s="12">
        <v>17.71</v>
      </c>
      <c r="E1468" s="12">
        <v>140.9</v>
      </c>
      <c r="F1468" s="6">
        <f t="shared" si="112"/>
        <v>1992.6249999998895</v>
      </c>
      <c r="G1468" s="6">
        <v>6.59</v>
      </c>
      <c r="H1468" s="6">
        <f t="shared" si="109"/>
        <v>715.05183129879333</v>
      </c>
      <c r="I1468" s="6">
        <f t="shared" si="110"/>
        <v>21.158642552874372</v>
      </c>
      <c r="J1468" s="6">
        <f t="shared" si="111"/>
        <v>30.300691341376854</v>
      </c>
      <c r="K1468" s="6">
        <f t="shared" si="113"/>
        <v>19.722137498351533</v>
      </c>
    </row>
    <row r="1469" spans="1:11" ht="12.75" x14ac:dyDescent="0.2">
      <c r="A1469" s="2">
        <v>1992.09</v>
      </c>
      <c r="B1469" s="6">
        <v>418.48</v>
      </c>
      <c r="C1469" s="12">
        <v>12.4</v>
      </c>
      <c r="D1469" s="12">
        <v>18.04</v>
      </c>
      <c r="E1469" s="12">
        <v>141.30000000000001</v>
      </c>
      <c r="F1469" s="6">
        <f t="shared" si="112"/>
        <v>1992.7083333332228</v>
      </c>
      <c r="G1469" s="6">
        <v>6.42</v>
      </c>
      <c r="H1469" s="6">
        <f t="shared" si="109"/>
        <v>713.96597367303582</v>
      </c>
      <c r="I1469" s="6">
        <f t="shared" si="110"/>
        <v>21.155558386411883</v>
      </c>
      <c r="J1469" s="6">
        <f t="shared" si="111"/>
        <v>30.777925265392771</v>
      </c>
      <c r="K1469" s="6">
        <f t="shared" si="113"/>
        <v>19.708766424745306</v>
      </c>
    </row>
    <row r="1470" spans="1:11" ht="12.75" x14ac:dyDescent="0.2">
      <c r="A1470" s="2">
        <v>1992.1</v>
      </c>
      <c r="B1470" s="6">
        <v>412.5</v>
      </c>
      <c r="C1470" s="12">
        <v>12.386699999999999</v>
      </c>
      <c r="D1470" s="12">
        <v>18.39</v>
      </c>
      <c r="E1470" s="12">
        <v>141.80000000000001</v>
      </c>
      <c r="F1470" s="6">
        <f t="shared" si="112"/>
        <v>1992.791666666556</v>
      </c>
      <c r="G1470" s="6">
        <v>6.59</v>
      </c>
      <c r="H1470" s="6">
        <f t="shared" si="109"/>
        <v>701.28199929478114</v>
      </c>
      <c r="I1470" s="6">
        <f t="shared" si="110"/>
        <v>21.058350886459795</v>
      </c>
      <c r="J1470" s="6">
        <f t="shared" si="111"/>
        <v>31.26442658674188</v>
      </c>
      <c r="K1470" s="6">
        <f t="shared" si="113"/>
        <v>19.370271076906981</v>
      </c>
    </row>
    <row r="1471" spans="1:11" ht="12.75" x14ac:dyDescent="0.2">
      <c r="A1471" s="2">
        <v>1992.11</v>
      </c>
      <c r="B1471" s="6">
        <v>422.84</v>
      </c>
      <c r="C1471" s="12">
        <v>12.3833</v>
      </c>
      <c r="D1471" s="12">
        <v>18.739999999999998</v>
      </c>
      <c r="E1471" s="12">
        <v>142</v>
      </c>
      <c r="F1471" s="6">
        <f t="shared" si="112"/>
        <v>1992.8749999998893</v>
      </c>
      <c r="G1471" s="6">
        <v>6.87</v>
      </c>
      <c r="H1471" s="6">
        <f t="shared" si="109"/>
        <v>717.84832140845049</v>
      </c>
      <c r="I1471" s="6">
        <f t="shared" si="110"/>
        <v>21.022919114788728</v>
      </c>
      <c r="J1471" s="6">
        <f t="shared" si="111"/>
        <v>31.814581267605622</v>
      </c>
      <c r="K1471" s="6">
        <f t="shared" si="113"/>
        <v>19.833656038801237</v>
      </c>
    </row>
    <row r="1472" spans="1:11" ht="12.75" x14ac:dyDescent="0.2">
      <c r="A1472" s="2">
        <v>1992.12</v>
      </c>
      <c r="B1472" s="6">
        <v>435.64</v>
      </c>
      <c r="C1472" s="12">
        <v>12.39</v>
      </c>
      <c r="D1472" s="12">
        <v>19.09</v>
      </c>
      <c r="E1472" s="12">
        <v>141.9</v>
      </c>
      <c r="F1472" s="6">
        <f t="shared" si="112"/>
        <v>1992.9583333332225</v>
      </c>
      <c r="G1472" s="6">
        <v>6.77</v>
      </c>
      <c r="H1472" s="6">
        <f t="shared" si="109"/>
        <v>740.09986215644801</v>
      </c>
      <c r="I1472" s="6">
        <f t="shared" si="110"/>
        <v>21.049116913319235</v>
      </c>
      <c r="J1472" s="6">
        <f t="shared" si="111"/>
        <v>32.43160951374206</v>
      </c>
      <c r="K1472" s="6">
        <f t="shared" si="113"/>
        <v>20.448606721242971</v>
      </c>
    </row>
    <row r="1473" spans="1:11" ht="12.75" x14ac:dyDescent="0.2">
      <c r="A1473" s="2">
        <v>1993.01</v>
      </c>
      <c r="B1473" s="6">
        <v>435.23</v>
      </c>
      <c r="C1473" s="12">
        <v>12.4133</v>
      </c>
      <c r="D1473" s="12">
        <v>19.34</v>
      </c>
      <c r="E1473" s="12">
        <v>142.6</v>
      </c>
      <c r="F1473" s="6">
        <f t="shared" si="112"/>
        <v>1993.0416666665558</v>
      </c>
      <c r="G1473" s="6">
        <v>6.6</v>
      </c>
      <c r="H1473" s="6">
        <f t="shared" si="109"/>
        <v>735.77371199158472</v>
      </c>
      <c r="I1473" s="6">
        <f t="shared" si="110"/>
        <v>20.985179833800835</v>
      </c>
      <c r="J1473" s="6">
        <f t="shared" si="111"/>
        <v>32.695043057503497</v>
      </c>
      <c r="K1473" s="6">
        <f t="shared" si="113"/>
        <v>20.323410802995713</v>
      </c>
    </row>
    <row r="1474" spans="1:11" ht="12.75" x14ac:dyDescent="0.2">
      <c r="A1474" s="2">
        <v>1993.02</v>
      </c>
      <c r="B1474" s="6">
        <v>441.7</v>
      </c>
      <c r="C1474" s="12">
        <v>12.4467</v>
      </c>
      <c r="D1474" s="12">
        <v>19.59</v>
      </c>
      <c r="E1474" s="12">
        <v>143.1</v>
      </c>
      <c r="F1474" s="6">
        <f t="shared" si="112"/>
        <v>1993.124999999889</v>
      </c>
      <c r="G1474" s="6">
        <v>6.26</v>
      </c>
      <c r="H1474" s="6">
        <f t="shared" si="109"/>
        <v>744.10245073375245</v>
      </c>
      <c r="I1474" s="6">
        <f t="shared" si="110"/>
        <v>20.968123100628926</v>
      </c>
      <c r="J1474" s="6">
        <f t="shared" si="111"/>
        <v>33.001962893081753</v>
      </c>
      <c r="K1474" s="6">
        <f t="shared" si="113"/>
        <v>20.545336792900454</v>
      </c>
    </row>
    <row r="1475" spans="1:11" ht="12.75" x14ac:dyDescent="0.2">
      <c r="A1475" s="2">
        <v>1993.03</v>
      </c>
      <c r="B1475" s="6">
        <v>450.16</v>
      </c>
      <c r="C1475" s="12">
        <v>12.48</v>
      </c>
      <c r="D1475" s="12">
        <v>19.84</v>
      </c>
      <c r="E1475" s="12">
        <v>143.6</v>
      </c>
      <c r="F1475" s="6">
        <f t="shared" si="112"/>
        <v>1993.2083333332223</v>
      </c>
      <c r="G1475" s="6">
        <v>5.98</v>
      </c>
      <c r="H1475" s="6">
        <f t="shared" si="109"/>
        <v>755.71393704735362</v>
      </c>
      <c r="I1475" s="6">
        <f t="shared" si="110"/>
        <v>20.951017270194981</v>
      </c>
      <c r="J1475" s="6">
        <f t="shared" si="111"/>
        <v>33.306745403899718</v>
      </c>
      <c r="K1475" s="6">
        <f t="shared" si="113"/>
        <v>20.855200148690923</v>
      </c>
    </row>
    <row r="1476" spans="1:11" ht="12.75" x14ac:dyDescent="0.2">
      <c r="A1476" s="2">
        <v>1993.04</v>
      </c>
      <c r="B1476" s="6">
        <v>443.08</v>
      </c>
      <c r="C1476" s="12">
        <v>12.4933</v>
      </c>
      <c r="D1476" s="12">
        <v>19.670000000000002</v>
      </c>
      <c r="E1476" s="12">
        <v>144</v>
      </c>
      <c r="F1476" s="6">
        <f t="shared" si="112"/>
        <v>1993.2916666665556</v>
      </c>
      <c r="G1476" s="6">
        <v>5.97</v>
      </c>
      <c r="H1476" s="6">
        <f t="shared" si="109"/>
        <v>741.76207416666648</v>
      </c>
      <c r="I1476" s="6">
        <f t="shared" si="110"/>
        <v>20.915085585416662</v>
      </c>
      <c r="J1476" s="6">
        <f t="shared" si="111"/>
        <v>32.929628958333325</v>
      </c>
      <c r="K1476" s="6">
        <f t="shared" si="113"/>
        <v>20.457362016642193</v>
      </c>
    </row>
    <row r="1477" spans="1:11" ht="12.75" x14ac:dyDescent="0.2">
      <c r="A1477" s="2">
        <v>1993.05</v>
      </c>
      <c r="B1477" s="6">
        <v>445.25</v>
      </c>
      <c r="C1477" s="12">
        <v>12.5067</v>
      </c>
      <c r="D1477" s="12">
        <v>19.5</v>
      </c>
      <c r="E1477" s="12">
        <v>144.19999999999999</v>
      </c>
      <c r="F1477" s="6">
        <f t="shared" si="112"/>
        <v>1993.3749999998888</v>
      </c>
      <c r="G1477" s="6">
        <v>6.04</v>
      </c>
      <c r="H1477" s="6">
        <f t="shared" si="109"/>
        <v>744.36104542302348</v>
      </c>
      <c r="I1477" s="6">
        <f t="shared" si="110"/>
        <v>20.908479027045765</v>
      </c>
      <c r="J1477" s="6">
        <f t="shared" si="111"/>
        <v>32.599753814147014</v>
      </c>
      <c r="K1477" s="6">
        <f t="shared" si="113"/>
        <v>20.51760563376487</v>
      </c>
    </row>
    <row r="1478" spans="1:11" ht="12.75" x14ac:dyDescent="0.2">
      <c r="A1478" s="2">
        <v>1993.06</v>
      </c>
      <c r="B1478" s="6">
        <v>448.06</v>
      </c>
      <c r="C1478" s="12">
        <v>12.52</v>
      </c>
      <c r="D1478" s="12">
        <v>19.329999999999998</v>
      </c>
      <c r="E1478" s="12">
        <v>144.4</v>
      </c>
      <c r="F1478" s="6">
        <f t="shared" si="112"/>
        <v>1993.4583333332221</v>
      </c>
      <c r="G1478" s="6">
        <v>5.96</v>
      </c>
      <c r="H1478" s="6">
        <f t="shared" si="109"/>
        <v>748.02127603878091</v>
      </c>
      <c r="I1478" s="6">
        <f t="shared" si="110"/>
        <v>20.901723822714676</v>
      </c>
      <c r="J1478" s="6">
        <f t="shared" si="111"/>
        <v>32.270792451523533</v>
      </c>
      <c r="K1478" s="6">
        <f t="shared" si="113"/>
        <v>20.608357012960198</v>
      </c>
    </row>
    <row r="1479" spans="1:11" ht="12.75" x14ac:dyDescent="0.2">
      <c r="A1479" s="2">
        <v>1993.07</v>
      </c>
      <c r="B1479" s="6">
        <v>447.29</v>
      </c>
      <c r="C1479" s="12">
        <v>12.52</v>
      </c>
      <c r="D1479" s="12">
        <v>19.690000000000001</v>
      </c>
      <c r="E1479" s="12">
        <v>144.4</v>
      </c>
      <c r="F1479" s="6">
        <f t="shared" si="112"/>
        <v>1993.5416666665553</v>
      </c>
      <c r="G1479" s="6">
        <v>5.81</v>
      </c>
      <c r="H1479" s="6">
        <f t="shared" si="109"/>
        <v>746.73578663434887</v>
      </c>
      <c r="I1479" s="6">
        <f t="shared" si="110"/>
        <v>20.901723822714676</v>
      </c>
      <c r="J1479" s="6">
        <f t="shared" si="111"/>
        <v>32.871800484764535</v>
      </c>
      <c r="K1479" s="6">
        <f t="shared" si="113"/>
        <v>20.564596413297146</v>
      </c>
    </row>
    <row r="1480" spans="1:11" ht="12.75" x14ac:dyDescent="0.2">
      <c r="A1480" s="2">
        <v>1993.08</v>
      </c>
      <c r="B1480" s="6">
        <v>454.13</v>
      </c>
      <c r="C1480" s="12">
        <v>12.52</v>
      </c>
      <c r="D1480" s="12">
        <v>20.05</v>
      </c>
      <c r="E1480" s="12">
        <v>144.80000000000001</v>
      </c>
      <c r="F1480" s="6">
        <f t="shared" si="112"/>
        <v>1993.6249999998886</v>
      </c>
      <c r="G1480" s="6">
        <v>5.68</v>
      </c>
      <c r="H1480" s="6">
        <f t="shared" si="109"/>
        <v>756.06058860497205</v>
      </c>
      <c r="I1480" s="6">
        <f t="shared" si="110"/>
        <v>20.843984254143638</v>
      </c>
      <c r="J1480" s="6">
        <f t="shared" si="111"/>
        <v>33.380342196132588</v>
      </c>
      <c r="K1480" s="6">
        <f t="shared" si="113"/>
        <v>20.812227546627394</v>
      </c>
    </row>
    <row r="1481" spans="1:11" ht="12.75" x14ac:dyDescent="0.2">
      <c r="A1481" s="2">
        <v>1993.09</v>
      </c>
      <c r="B1481" s="6">
        <v>459.24</v>
      </c>
      <c r="C1481" s="12">
        <v>12.52</v>
      </c>
      <c r="D1481" s="12">
        <v>20.41</v>
      </c>
      <c r="E1481" s="12">
        <v>145.1</v>
      </c>
      <c r="F1481" s="6">
        <f t="shared" si="112"/>
        <v>1993.7083333332218</v>
      </c>
      <c r="G1481" s="6">
        <v>5.36</v>
      </c>
      <c r="H1481" s="6">
        <f t="shared" si="109"/>
        <v>762.98722288077181</v>
      </c>
      <c r="I1481" s="6">
        <f t="shared" si="110"/>
        <v>20.800888490696067</v>
      </c>
      <c r="J1481" s="6">
        <f t="shared" si="111"/>
        <v>33.909435630599582</v>
      </c>
      <c r="K1481" s="6">
        <f t="shared" si="113"/>
        <v>20.993501005229131</v>
      </c>
    </row>
    <row r="1482" spans="1:11" ht="12.75" x14ac:dyDescent="0.2">
      <c r="A1482" s="2">
        <v>1993.1</v>
      </c>
      <c r="B1482" s="6">
        <v>463.9</v>
      </c>
      <c r="C1482" s="12">
        <v>12.54</v>
      </c>
      <c r="D1482" s="12">
        <v>20.9</v>
      </c>
      <c r="E1482" s="12">
        <v>145.69999999999999</v>
      </c>
      <c r="F1482" s="6">
        <f t="shared" si="112"/>
        <v>1993.7916666665551</v>
      </c>
      <c r="G1482" s="6">
        <v>5.33</v>
      </c>
      <c r="H1482" s="6">
        <f t="shared" ref="H1482:H1545" si="114">B1482*$E$1761/E1482</f>
        <v>767.55550377487975</v>
      </c>
      <c r="I1482" s="6">
        <f t="shared" ref="I1482:I1545" si="115">C1482*$E$1761/E1482</f>
        <v>20.748320796156481</v>
      </c>
      <c r="J1482" s="6">
        <f t="shared" ref="J1482:J1545" si="116">D1482*$E$1761/E1482</f>
        <v>34.580534660260795</v>
      </c>
      <c r="K1482" s="6">
        <f t="shared" si="113"/>
        <v>21.109178247475125</v>
      </c>
    </row>
    <row r="1483" spans="1:11" ht="12.75" x14ac:dyDescent="0.2">
      <c r="A1483" s="2">
        <v>1993.11</v>
      </c>
      <c r="B1483" s="6">
        <v>462.89</v>
      </c>
      <c r="C1483" s="12">
        <v>12.56</v>
      </c>
      <c r="D1483" s="12">
        <v>21.39</v>
      </c>
      <c r="E1483" s="12">
        <v>145.80000000000001</v>
      </c>
      <c r="F1483" s="6">
        <f t="shared" ref="F1483:F1546" si="117">F1482+1/12</f>
        <v>1993.8749999998884</v>
      </c>
      <c r="G1483" s="6">
        <v>5.72</v>
      </c>
      <c r="H1483" s="6">
        <f t="shared" si="114"/>
        <v>765.35908909465002</v>
      </c>
      <c r="I1483" s="6">
        <f t="shared" si="115"/>
        <v>20.767158847736621</v>
      </c>
      <c r="J1483" s="6">
        <f t="shared" si="116"/>
        <v>35.367000617283942</v>
      </c>
      <c r="K1483" s="6">
        <f t="shared" si="113"/>
        <v>21.03790118960638</v>
      </c>
    </row>
    <row r="1484" spans="1:11" ht="12.75" x14ac:dyDescent="0.2">
      <c r="A1484" s="2">
        <v>1993.12</v>
      </c>
      <c r="B1484" s="6">
        <v>465.95</v>
      </c>
      <c r="C1484" s="12">
        <v>12.58</v>
      </c>
      <c r="D1484" s="12">
        <v>21.89</v>
      </c>
      <c r="E1484" s="12">
        <v>145.80000000000001</v>
      </c>
      <c r="F1484" s="6">
        <f t="shared" si="117"/>
        <v>1993.9583333332216</v>
      </c>
      <c r="G1484" s="6">
        <v>5.77</v>
      </c>
      <c r="H1484" s="6">
        <f t="shared" si="114"/>
        <v>770.41860390946476</v>
      </c>
      <c r="I1484" s="6">
        <f t="shared" si="115"/>
        <v>20.800227572016453</v>
      </c>
      <c r="J1484" s="6">
        <f t="shared" si="116"/>
        <v>36.193718724279826</v>
      </c>
      <c r="K1484" s="6">
        <f t="shared" si="113"/>
        <v>21.164732079814648</v>
      </c>
    </row>
    <row r="1485" spans="1:11" ht="12.75" x14ac:dyDescent="0.2">
      <c r="A1485" s="2">
        <v>1994.01</v>
      </c>
      <c r="B1485" s="6">
        <v>472.99</v>
      </c>
      <c r="C1485" s="12">
        <v>12.6233</v>
      </c>
      <c r="D1485" s="12">
        <v>22.156700000000001</v>
      </c>
      <c r="E1485" s="12">
        <v>146.19999999999999</v>
      </c>
      <c r="F1485" s="6">
        <f t="shared" si="117"/>
        <v>1994.0416666665549</v>
      </c>
      <c r="G1485" s="6">
        <v>5.75</v>
      </c>
      <c r="H1485" s="6">
        <f t="shared" si="114"/>
        <v>779.919099110807</v>
      </c>
      <c r="I1485" s="6">
        <f t="shared" si="115"/>
        <v>20.814716513679887</v>
      </c>
      <c r="J1485" s="6">
        <f t="shared" si="116"/>
        <v>36.534458452120376</v>
      </c>
      <c r="K1485" s="6">
        <f t="shared" si="113"/>
        <v>21.411974913826537</v>
      </c>
    </row>
    <row r="1486" spans="1:11" ht="12.75" x14ac:dyDescent="0.2">
      <c r="A1486" s="2">
        <v>1994.02</v>
      </c>
      <c r="B1486" s="6">
        <v>471.58</v>
      </c>
      <c r="C1486" s="12">
        <v>12.666700000000001</v>
      </c>
      <c r="D1486" s="12">
        <v>22.433299999999999</v>
      </c>
      <c r="E1486" s="12">
        <v>146.69999999999999</v>
      </c>
      <c r="F1486" s="6">
        <f t="shared" si="117"/>
        <v>1994.1249999998881</v>
      </c>
      <c r="G1486" s="6">
        <v>5.97</v>
      </c>
      <c r="H1486" s="6">
        <f t="shared" si="114"/>
        <v>774.9438458077708</v>
      </c>
      <c r="I1486" s="6">
        <f t="shared" si="115"/>
        <v>20.815092267893657</v>
      </c>
      <c r="J1486" s="6">
        <f t="shared" si="116"/>
        <v>36.864472149284246</v>
      </c>
      <c r="K1486" s="6">
        <f t="shared" si="113"/>
        <v>21.263840187313019</v>
      </c>
    </row>
    <row r="1487" spans="1:11" ht="12.75" x14ac:dyDescent="0.2">
      <c r="A1487" s="2">
        <v>1994.03</v>
      </c>
      <c r="B1487" s="6">
        <v>463.81</v>
      </c>
      <c r="C1487" s="12">
        <v>12.71</v>
      </c>
      <c r="D1487" s="12">
        <v>22.71</v>
      </c>
      <c r="E1487" s="12">
        <v>147.19999999999999</v>
      </c>
      <c r="F1487" s="6">
        <f t="shared" si="117"/>
        <v>1994.2083333332214</v>
      </c>
      <c r="G1487" s="6">
        <v>6.48</v>
      </c>
      <c r="H1487" s="6">
        <f t="shared" si="114"/>
        <v>759.58655237771723</v>
      </c>
      <c r="I1487" s="6">
        <f t="shared" si="115"/>
        <v>20.815301698369563</v>
      </c>
      <c r="J1487" s="6">
        <f t="shared" si="116"/>
        <v>37.192407676630424</v>
      </c>
      <c r="K1487" s="6">
        <f t="shared" si="113"/>
        <v>20.833375889460399</v>
      </c>
    </row>
    <row r="1488" spans="1:11" ht="12.75" x14ac:dyDescent="0.2">
      <c r="A1488" s="2">
        <v>1994.04</v>
      </c>
      <c r="B1488" s="6">
        <v>447.23</v>
      </c>
      <c r="C1488" s="12">
        <v>12.753299999999999</v>
      </c>
      <c r="D1488" s="12">
        <v>23.54</v>
      </c>
      <c r="E1488" s="12">
        <v>147.4</v>
      </c>
      <c r="F1488" s="6">
        <f t="shared" si="117"/>
        <v>1994.2916666665546</v>
      </c>
      <c r="G1488" s="6">
        <v>6.97</v>
      </c>
      <c r="H1488" s="6">
        <f t="shared" si="114"/>
        <v>731.43950698778815</v>
      </c>
      <c r="I1488" s="6">
        <f t="shared" si="115"/>
        <v>20.857875063093616</v>
      </c>
      <c r="J1488" s="6">
        <f t="shared" si="116"/>
        <v>38.499398507462672</v>
      </c>
      <c r="K1488" s="6">
        <f t="shared" si="113"/>
        <v>20.055250085063836</v>
      </c>
    </row>
    <row r="1489" spans="1:11" ht="12.75" x14ac:dyDescent="0.2">
      <c r="A1489" s="2">
        <v>1994.05</v>
      </c>
      <c r="B1489" s="6">
        <v>450.9</v>
      </c>
      <c r="C1489" s="12">
        <v>12.7967</v>
      </c>
      <c r="D1489" s="12">
        <v>24.37</v>
      </c>
      <c r="E1489" s="12">
        <v>147.5</v>
      </c>
      <c r="F1489" s="6">
        <f t="shared" si="117"/>
        <v>1994.3749999998879</v>
      </c>
      <c r="G1489" s="6">
        <v>7.18</v>
      </c>
      <c r="H1489" s="6">
        <f t="shared" si="114"/>
        <v>736.94178915254213</v>
      </c>
      <c r="I1489" s="6">
        <f t="shared" si="115"/>
        <v>20.914666208135586</v>
      </c>
      <c r="J1489" s="6">
        <f t="shared" si="116"/>
        <v>39.829832338983046</v>
      </c>
      <c r="K1489" s="6">
        <f t="shared" si="113"/>
        <v>20.196492421281441</v>
      </c>
    </row>
    <row r="1490" spans="1:11" ht="12.75" x14ac:dyDescent="0.2">
      <c r="A1490" s="2">
        <v>1994.06</v>
      </c>
      <c r="B1490" s="6">
        <v>454.83</v>
      </c>
      <c r="C1490" s="12">
        <v>12.84</v>
      </c>
      <c r="D1490" s="12">
        <v>25.2</v>
      </c>
      <c r="E1490" s="12">
        <v>148</v>
      </c>
      <c r="F1490" s="6">
        <f t="shared" si="117"/>
        <v>1994.4583333332212</v>
      </c>
      <c r="G1490" s="6">
        <v>7.1</v>
      </c>
      <c r="H1490" s="6">
        <f t="shared" si="114"/>
        <v>740.85353331081058</v>
      </c>
      <c r="I1490" s="6">
        <f t="shared" si="115"/>
        <v>20.914538108108104</v>
      </c>
      <c r="J1490" s="6">
        <f t="shared" si="116"/>
        <v>41.047224324324311</v>
      </c>
      <c r="K1490" s="6">
        <f t="shared" ref="K1490:K1553" si="118">H1490/AVERAGE(J1370:J1489)</f>
        <v>20.290763690670307</v>
      </c>
    </row>
    <row r="1491" spans="1:11" ht="12.75" x14ac:dyDescent="0.2">
      <c r="A1491" s="2">
        <v>1994.07</v>
      </c>
      <c r="B1491" s="6">
        <v>451.4</v>
      </c>
      <c r="C1491" s="12">
        <v>12.87</v>
      </c>
      <c r="D1491" s="12">
        <v>25.91</v>
      </c>
      <c r="E1491" s="12">
        <v>148.4</v>
      </c>
      <c r="F1491" s="6">
        <f t="shared" si="117"/>
        <v>1994.5416666665544</v>
      </c>
      <c r="G1491" s="6">
        <v>7.3</v>
      </c>
      <c r="H1491" s="6">
        <f t="shared" si="114"/>
        <v>733.28469946091616</v>
      </c>
      <c r="I1491" s="6">
        <f t="shared" si="115"/>
        <v>20.906898719676544</v>
      </c>
      <c r="J1491" s="6">
        <f t="shared" si="116"/>
        <v>42.089956940700795</v>
      </c>
      <c r="K1491" s="6">
        <f t="shared" si="118"/>
        <v>20.067951816142145</v>
      </c>
    </row>
    <row r="1492" spans="1:11" ht="12.75" x14ac:dyDescent="0.2">
      <c r="A1492" s="2">
        <v>1994.08</v>
      </c>
      <c r="B1492" s="6">
        <v>464.24</v>
      </c>
      <c r="C1492" s="12">
        <v>12.9</v>
      </c>
      <c r="D1492" s="12">
        <v>26.62</v>
      </c>
      <c r="E1492" s="12">
        <v>149</v>
      </c>
      <c r="F1492" s="6">
        <f t="shared" si="117"/>
        <v>1994.6249999998877</v>
      </c>
      <c r="G1492" s="6">
        <v>7.24</v>
      </c>
      <c r="H1492" s="6">
        <f t="shared" si="114"/>
        <v>751.10604724832194</v>
      </c>
      <c r="I1492" s="6">
        <f t="shared" si="115"/>
        <v>20.871247651006705</v>
      </c>
      <c r="J1492" s="6">
        <f t="shared" si="116"/>
        <v>43.069194765100661</v>
      </c>
      <c r="K1492" s="6">
        <f t="shared" si="118"/>
        <v>20.535549404755631</v>
      </c>
    </row>
    <row r="1493" spans="1:11" ht="12.75" x14ac:dyDescent="0.2">
      <c r="A1493" s="2">
        <v>1994.09</v>
      </c>
      <c r="B1493" s="6">
        <v>466.96</v>
      </c>
      <c r="C1493" s="12">
        <v>12.92</v>
      </c>
      <c r="D1493" s="12">
        <v>27.33</v>
      </c>
      <c r="E1493" s="12">
        <v>149.4</v>
      </c>
      <c r="F1493" s="6">
        <f t="shared" si="117"/>
        <v>1994.7083333332209</v>
      </c>
      <c r="G1493" s="6">
        <v>7.46</v>
      </c>
      <c r="H1493" s="6">
        <f t="shared" si="114"/>
        <v>753.48403052208812</v>
      </c>
      <c r="I1493" s="6">
        <f t="shared" si="115"/>
        <v>20.847639357429713</v>
      </c>
      <c r="J1493" s="6">
        <f t="shared" si="116"/>
        <v>44.099534337349382</v>
      </c>
      <c r="K1493" s="6">
        <f t="shared" si="118"/>
        <v>20.576450100818871</v>
      </c>
    </row>
    <row r="1494" spans="1:11" ht="12.75" x14ac:dyDescent="0.2">
      <c r="A1494" s="2">
        <v>1994.1</v>
      </c>
      <c r="B1494" s="6">
        <v>463.81</v>
      </c>
      <c r="C1494" s="12">
        <v>13.013299999999999</v>
      </c>
      <c r="D1494" s="12">
        <v>28.42</v>
      </c>
      <c r="E1494" s="12">
        <v>149.5</v>
      </c>
      <c r="F1494" s="6">
        <f t="shared" si="117"/>
        <v>1994.7916666665542</v>
      </c>
      <c r="G1494" s="6">
        <v>7.74</v>
      </c>
      <c r="H1494" s="6">
        <f t="shared" si="114"/>
        <v>747.90060541805997</v>
      </c>
      <c r="I1494" s="6">
        <f t="shared" si="115"/>
        <v>20.984142102341128</v>
      </c>
      <c r="J1494" s="6">
        <f t="shared" si="116"/>
        <v>45.827677725752501</v>
      </c>
      <c r="K1494" s="6">
        <f t="shared" si="118"/>
        <v>20.395759282410257</v>
      </c>
    </row>
    <row r="1495" spans="1:11" ht="12.75" x14ac:dyDescent="0.2">
      <c r="A1495" s="2">
        <v>1994.11</v>
      </c>
      <c r="B1495" s="6">
        <v>461.01</v>
      </c>
      <c r="C1495" s="12">
        <v>13.0967</v>
      </c>
      <c r="D1495" s="12">
        <v>29.51</v>
      </c>
      <c r="E1495" s="12">
        <v>149.69999999999999</v>
      </c>
      <c r="F1495" s="6">
        <f t="shared" si="117"/>
        <v>1994.8749999998875</v>
      </c>
      <c r="G1495" s="6">
        <v>7.96</v>
      </c>
      <c r="H1495" s="6">
        <f t="shared" si="114"/>
        <v>742.39239619238458</v>
      </c>
      <c r="I1495" s="6">
        <f t="shared" si="115"/>
        <v>21.090411260521037</v>
      </c>
      <c r="J1495" s="6">
        <f t="shared" si="116"/>
        <v>47.521744889779555</v>
      </c>
      <c r="K1495" s="6">
        <f t="shared" si="118"/>
        <v>20.209473020394057</v>
      </c>
    </row>
    <row r="1496" spans="1:11" ht="12.75" x14ac:dyDescent="0.2">
      <c r="A1496" s="2">
        <v>1994.12</v>
      </c>
      <c r="B1496" s="6">
        <v>455.19</v>
      </c>
      <c r="C1496" s="12">
        <v>13.17</v>
      </c>
      <c r="D1496" s="12">
        <v>30.6</v>
      </c>
      <c r="E1496" s="12">
        <v>149.69999999999999</v>
      </c>
      <c r="F1496" s="6">
        <f t="shared" si="117"/>
        <v>1994.9583333332207</v>
      </c>
      <c r="G1496" s="6">
        <v>7.81</v>
      </c>
      <c r="H1496" s="6">
        <f t="shared" si="114"/>
        <v>733.02009679358707</v>
      </c>
      <c r="I1496" s="6">
        <f t="shared" si="115"/>
        <v>21.208450701402803</v>
      </c>
      <c r="J1496" s="6">
        <f t="shared" si="116"/>
        <v>49.277038076152294</v>
      </c>
      <c r="K1496" s="6">
        <f t="shared" si="118"/>
        <v>19.911484108090338</v>
      </c>
    </row>
    <row r="1497" spans="1:11" ht="12.75" x14ac:dyDescent="0.2">
      <c r="A1497" s="2">
        <v>1995.01</v>
      </c>
      <c r="B1497" s="6">
        <v>465.25</v>
      </c>
      <c r="C1497" s="12">
        <v>13.18</v>
      </c>
      <c r="D1497" s="12">
        <v>31.25</v>
      </c>
      <c r="E1497" s="12">
        <v>150.30000000000001</v>
      </c>
      <c r="F1497" s="6">
        <f t="shared" si="117"/>
        <v>1995.041666666554</v>
      </c>
      <c r="G1497" s="6">
        <v>7.78</v>
      </c>
      <c r="H1497" s="6">
        <f t="shared" si="114"/>
        <v>746.22942614770432</v>
      </c>
      <c r="I1497" s="6">
        <f t="shared" si="115"/>
        <v>21.139825548902188</v>
      </c>
      <c r="J1497" s="6">
        <f t="shared" si="116"/>
        <v>50.122879241516948</v>
      </c>
      <c r="K1497" s="6">
        <f t="shared" si="118"/>
        <v>20.219119422457307</v>
      </c>
    </row>
    <row r="1498" spans="1:11" ht="12.75" x14ac:dyDescent="0.2">
      <c r="A1498" s="2">
        <v>1995.02</v>
      </c>
      <c r="B1498" s="6">
        <v>481.92</v>
      </c>
      <c r="C1498" s="12">
        <v>13.18</v>
      </c>
      <c r="D1498" s="12">
        <v>31.9</v>
      </c>
      <c r="E1498" s="12">
        <v>150.9</v>
      </c>
      <c r="F1498" s="6">
        <f t="shared" si="117"/>
        <v>1995.1249999998872</v>
      </c>
      <c r="G1498" s="6">
        <v>7.47</v>
      </c>
      <c r="H1498" s="6">
        <f t="shared" si="114"/>
        <v>769.89354751491032</v>
      </c>
      <c r="I1498" s="6">
        <f t="shared" si="115"/>
        <v>21.055770576540748</v>
      </c>
      <c r="J1498" s="6">
        <f t="shared" si="116"/>
        <v>50.961994035785274</v>
      </c>
      <c r="K1498" s="6">
        <f t="shared" si="118"/>
        <v>20.802571764332686</v>
      </c>
    </row>
    <row r="1499" spans="1:11" ht="12.75" x14ac:dyDescent="0.2">
      <c r="A1499" s="2">
        <v>1995.03</v>
      </c>
      <c r="B1499" s="6">
        <v>493.15</v>
      </c>
      <c r="C1499" s="12">
        <v>13.17</v>
      </c>
      <c r="D1499" s="12">
        <v>32.549999999999997</v>
      </c>
      <c r="E1499" s="12">
        <v>151.4</v>
      </c>
      <c r="F1499" s="6">
        <f t="shared" si="117"/>
        <v>1995.2083333332205</v>
      </c>
      <c r="G1499" s="6">
        <v>7.2</v>
      </c>
      <c r="H1499" s="6">
        <f t="shared" si="114"/>
        <v>785.23225660501953</v>
      </c>
      <c r="I1499" s="6">
        <f t="shared" si="115"/>
        <v>20.97031089828269</v>
      </c>
      <c r="J1499" s="6">
        <f t="shared" si="116"/>
        <v>51.828672721268148</v>
      </c>
      <c r="K1499" s="6">
        <f t="shared" si="118"/>
        <v>21.152737302037</v>
      </c>
    </row>
    <row r="1500" spans="1:11" ht="12.75" x14ac:dyDescent="0.2">
      <c r="A1500" s="2">
        <v>1995.04</v>
      </c>
      <c r="B1500" s="6">
        <v>507.91</v>
      </c>
      <c r="C1500" s="12">
        <v>13.2433</v>
      </c>
      <c r="D1500" s="12">
        <v>33.176699999999997</v>
      </c>
      <c r="E1500" s="12">
        <v>151.9</v>
      </c>
      <c r="F1500" s="6">
        <f t="shared" si="117"/>
        <v>1995.2916666665537</v>
      </c>
      <c r="G1500" s="6">
        <v>7.06</v>
      </c>
      <c r="H1500" s="6">
        <f t="shared" si="114"/>
        <v>806.07222916392345</v>
      </c>
      <c r="I1500" s="6">
        <f t="shared" si="115"/>
        <v>21.017614050691236</v>
      </c>
      <c r="J1500" s="6">
        <f t="shared" si="116"/>
        <v>52.652667845292932</v>
      </c>
      <c r="K1500" s="6">
        <f t="shared" si="118"/>
        <v>21.642739261879665</v>
      </c>
    </row>
    <row r="1501" spans="1:11" ht="12.75" x14ac:dyDescent="0.2">
      <c r="A1501" s="2">
        <v>1995.05</v>
      </c>
      <c r="B1501" s="6">
        <v>523.80999999999995</v>
      </c>
      <c r="C1501" s="12">
        <v>13.306699999999999</v>
      </c>
      <c r="D1501" s="12">
        <v>33.8033</v>
      </c>
      <c r="E1501" s="12">
        <v>152.19999999999999</v>
      </c>
      <c r="F1501" s="6">
        <f t="shared" si="117"/>
        <v>1995.374999999887</v>
      </c>
      <c r="G1501" s="6">
        <v>6.63</v>
      </c>
      <c r="H1501" s="6">
        <f t="shared" si="114"/>
        <v>829.66754605781853</v>
      </c>
      <c r="I1501" s="6">
        <f t="shared" si="115"/>
        <v>21.07660627923784</v>
      </c>
      <c r="J1501" s="6">
        <f t="shared" si="116"/>
        <v>53.541362249014448</v>
      </c>
      <c r="K1501" s="6">
        <f t="shared" si="118"/>
        <v>22.195426698019972</v>
      </c>
    </row>
    <row r="1502" spans="1:11" ht="12.75" x14ac:dyDescent="0.2">
      <c r="A1502" s="2">
        <v>1995.06</v>
      </c>
      <c r="B1502" s="6">
        <v>539.35</v>
      </c>
      <c r="C1502" s="12">
        <v>13.36</v>
      </c>
      <c r="D1502" s="12">
        <v>34.43</v>
      </c>
      <c r="E1502" s="12">
        <v>152.5</v>
      </c>
      <c r="F1502" s="6">
        <f t="shared" si="117"/>
        <v>1995.4583333332203</v>
      </c>
      <c r="G1502" s="6">
        <v>6.17</v>
      </c>
      <c r="H1502" s="6">
        <f t="shared" si="114"/>
        <v>852.60094327868842</v>
      </c>
      <c r="I1502" s="6">
        <f t="shared" si="115"/>
        <v>21.119400393442618</v>
      </c>
      <c r="J1502" s="6">
        <f t="shared" si="116"/>
        <v>54.426718229508182</v>
      </c>
      <c r="K1502" s="6">
        <f t="shared" si="118"/>
        <v>22.718356759520631</v>
      </c>
    </row>
    <row r="1503" spans="1:11" ht="12.75" x14ac:dyDescent="0.2">
      <c r="A1503" s="2">
        <v>1995.07</v>
      </c>
      <c r="B1503" s="6">
        <v>557.37</v>
      </c>
      <c r="C1503" s="12">
        <v>13.44</v>
      </c>
      <c r="D1503" s="12">
        <v>34.68</v>
      </c>
      <c r="E1503" s="12">
        <v>152.5</v>
      </c>
      <c r="F1503" s="6">
        <f t="shared" si="117"/>
        <v>1995.5416666665535</v>
      </c>
      <c r="G1503" s="6">
        <v>6.28</v>
      </c>
      <c r="H1503" s="6">
        <f t="shared" si="114"/>
        <v>881.08684111475395</v>
      </c>
      <c r="I1503" s="6">
        <f t="shared" si="115"/>
        <v>21.245863868852453</v>
      </c>
      <c r="J1503" s="6">
        <f t="shared" si="116"/>
        <v>54.821916590163916</v>
      </c>
      <c r="K1503" s="6">
        <f t="shared" si="118"/>
        <v>23.376412691512147</v>
      </c>
    </row>
    <row r="1504" spans="1:11" ht="12.75" x14ac:dyDescent="0.2">
      <c r="A1504" s="2">
        <v>1995.08</v>
      </c>
      <c r="B1504" s="6">
        <v>559.11</v>
      </c>
      <c r="C1504" s="12">
        <v>13.51</v>
      </c>
      <c r="D1504" s="12">
        <v>34.93</v>
      </c>
      <c r="E1504" s="12">
        <v>152.9</v>
      </c>
      <c r="F1504" s="6">
        <f t="shared" si="117"/>
        <v>1995.6249999998868</v>
      </c>
      <c r="G1504" s="6">
        <v>6.49</v>
      </c>
      <c r="H1504" s="6">
        <f t="shared" si="114"/>
        <v>881.52522439502923</v>
      </c>
      <c r="I1504" s="6">
        <f t="shared" si="115"/>
        <v>21.300648855461077</v>
      </c>
      <c r="J1504" s="6">
        <f t="shared" si="116"/>
        <v>55.072662066710251</v>
      </c>
      <c r="K1504" s="6">
        <f t="shared" si="118"/>
        <v>23.284070256230549</v>
      </c>
    </row>
    <row r="1505" spans="1:11" ht="12.75" x14ac:dyDescent="0.2">
      <c r="A1505" s="2">
        <v>1995.09</v>
      </c>
      <c r="B1505" s="6">
        <v>578.77</v>
      </c>
      <c r="C1505" s="12">
        <v>13.58</v>
      </c>
      <c r="D1505" s="12">
        <v>35.18</v>
      </c>
      <c r="E1505" s="12">
        <v>153.19999999999999</v>
      </c>
      <c r="F1505" s="6">
        <f t="shared" si="117"/>
        <v>1995.70833333322</v>
      </c>
      <c r="G1505" s="6">
        <v>6.2</v>
      </c>
      <c r="H1505" s="6">
        <f t="shared" si="114"/>
        <v>910.73539601827656</v>
      </c>
      <c r="I1505" s="6">
        <f t="shared" si="115"/>
        <v>21.369087336814619</v>
      </c>
      <c r="J1505" s="6">
        <f t="shared" si="116"/>
        <v>55.358210052219306</v>
      </c>
      <c r="K1505" s="6">
        <f t="shared" si="118"/>
        <v>23.946007075299882</v>
      </c>
    </row>
    <row r="1506" spans="1:11" ht="12.75" x14ac:dyDescent="0.2">
      <c r="A1506" s="2">
        <v>1995.1</v>
      </c>
      <c r="B1506" s="6">
        <v>582.91999999999996</v>
      </c>
      <c r="C1506" s="12">
        <v>13.65</v>
      </c>
      <c r="D1506" s="12">
        <v>34.773299999999999</v>
      </c>
      <c r="E1506" s="12">
        <v>153.69999999999999</v>
      </c>
      <c r="F1506" s="6">
        <f t="shared" si="117"/>
        <v>1995.7916666665533</v>
      </c>
      <c r="G1506" s="6">
        <v>6.04</v>
      </c>
      <c r="H1506" s="6">
        <f t="shared" si="114"/>
        <v>914.28176525699394</v>
      </c>
      <c r="I1506" s="6">
        <f t="shared" si="115"/>
        <v>21.409363370201689</v>
      </c>
      <c r="J1506" s="6">
        <f t="shared" si="116"/>
        <v>54.540235551724123</v>
      </c>
      <c r="K1506" s="6">
        <f t="shared" si="118"/>
        <v>23.926762764083293</v>
      </c>
    </row>
    <row r="1507" spans="1:11" ht="12.75" x14ac:dyDescent="0.2">
      <c r="A1507" s="2">
        <v>1995.11</v>
      </c>
      <c r="B1507" s="6">
        <v>595.53</v>
      </c>
      <c r="C1507" s="12">
        <v>13.72</v>
      </c>
      <c r="D1507" s="12">
        <v>34.366700000000002</v>
      </c>
      <c r="E1507" s="12">
        <v>153.6</v>
      </c>
      <c r="F1507" s="6">
        <f t="shared" si="117"/>
        <v>1995.8749999998865</v>
      </c>
      <c r="G1507" s="6">
        <v>5.93</v>
      </c>
      <c r="H1507" s="6">
        <f t="shared" si="114"/>
        <v>934.6680509765622</v>
      </c>
      <c r="I1507" s="6">
        <f t="shared" si="115"/>
        <v>21.533164843749997</v>
      </c>
      <c r="J1507" s="6">
        <f t="shared" si="116"/>
        <v>53.937595935546867</v>
      </c>
      <c r="K1507" s="6">
        <f t="shared" si="118"/>
        <v>24.347586881114829</v>
      </c>
    </row>
    <row r="1508" spans="1:11" ht="12.75" x14ac:dyDescent="0.2">
      <c r="A1508" s="2">
        <v>1995.12</v>
      </c>
      <c r="B1508" s="6">
        <v>614.57000000000005</v>
      </c>
      <c r="C1508" s="12">
        <v>13.79</v>
      </c>
      <c r="D1508" s="12">
        <v>33.96</v>
      </c>
      <c r="E1508" s="12">
        <v>153.5</v>
      </c>
      <c r="F1508" s="6">
        <f t="shared" si="117"/>
        <v>1995.9583333332198</v>
      </c>
      <c r="G1508" s="6">
        <v>5.71</v>
      </c>
      <c r="H1508" s="6">
        <f t="shared" si="114"/>
        <v>965.1791822149836</v>
      </c>
      <c r="I1508" s="6">
        <f t="shared" si="115"/>
        <v>21.657127622149829</v>
      </c>
      <c r="J1508" s="6">
        <f t="shared" si="116"/>
        <v>53.33401407166123</v>
      </c>
      <c r="K1508" s="6">
        <f t="shared" si="118"/>
        <v>25.027380664939127</v>
      </c>
    </row>
    <row r="1509" spans="1:11" ht="12.75" x14ac:dyDescent="0.2">
      <c r="A1509" s="2">
        <v>1996.01</v>
      </c>
      <c r="B1509" s="6">
        <v>614.41999999999996</v>
      </c>
      <c r="C1509" s="12">
        <v>13.8933</v>
      </c>
      <c r="D1509" s="12">
        <v>33.986699999999999</v>
      </c>
      <c r="E1509" s="12">
        <v>154.4</v>
      </c>
      <c r="F1509" s="6">
        <f t="shared" si="117"/>
        <v>1996.0416666665531</v>
      </c>
      <c r="G1509" s="6">
        <v>5.65</v>
      </c>
      <c r="H1509" s="6">
        <f t="shared" si="114"/>
        <v>959.31893665803068</v>
      </c>
      <c r="I1509" s="6">
        <f t="shared" si="115"/>
        <v>21.692174380181342</v>
      </c>
      <c r="J1509" s="6">
        <f t="shared" si="116"/>
        <v>53.064817070595836</v>
      </c>
      <c r="K1509" s="6">
        <f t="shared" si="118"/>
        <v>24.762465194644044</v>
      </c>
    </row>
    <row r="1510" spans="1:11" ht="12.75" x14ac:dyDescent="0.2">
      <c r="A1510" s="2">
        <v>1996.02</v>
      </c>
      <c r="B1510" s="6">
        <v>649.54</v>
      </c>
      <c r="C1510" s="12">
        <v>13.996700000000001</v>
      </c>
      <c r="D1510" s="12">
        <v>34.013300000000001</v>
      </c>
      <c r="E1510" s="12">
        <v>154.9</v>
      </c>
      <c r="F1510" s="6">
        <f t="shared" si="117"/>
        <v>1996.1249999998863</v>
      </c>
      <c r="G1510" s="6">
        <v>5.81</v>
      </c>
      <c r="H1510" s="6">
        <f t="shared" si="114"/>
        <v>1010.8796471271785</v>
      </c>
      <c r="I1510" s="6">
        <f t="shared" si="115"/>
        <v>21.783075956746284</v>
      </c>
      <c r="J1510" s="6">
        <f t="shared" si="116"/>
        <v>52.934927335700436</v>
      </c>
      <c r="K1510" s="6">
        <f t="shared" si="118"/>
        <v>25.976065550593407</v>
      </c>
    </row>
    <row r="1511" spans="1:11" ht="12.75" x14ac:dyDescent="0.2">
      <c r="A1511" s="2">
        <v>1996.03</v>
      </c>
      <c r="B1511" s="6">
        <v>647.07000000000005</v>
      </c>
      <c r="C1511" s="12">
        <v>14.1</v>
      </c>
      <c r="D1511" s="12">
        <v>34.04</v>
      </c>
      <c r="E1511" s="12">
        <v>155.69999999999999</v>
      </c>
      <c r="F1511" s="6">
        <f t="shared" si="117"/>
        <v>1996.2083333332196</v>
      </c>
      <c r="G1511" s="6">
        <v>6.27</v>
      </c>
      <c r="H1511" s="6">
        <f t="shared" si="114"/>
        <v>1001.8613485549132</v>
      </c>
      <c r="I1511" s="6">
        <f t="shared" si="115"/>
        <v>21.831092485549128</v>
      </c>
      <c r="J1511" s="6">
        <f t="shared" si="116"/>
        <v>52.70428285163775</v>
      </c>
      <c r="K1511" s="6">
        <f t="shared" si="118"/>
        <v>25.629930395216128</v>
      </c>
    </row>
    <row r="1512" spans="1:11" ht="12.75" x14ac:dyDescent="0.2">
      <c r="A1512" s="2">
        <v>1996.04</v>
      </c>
      <c r="B1512" s="6">
        <v>647.16999999999996</v>
      </c>
      <c r="C1512" s="12">
        <v>14.156700000000001</v>
      </c>
      <c r="D1512" s="12">
        <v>34.33</v>
      </c>
      <c r="E1512" s="12">
        <v>156.30000000000001</v>
      </c>
      <c r="F1512" s="6">
        <f t="shared" si="117"/>
        <v>1996.2916666665528</v>
      </c>
      <c r="G1512" s="6">
        <v>6.51</v>
      </c>
      <c r="H1512" s="6">
        <f t="shared" si="114"/>
        <v>998.1696677543182</v>
      </c>
      <c r="I1512" s="6">
        <f t="shared" si="115"/>
        <v>21.834739767754311</v>
      </c>
      <c r="J1512" s="6">
        <f t="shared" si="116"/>
        <v>52.949247792706309</v>
      </c>
      <c r="K1512" s="6">
        <f t="shared" si="118"/>
        <v>25.424203848381538</v>
      </c>
    </row>
    <row r="1513" spans="1:11" ht="12.75" x14ac:dyDescent="0.2">
      <c r="A1513" s="2">
        <v>1996.05</v>
      </c>
      <c r="B1513" s="6">
        <v>661.23</v>
      </c>
      <c r="C1513" s="12">
        <v>14.2133</v>
      </c>
      <c r="D1513" s="12">
        <v>34.619999999999997</v>
      </c>
      <c r="E1513" s="12">
        <v>156.6</v>
      </c>
      <c r="F1513" s="6">
        <f t="shared" si="117"/>
        <v>1996.3749999998861</v>
      </c>
      <c r="G1513" s="6">
        <v>6.74</v>
      </c>
      <c r="H1513" s="6">
        <f t="shared" si="114"/>
        <v>1017.9015155172411</v>
      </c>
      <c r="I1513" s="6">
        <f t="shared" si="115"/>
        <v>21.88004115134099</v>
      </c>
      <c r="J1513" s="6">
        <f t="shared" si="116"/>
        <v>53.294240229885034</v>
      </c>
      <c r="K1513" s="6">
        <f t="shared" si="118"/>
        <v>25.814043827699042</v>
      </c>
    </row>
    <row r="1514" spans="1:11" ht="12.75" x14ac:dyDescent="0.2">
      <c r="A1514" s="2">
        <v>1996.06</v>
      </c>
      <c r="B1514" s="6">
        <v>668.5</v>
      </c>
      <c r="C1514" s="12">
        <v>14.27</v>
      </c>
      <c r="D1514" s="12">
        <v>34.909999999999997</v>
      </c>
      <c r="E1514" s="12">
        <v>156.69999999999999</v>
      </c>
      <c r="F1514" s="6">
        <f t="shared" si="117"/>
        <v>1996.4583333332193</v>
      </c>
      <c r="G1514" s="6">
        <v>6.91</v>
      </c>
      <c r="H1514" s="6">
        <f t="shared" si="114"/>
        <v>1028.4362699425651</v>
      </c>
      <c r="I1514" s="6">
        <f t="shared" si="115"/>
        <v>21.953306764518182</v>
      </c>
      <c r="J1514" s="6">
        <f t="shared" si="116"/>
        <v>53.706372750478614</v>
      </c>
      <c r="K1514" s="6">
        <f t="shared" si="118"/>
        <v>25.966673558333863</v>
      </c>
    </row>
    <row r="1515" spans="1:11" ht="12.75" x14ac:dyDescent="0.2">
      <c r="A1515" s="2">
        <v>1996.07</v>
      </c>
      <c r="B1515" s="6">
        <v>644.07000000000005</v>
      </c>
      <c r="C1515" s="12">
        <v>14.4</v>
      </c>
      <c r="D1515" s="12">
        <v>35.273299999999999</v>
      </c>
      <c r="E1515" s="12">
        <v>157</v>
      </c>
      <c r="F1515" s="6">
        <f t="shared" si="117"/>
        <v>1996.5416666665526</v>
      </c>
      <c r="G1515" s="6">
        <v>6.87</v>
      </c>
      <c r="H1515" s="6">
        <f t="shared" si="114"/>
        <v>988.95922910828006</v>
      </c>
      <c r="I1515" s="6">
        <f t="shared" si="115"/>
        <v>22.110970700636937</v>
      </c>
      <c r="J1515" s="6">
        <f t="shared" si="116"/>
        <v>54.161590473248388</v>
      </c>
      <c r="K1515" s="6">
        <f t="shared" si="118"/>
        <v>24.858411332348407</v>
      </c>
    </row>
    <row r="1516" spans="1:11" ht="12.75" x14ac:dyDescent="0.2">
      <c r="A1516" s="2">
        <v>1996.08</v>
      </c>
      <c r="B1516" s="6">
        <v>662.68</v>
      </c>
      <c r="C1516" s="12">
        <v>14.53</v>
      </c>
      <c r="D1516" s="12">
        <v>35.636699999999998</v>
      </c>
      <c r="E1516" s="12">
        <v>157.30000000000001</v>
      </c>
      <c r="F1516" s="6">
        <f t="shared" si="117"/>
        <v>1996.6249999998859</v>
      </c>
      <c r="G1516" s="6">
        <v>6.64</v>
      </c>
      <c r="H1516" s="6">
        <f t="shared" si="114"/>
        <v>1015.5939623649074</v>
      </c>
      <c r="I1516" s="6">
        <f t="shared" si="115"/>
        <v>22.268033248569605</v>
      </c>
      <c r="J1516" s="6">
        <f t="shared" si="116"/>
        <v>54.615225083916059</v>
      </c>
      <c r="K1516" s="6">
        <f t="shared" si="118"/>
        <v>25.41252912145498</v>
      </c>
    </row>
    <row r="1517" spans="1:11" ht="12.75" x14ac:dyDescent="0.2">
      <c r="A1517" s="2">
        <v>1996.09</v>
      </c>
      <c r="B1517" s="6">
        <v>674.88</v>
      </c>
      <c r="C1517" s="12">
        <v>14.66</v>
      </c>
      <c r="D1517" s="12">
        <v>36</v>
      </c>
      <c r="E1517" s="12">
        <v>157.80000000000001</v>
      </c>
      <c r="F1517" s="6">
        <f t="shared" si="117"/>
        <v>1996.7083333332191</v>
      </c>
      <c r="G1517" s="6">
        <v>6.83</v>
      </c>
      <c r="H1517" s="6">
        <f t="shared" si="114"/>
        <v>1031.0139193916348</v>
      </c>
      <c r="I1517" s="6">
        <f t="shared" si="115"/>
        <v>22.396076425855505</v>
      </c>
      <c r="J1517" s="6">
        <f t="shared" si="116"/>
        <v>54.997186311787061</v>
      </c>
      <c r="K1517" s="6">
        <f t="shared" si="118"/>
        <v>25.680115512876792</v>
      </c>
    </row>
    <row r="1518" spans="1:11" ht="12.75" x14ac:dyDescent="0.2">
      <c r="A1518" s="2">
        <v>1996.1</v>
      </c>
      <c r="B1518" s="6">
        <v>701.46</v>
      </c>
      <c r="C1518" s="12">
        <v>14.74</v>
      </c>
      <c r="D1518" s="12">
        <v>36.909999999999997</v>
      </c>
      <c r="E1518" s="12">
        <v>158.30000000000001</v>
      </c>
      <c r="F1518" s="6">
        <f t="shared" si="117"/>
        <v>1996.7916666665524</v>
      </c>
      <c r="G1518" s="6">
        <v>6.53</v>
      </c>
      <c r="H1518" s="6">
        <f t="shared" si="114"/>
        <v>1068.2353989892606</v>
      </c>
      <c r="I1518" s="6">
        <f t="shared" si="115"/>
        <v>22.447167024636759</v>
      </c>
      <c r="J1518" s="6">
        <f t="shared" si="116"/>
        <v>56.209290018951336</v>
      </c>
      <c r="K1518" s="6">
        <f t="shared" si="118"/>
        <v>26.483467720897224</v>
      </c>
    </row>
    <row r="1519" spans="1:11" ht="12.75" x14ac:dyDescent="0.2">
      <c r="A1519" s="2">
        <v>1996.11</v>
      </c>
      <c r="B1519" s="6">
        <v>735.67</v>
      </c>
      <c r="C1519" s="12">
        <v>14.82</v>
      </c>
      <c r="D1519" s="12">
        <v>37.82</v>
      </c>
      <c r="E1519" s="12">
        <v>158.6</v>
      </c>
      <c r="F1519" s="6">
        <f t="shared" si="117"/>
        <v>1996.8749999998856</v>
      </c>
      <c r="G1519" s="6">
        <v>6.2</v>
      </c>
      <c r="H1519" s="6">
        <f t="shared" si="114"/>
        <v>1118.2137614754095</v>
      </c>
      <c r="I1519" s="6">
        <f t="shared" si="115"/>
        <v>22.526306557377044</v>
      </c>
      <c r="J1519" s="6">
        <f t="shared" si="116"/>
        <v>57.486161538461531</v>
      </c>
      <c r="K1519" s="6">
        <f t="shared" si="118"/>
        <v>27.585612049012823</v>
      </c>
    </row>
    <row r="1520" spans="1:11" ht="12.75" x14ac:dyDescent="0.2">
      <c r="A1520" s="2">
        <v>1996.12</v>
      </c>
      <c r="B1520" s="6">
        <v>743.25</v>
      </c>
      <c r="C1520" s="12">
        <v>14.9</v>
      </c>
      <c r="D1520" s="12">
        <v>38.729999999999997</v>
      </c>
      <c r="E1520" s="12">
        <v>158.6</v>
      </c>
      <c r="F1520" s="6">
        <f t="shared" si="117"/>
        <v>1996.9583333332189</v>
      </c>
      <c r="G1520" s="6">
        <v>6.3</v>
      </c>
      <c r="H1520" s="6">
        <f t="shared" si="114"/>
        <v>1129.7353136822192</v>
      </c>
      <c r="I1520" s="6">
        <f t="shared" si="115"/>
        <v>22.647906052963428</v>
      </c>
      <c r="J1520" s="6">
        <f t="shared" si="116"/>
        <v>58.869355800756608</v>
      </c>
      <c r="K1520" s="6">
        <f t="shared" si="118"/>
        <v>27.723946163893988</v>
      </c>
    </row>
    <row r="1521" spans="1:11" ht="12.75" x14ac:dyDescent="0.2">
      <c r="A1521" s="2">
        <v>1997.01</v>
      </c>
      <c r="B1521" s="6">
        <v>766.22</v>
      </c>
      <c r="C1521" s="12">
        <v>14.9533</v>
      </c>
      <c r="D1521" s="12">
        <v>39.2333</v>
      </c>
      <c r="E1521" s="12">
        <v>159.1</v>
      </c>
      <c r="F1521" s="6">
        <f t="shared" si="117"/>
        <v>1997.0416666665521</v>
      </c>
      <c r="G1521" s="6">
        <v>6.58</v>
      </c>
      <c r="H1521" s="6">
        <f t="shared" si="114"/>
        <v>1160.9894507856691</v>
      </c>
      <c r="I1521" s="6">
        <f t="shared" si="115"/>
        <v>22.657492044626018</v>
      </c>
      <c r="J1521" s="6">
        <f t="shared" si="116"/>
        <v>59.446957035197983</v>
      </c>
      <c r="K1521" s="6">
        <f t="shared" si="118"/>
        <v>28.332870129950397</v>
      </c>
    </row>
    <row r="1522" spans="1:11" ht="12.75" x14ac:dyDescent="0.2">
      <c r="A1522" s="2">
        <v>1997.02</v>
      </c>
      <c r="B1522" s="6">
        <v>798.39</v>
      </c>
      <c r="C1522" s="12">
        <v>15.0067</v>
      </c>
      <c r="D1522" s="12">
        <v>39.736699999999999</v>
      </c>
      <c r="E1522" s="12">
        <v>159.6</v>
      </c>
      <c r="F1522" s="6">
        <f t="shared" si="117"/>
        <v>1997.1249999998854</v>
      </c>
      <c r="G1522" s="6">
        <v>6.42</v>
      </c>
      <c r="H1522" s="6">
        <f t="shared" si="114"/>
        <v>1205.9440832706764</v>
      </c>
      <c r="I1522" s="6">
        <f t="shared" si="115"/>
        <v>22.667169020676688</v>
      </c>
      <c r="J1522" s="6">
        <f t="shared" si="116"/>
        <v>60.021090261278182</v>
      </c>
      <c r="K1522" s="6">
        <f t="shared" si="118"/>
        <v>29.265634883575984</v>
      </c>
    </row>
    <row r="1523" spans="1:11" ht="12.75" x14ac:dyDescent="0.2">
      <c r="A1523" s="2">
        <v>1997.03</v>
      </c>
      <c r="B1523" s="6">
        <v>792.16</v>
      </c>
      <c r="C1523" s="12">
        <v>15.06</v>
      </c>
      <c r="D1523" s="12">
        <v>40.24</v>
      </c>
      <c r="E1523" s="12">
        <v>160</v>
      </c>
      <c r="F1523" s="6">
        <f t="shared" si="117"/>
        <v>1997.2083333332187</v>
      </c>
      <c r="G1523" s="6">
        <v>6.69</v>
      </c>
      <c r="H1523" s="6">
        <f t="shared" si="114"/>
        <v>1193.5425209999996</v>
      </c>
      <c r="I1523" s="6">
        <f t="shared" si="115"/>
        <v>22.690807874999997</v>
      </c>
      <c r="J1523" s="6">
        <f t="shared" si="116"/>
        <v>60.629356499999986</v>
      </c>
      <c r="K1523" s="6">
        <f t="shared" si="118"/>
        <v>28.802458591871694</v>
      </c>
    </row>
    <row r="1524" spans="1:11" ht="12.75" x14ac:dyDescent="0.2">
      <c r="A1524" s="2">
        <v>1997.04</v>
      </c>
      <c r="B1524" s="6">
        <v>763.93</v>
      </c>
      <c r="C1524" s="12">
        <v>15.093299999999999</v>
      </c>
      <c r="D1524" s="12">
        <v>40.343299999999999</v>
      </c>
      <c r="E1524" s="12">
        <v>160.19999999999999</v>
      </c>
      <c r="F1524" s="6">
        <f t="shared" si="117"/>
        <v>1997.2916666665519</v>
      </c>
      <c r="G1524" s="6">
        <v>6.89</v>
      </c>
      <c r="H1524" s="6">
        <f t="shared" si="114"/>
        <v>1149.5715919475654</v>
      </c>
      <c r="I1524" s="6">
        <f t="shared" si="115"/>
        <v>22.712590039325839</v>
      </c>
      <c r="J1524" s="6">
        <f t="shared" si="116"/>
        <v>60.709111574906359</v>
      </c>
      <c r="K1524" s="6">
        <f t="shared" si="118"/>
        <v>27.585160338136578</v>
      </c>
    </row>
    <row r="1525" spans="1:11" ht="12.75" x14ac:dyDescent="0.2">
      <c r="A1525" s="2">
        <v>1997.05</v>
      </c>
      <c r="B1525" s="6">
        <v>833.09</v>
      </c>
      <c r="C1525" s="12">
        <v>15.1267</v>
      </c>
      <c r="D1525" s="12">
        <v>40.4467</v>
      </c>
      <c r="E1525" s="12">
        <v>160.1</v>
      </c>
      <c r="F1525" s="6">
        <f t="shared" si="117"/>
        <v>1997.3749999998852</v>
      </c>
      <c r="G1525" s="6">
        <v>6.71</v>
      </c>
      <c r="H1525" s="6">
        <f t="shared" si="114"/>
        <v>1254.4274790131165</v>
      </c>
      <c r="I1525" s="6">
        <f t="shared" si="115"/>
        <v>22.777068680199868</v>
      </c>
      <c r="J1525" s="6">
        <f t="shared" si="116"/>
        <v>60.90272589444097</v>
      </c>
      <c r="K1525" s="6">
        <f t="shared" si="118"/>
        <v>29.928362224688808</v>
      </c>
    </row>
    <row r="1526" spans="1:11" ht="12.75" x14ac:dyDescent="0.2">
      <c r="A1526" s="2">
        <v>1997.06</v>
      </c>
      <c r="B1526" s="6">
        <v>876.29</v>
      </c>
      <c r="C1526" s="12">
        <v>15.16</v>
      </c>
      <c r="D1526" s="12">
        <v>40.549999999999997</v>
      </c>
      <c r="E1526" s="12">
        <v>160.30000000000001</v>
      </c>
      <c r="F1526" s="6">
        <f t="shared" si="117"/>
        <v>1997.4583333332184</v>
      </c>
      <c r="G1526" s="6">
        <v>6.49</v>
      </c>
      <c r="H1526" s="6">
        <f t="shared" si="114"/>
        <v>1317.8297354335616</v>
      </c>
      <c r="I1526" s="6">
        <f t="shared" si="115"/>
        <v>22.798729631940105</v>
      </c>
      <c r="J1526" s="6">
        <f t="shared" si="116"/>
        <v>60.982090143480953</v>
      </c>
      <c r="K1526" s="6">
        <f t="shared" si="118"/>
        <v>31.256560616381307</v>
      </c>
    </row>
    <row r="1527" spans="1:11" ht="12.75" x14ac:dyDescent="0.2">
      <c r="A1527" s="2">
        <v>1997.07</v>
      </c>
      <c r="B1527" s="6">
        <v>925.29</v>
      </c>
      <c r="C1527" s="12">
        <v>15.216699999999999</v>
      </c>
      <c r="D1527" s="12">
        <v>40.58</v>
      </c>
      <c r="E1527" s="12">
        <v>160.5</v>
      </c>
      <c r="F1527" s="6">
        <f t="shared" si="117"/>
        <v>1997.5416666665517</v>
      </c>
      <c r="G1527" s="6">
        <v>6.22</v>
      </c>
      <c r="H1527" s="6">
        <f t="shared" si="114"/>
        <v>1389.7855799999998</v>
      </c>
      <c r="I1527" s="6">
        <f t="shared" si="115"/>
        <v>22.855483399999994</v>
      </c>
      <c r="J1527" s="6">
        <f t="shared" si="116"/>
        <v>60.95115999999998</v>
      </c>
      <c r="K1527" s="6">
        <f t="shared" si="118"/>
        <v>32.76663768966997</v>
      </c>
    </row>
    <row r="1528" spans="1:11" ht="12.75" x14ac:dyDescent="0.2">
      <c r="A1528" s="2">
        <v>1997.08</v>
      </c>
      <c r="B1528" s="6">
        <v>927.24</v>
      </c>
      <c r="C1528" s="12">
        <v>15.273300000000001</v>
      </c>
      <c r="D1528" s="12">
        <v>40.61</v>
      </c>
      <c r="E1528" s="12">
        <v>160.80000000000001</v>
      </c>
      <c r="F1528" s="6">
        <f t="shared" si="117"/>
        <v>1997.6249999998849</v>
      </c>
      <c r="G1528" s="6">
        <v>6.3</v>
      </c>
      <c r="H1528" s="6">
        <f t="shared" si="114"/>
        <v>1390.1161320895519</v>
      </c>
      <c r="I1528" s="6">
        <f t="shared" si="115"/>
        <v>22.897697166044768</v>
      </c>
      <c r="J1528" s="6">
        <f t="shared" si="116"/>
        <v>60.882421082089536</v>
      </c>
      <c r="K1528" s="6">
        <f t="shared" si="118"/>
        <v>32.586283486713207</v>
      </c>
    </row>
    <row r="1529" spans="1:11" ht="12.75" x14ac:dyDescent="0.2">
      <c r="A1529" s="2">
        <v>1997.09</v>
      </c>
      <c r="B1529" s="6">
        <v>937.02</v>
      </c>
      <c r="C1529" s="12">
        <v>15.33</v>
      </c>
      <c r="D1529" s="12">
        <v>40.64</v>
      </c>
      <c r="E1529" s="12">
        <v>161.19999999999999</v>
      </c>
      <c r="F1529" s="6">
        <f t="shared" si="117"/>
        <v>1997.7083333332182</v>
      </c>
      <c r="G1529" s="6">
        <v>6.21</v>
      </c>
      <c r="H1529" s="6">
        <f t="shared" si="114"/>
        <v>1401.2924839950369</v>
      </c>
      <c r="I1529" s="6">
        <f t="shared" si="115"/>
        <v>22.925672642679896</v>
      </c>
      <c r="J1529" s="6">
        <f t="shared" si="116"/>
        <v>60.776212406947884</v>
      </c>
      <c r="K1529" s="6">
        <f t="shared" si="118"/>
        <v>32.66658134170865</v>
      </c>
    </row>
    <row r="1530" spans="1:11" ht="12.75" x14ac:dyDescent="0.2">
      <c r="A1530" s="2">
        <v>1997.1</v>
      </c>
      <c r="B1530" s="6">
        <v>951.16</v>
      </c>
      <c r="C1530" s="12">
        <v>15.386699999999999</v>
      </c>
      <c r="D1530" s="12">
        <v>40.333300000000001</v>
      </c>
      <c r="E1530" s="12">
        <v>161.6</v>
      </c>
      <c r="F1530" s="6">
        <f t="shared" si="117"/>
        <v>1997.7916666665515</v>
      </c>
      <c r="G1530" s="6">
        <v>6.03</v>
      </c>
      <c r="H1530" s="6">
        <f t="shared" si="114"/>
        <v>1418.9176507425739</v>
      </c>
      <c r="I1530" s="6">
        <f t="shared" si="115"/>
        <v>22.95350962685643</v>
      </c>
      <c r="J1530" s="6">
        <f t="shared" si="116"/>
        <v>60.168248541460386</v>
      </c>
      <c r="K1530" s="6">
        <f t="shared" si="118"/>
        <v>32.901498179798146</v>
      </c>
    </row>
    <row r="1531" spans="1:11" ht="12.75" x14ac:dyDescent="0.2">
      <c r="A1531" s="2">
        <v>1997.11</v>
      </c>
      <c r="B1531" s="6">
        <v>938.92</v>
      </c>
      <c r="C1531" s="12">
        <v>15.443300000000001</v>
      </c>
      <c r="D1531" s="12">
        <v>40.026699999999998</v>
      </c>
      <c r="E1531" s="12">
        <v>161.5</v>
      </c>
      <c r="F1531" s="6">
        <f t="shared" si="117"/>
        <v>1997.8749999998847</v>
      </c>
      <c r="G1531" s="6">
        <v>5.88</v>
      </c>
      <c r="H1531" s="6">
        <f t="shared" si="114"/>
        <v>1401.525593312693</v>
      </c>
      <c r="I1531" s="6">
        <f t="shared" si="115"/>
        <v>23.052209128792565</v>
      </c>
      <c r="J1531" s="6">
        <f t="shared" si="116"/>
        <v>59.747842697832802</v>
      </c>
      <c r="K1531" s="6">
        <f t="shared" si="118"/>
        <v>32.336600532812703</v>
      </c>
    </row>
    <row r="1532" spans="1:11" ht="12.75" x14ac:dyDescent="0.2">
      <c r="A1532" s="2">
        <v>1997.12</v>
      </c>
      <c r="B1532" s="6">
        <v>962.37</v>
      </c>
      <c r="C1532" s="12">
        <v>15.5</v>
      </c>
      <c r="D1532" s="12">
        <v>39.72</v>
      </c>
      <c r="E1532" s="12">
        <v>161.30000000000001</v>
      </c>
      <c r="F1532" s="6">
        <f t="shared" si="117"/>
        <v>1997.958333333218</v>
      </c>
      <c r="G1532" s="6">
        <v>5.81</v>
      </c>
      <c r="H1532" s="6">
        <f t="shared" si="114"/>
        <v>1438.3105906385613</v>
      </c>
      <c r="I1532" s="6">
        <f t="shared" si="115"/>
        <v>23.165533168009912</v>
      </c>
      <c r="J1532" s="6">
        <f t="shared" si="116"/>
        <v>59.363546931184104</v>
      </c>
      <c r="K1532" s="6">
        <f t="shared" si="118"/>
        <v>33.030789042905447</v>
      </c>
    </row>
    <row r="1533" spans="1:11" ht="12.75" x14ac:dyDescent="0.2">
      <c r="A1533" s="2">
        <v>1998.01</v>
      </c>
      <c r="B1533" s="6">
        <v>963.36</v>
      </c>
      <c r="C1533" s="12">
        <v>15.55</v>
      </c>
      <c r="D1533" s="12">
        <v>39.659999999999997</v>
      </c>
      <c r="E1533" s="12">
        <v>161.6</v>
      </c>
      <c r="F1533" s="6">
        <f t="shared" si="117"/>
        <v>1998.0416666665512</v>
      </c>
      <c r="G1533" s="6">
        <v>5.54</v>
      </c>
      <c r="H1533" s="6">
        <f t="shared" si="114"/>
        <v>1437.1173178217819</v>
      </c>
      <c r="I1533" s="6">
        <f t="shared" si="115"/>
        <v>23.1971166460396</v>
      </c>
      <c r="J1533" s="6">
        <f t="shared" si="116"/>
        <v>59.163835767326709</v>
      </c>
      <c r="K1533" s="6">
        <f t="shared" si="118"/>
        <v>32.859968415052258</v>
      </c>
    </row>
    <row r="1534" spans="1:11" ht="12.75" x14ac:dyDescent="0.2">
      <c r="A1534" s="2">
        <v>1998.02</v>
      </c>
      <c r="B1534" s="6">
        <v>1023.74</v>
      </c>
      <c r="C1534" s="12">
        <v>15.6</v>
      </c>
      <c r="D1534" s="12">
        <v>39.6</v>
      </c>
      <c r="E1534" s="12">
        <v>161.9</v>
      </c>
      <c r="F1534" s="6">
        <f t="shared" si="117"/>
        <v>1998.1249999998845</v>
      </c>
      <c r="G1534" s="6">
        <v>5.57</v>
      </c>
      <c r="H1534" s="6">
        <f t="shared" si="114"/>
        <v>1524.3608742433596</v>
      </c>
      <c r="I1534" s="6">
        <f t="shared" si="115"/>
        <v>23.228583075972814</v>
      </c>
      <c r="J1534" s="6">
        <f t="shared" si="116"/>
        <v>58.964864731315608</v>
      </c>
      <c r="K1534" s="6">
        <f t="shared" si="118"/>
        <v>34.709677782270006</v>
      </c>
    </row>
    <row r="1535" spans="1:11" ht="12.75" x14ac:dyDescent="0.2">
      <c r="A1535" s="2">
        <v>1998.03</v>
      </c>
      <c r="B1535" s="6">
        <v>1076.83</v>
      </c>
      <c r="C1535" s="12">
        <v>15.64</v>
      </c>
      <c r="D1535" s="12">
        <v>39.54</v>
      </c>
      <c r="E1535" s="12">
        <v>162.19999999999999</v>
      </c>
      <c r="F1535" s="6">
        <f t="shared" si="117"/>
        <v>1998.2083333332178</v>
      </c>
      <c r="G1535" s="6">
        <v>5.65</v>
      </c>
      <c r="H1535" s="6">
        <f t="shared" si="114"/>
        <v>1600.4468861282364</v>
      </c>
      <c r="I1535" s="6">
        <f t="shared" si="115"/>
        <v>23.245070530209613</v>
      </c>
      <c r="J1535" s="6">
        <f t="shared" si="116"/>
        <v>58.766629716399493</v>
      </c>
      <c r="K1535" s="6">
        <f t="shared" si="118"/>
        <v>36.296927736425125</v>
      </c>
    </row>
    <row r="1536" spans="1:11" ht="12.75" x14ac:dyDescent="0.2">
      <c r="A1536" s="2">
        <v>1998.04</v>
      </c>
      <c r="B1536" s="6">
        <v>1112.2</v>
      </c>
      <c r="C1536" s="12">
        <v>15.75</v>
      </c>
      <c r="D1536" s="12">
        <v>39.35</v>
      </c>
      <c r="E1536" s="12">
        <v>162.5</v>
      </c>
      <c r="F1536" s="6">
        <f t="shared" si="117"/>
        <v>1998.291666666551</v>
      </c>
      <c r="G1536" s="6">
        <v>5.64</v>
      </c>
      <c r="H1536" s="6">
        <f t="shared" si="114"/>
        <v>1649.9640996923072</v>
      </c>
      <c r="I1536" s="6">
        <f t="shared" si="115"/>
        <v>23.365343076923072</v>
      </c>
      <c r="J1536" s="6">
        <f t="shared" si="116"/>
        <v>58.376269846153839</v>
      </c>
      <c r="K1536" s="6">
        <f t="shared" si="118"/>
        <v>37.276934043028781</v>
      </c>
    </row>
    <row r="1537" spans="1:11" ht="12.75" x14ac:dyDescent="0.2">
      <c r="A1537" s="2">
        <v>1998.05</v>
      </c>
      <c r="B1537" s="6">
        <v>1108.42</v>
      </c>
      <c r="C1537" s="12">
        <v>15.85</v>
      </c>
      <c r="D1537" s="12">
        <v>39.159999999999997</v>
      </c>
      <c r="E1537" s="12">
        <v>162.80000000000001</v>
      </c>
      <c r="F1537" s="6">
        <f t="shared" si="117"/>
        <v>1998.3749999998843</v>
      </c>
      <c r="G1537" s="6">
        <v>5.65</v>
      </c>
      <c r="H1537" s="6">
        <f t="shared" si="114"/>
        <v>1641.3262765356262</v>
      </c>
      <c r="I1537" s="6">
        <f t="shared" si="115"/>
        <v>23.470364557739547</v>
      </c>
      <c r="J1537" s="6">
        <f t="shared" si="116"/>
        <v>57.98734864864862</v>
      </c>
      <c r="K1537" s="6">
        <f t="shared" si="118"/>
        <v>36.956598518969024</v>
      </c>
    </row>
    <row r="1538" spans="1:11" ht="12.75" x14ac:dyDescent="0.2">
      <c r="A1538" s="2">
        <v>1998.06</v>
      </c>
      <c r="B1538" s="6">
        <v>1108.3900000000001</v>
      </c>
      <c r="C1538" s="12">
        <v>15.95</v>
      </c>
      <c r="D1538" s="12">
        <v>38.97</v>
      </c>
      <c r="E1538" s="12">
        <v>163</v>
      </c>
      <c r="F1538" s="6">
        <f t="shared" si="117"/>
        <v>1998.4583333332175</v>
      </c>
      <c r="G1538" s="6">
        <v>5.5</v>
      </c>
      <c r="H1538" s="6">
        <f t="shared" si="114"/>
        <v>1639.268010368098</v>
      </c>
      <c r="I1538" s="6">
        <f t="shared" si="115"/>
        <v>23.589462883435576</v>
      </c>
      <c r="J1538" s="6">
        <f t="shared" si="116"/>
        <v>57.635195521472383</v>
      </c>
      <c r="K1538" s="6">
        <f t="shared" si="118"/>
        <v>36.802293460092038</v>
      </c>
    </row>
    <row r="1539" spans="1:11" ht="12.75" x14ac:dyDescent="0.2">
      <c r="A1539" s="2">
        <v>1998.07</v>
      </c>
      <c r="B1539" s="6">
        <v>1156.58</v>
      </c>
      <c r="C1539" s="12">
        <v>16.0167</v>
      </c>
      <c r="D1539" s="12">
        <v>38.676699999999997</v>
      </c>
      <c r="E1539" s="12">
        <v>163.19999999999999</v>
      </c>
      <c r="F1539" s="6">
        <f t="shared" si="117"/>
        <v>1998.5416666665508</v>
      </c>
      <c r="G1539" s="6">
        <v>5.46</v>
      </c>
      <c r="H1539" s="6">
        <f t="shared" si="114"/>
        <v>1708.4429974264701</v>
      </c>
      <c r="I1539" s="6">
        <f t="shared" si="115"/>
        <v>23.659080181985289</v>
      </c>
      <c r="J1539" s="6">
        <f t="shared" si="116"/>
        <v>57.131315843749988</v>
      </c>
      <c r="K1539" s="6">
        <f t="shared" si="118"/>
        <v>38.259645085248586</v>
      </c>
    </row>
    <row r="1540" spans="1:11" ht="12.75" x14ac:dyDescent="0.2">
      <c r="A1540" s="2">
        <v>1998.08</v>
      </c>
      <c r="B1540" s="6">
        <v>1074.6199999999999</v>
      </c>
      <c r="C1540" s="12">
        <v>16.083300000000001</v>
      </c>
      <c r="D1540" s="12">
        <v>38.383299999999998</v>
      </c>
      <c r="E1540" s="12">
        <v>163.4</v>
      </c>
      <c r="F1540" s="6">
        <f t="shared" si="117"/>
        <v>1998.624999999884</v>
      </c>
      <c r="G1540" s="6">
        <v>5.34</v>
      </c>
      <c r="H1540" s="6">
        <f t="shared" si="114"/>
        <v>1585.4327908200728</v>
      </c>
      <c r="I1540" s="6">
        <f t="shared" si="115"/>
        <v>23.728379524479799</v>
      </c>
      <c r="J1540" s="6">
        <f t="shared" si="116"/>
        <v>56.628522119339024</v>
      </c>
      <c r="K1540" s="6">
        <f t="shared" si="118"/>
        <v>35.423401024878345</v>
      </c>
    </row>
    <row r="1541" spans="1:11" ht="12.75" x14ac:dyDescent="0.2">
      <c r="A1541" s="2">
        <v>1998.09</v>
      </c>
      <c r="B1541" s="6">
        <v>1020.64</v>
      </c>
      <c r="C1541" s="12">
        <v>16.14</v>
      </c>
      <c r="D1541" s="12">
        <v>38.090000000000003</v>
      </c>
      <c r="E1541" s="12">
        <v>163.6</v>
      </c>
      <c r="F1541" s="6">
        <f t="shared" si="117"/>
        <v>1998.7083333332173</v>
      </c>
      <c r="G1541" s="6">
        <v>4.8099999999999996</v>
      </c>
      <c r="H1541" s="6">
        <f t="shared" si="114"/>
        <v>1503.9529672371634</v>
      </c>
      <c r="I1541" s="6">
        <f t="shared" si="115"/>
        <v>23.782921393643029</v>
      </c>
      <c r="J1541" s="6">
        <f t="shared" si="116"/>
        <v>56.127105073349632</v>
      </c>
      <c r="K1541" s="6">
        <f t="shared" si="118"/>
        <v>33.532356980834919</v>
      </c>
    </row>
    <row r="1542" spans="1:11" ht="12.75" x14ac:dyDescent="0.2">
      <c r="A1542" s="2">
        <v>1998.1</v>
      </c>
      <c r="B1542" s="6">
        <v>1032.47</v>
      </c>
      <c r="C1542" s="12">
        <v>16.166699999999999</v>
      </c>
      <c r="D1542" s="12">
        <v>37.963299999999997</v>
      </c>
      <c r="E1542" s="12">
        <v>164</v>
      </c>
      <c r="F1542" s="6">
        <f t="shared" si="117"/>
        <v>1998.7916666665506</v>
      </c>
      <c r="G1542" s="6">
        <v>4.53</v>
      </c>
      <c r="H1542" s="6">
        <f t="shared" si="114"/>
        <v>1517.6742400609753</v>
      </c>
      <c r="I1542" s="6">
        <f t="shared" si="115"/>
        <v>23.764161803048772</v>
      </c>
      <c r="J1542" s="6">
        <f t="shared" si="116"/>
        <v>55.803967648170719</v>
      </c>
      <c r="K1542" s="6">
        <f t="shared" si="118"/>
        <v>33.77310287904816</v>
      </c>
    </row>
    <row r="1543" spans="1:11" ht="12.75" x14ac:dyDescent="0.2">
      <c r="A1543" s="2">
        <v>1998.11</v>
      </c>
      <c r="B1543" s="6">
        <v>1144.43</v>
      </c>
      <c r="C1543" s="12">
        <v>16.183299999999999</v>
      </c>
      <c r="D1543" s="12">
        <v>37.8367</v>
      </c>
      <c r="E1543" s="12">
        <v>164</v>
      </c>
      <c r="F1543" s="6">
        <f t="shared" si="117"/>
        <v>1998.8749999998838</v>
      </c>
      <c r="G1543" s="6">
        <v>4.83</v>
      </c>
      <c r="H1543" s="6">
        <f t="shared" si="114"/>
        <v>1682.2492959146336</v>
      </c>
      <c r="I1543" s="6">
        <f t="shared" si="115"/>
        <v>23.788562892073166</v>
      </c>
      <c r="J1543" s="6">
        <f t="shared" si="116"/>
        <v>55.61787259573169</v>
      </c>
      <c r="K1543" s="6">
        <f t="shared" si="118"/>
        <v>37.369391883920969</v>
      </c>
    </row>
    <row r="1544" spans="1:11" ht="12.75" x14ac:dyDescent="0.2">
      <c r="A1544" s="2">
        <v>1998.12</v>
      </c>
      <c r="B1544" s="6">
        <v>1190.05</v>
      </c>
      <c r="C1544" s="12">
        <v>16.2</v>
      </c>
      <c r="D1544" s="12">
        <v>37.71</v>
      </c>
      <c r="E1544" s="12">
        <v>163.9</v>
      </c>
      <c r="F1544" s="6">
        <f t="shared" si="117"/>
        <v>1998.9583333332171</v>
      </c>
      <c r="G1544" s="6">
        <v>4.6500000000000004</v>
      </c>
      <c r="H1544" s="6">
        <f t="shared" si="114"/>
        <v>1750.3754945088465</v>
      </c>
      <c r="I1544" s="6">
        <f t="shared" si="115"/>
        <v>23.827640024405117</v>
      </c>
      <c r="J1544" s="6">
        <f t="shared" si="116"/>
        <v>55.465450945698578</v>
      </c>
      <c r="K1544" s="6">
        <f t="shared" si="118"/>
        <v>38.820274780098174</v>
      </c>
    </row>
    <row r="1545" spans="1:11" ht="12.75" x14ac:dyDescent="0.2">
      <c r="A1545" s="2">
        <v>1999.01</v>
      </c>
      <c r="B1545" s="6">
        <v>1248.77</v>
      </c>
      <c r="C1545" s="12">
        <v>16.283333330000001</v>
      </c>
      <c r="D1545" s="12">
        <v>37.933333330000004</v>
      </c>
      <c r="E1545" s="12">
        <v>164.3</v>
      </c>
      <c r="F1545" s="6">
        <f t="shared" si="117"/>
        <v>1999.0416666665503</v>
      </c>
      <c r="G1545" s="6">
        <v>4.72</v>
      </c>
      <c r="H1545" s="6">
        <f t="shared" si="114"/>
        <v>1832.2716534996953</v>
      </c>
      <c r="I1545" s="6">
        <f t="shared" si="115"/>
        <v>23.891901699308761</v>
      </c>
      <c r="J1545" s="6">
        <f t="shared" si="116"/>
        <v>55.658104681658109</v>
      </c>
      <c r="K1545" s="6">
        <f t="shared" si="118"/>
        <v>40.576957677208142</v>
      </c>
    </row>
    <row r="1546" spans="1:11" ht="12.75" x14ac:dyDescent="0.2">
      <c r="A1546" s="2">
        <v>1999.02</v>
      </c>
      <c r="B1546" s="6">
        <v>1246.58</v>
      </c>
      <c r="C1546" s="12">
        <v>16.366666670000001</v>
      </c>
      <c r="D1546" s="12">
        <v>38.15666667</v>
      </c>
      <c r="E1546" s="12">
        <v>164.5</v>
      </c>
      <c r="F1546" s="6">
        <f t="shared" si="117"/>
        <v>1999.1249999998836</v>
      </c>
      <c r="G1546" s="6">
        <v>5</v>
      </c>
      <c r="H1546" s="6">
        <f t="shared" ref="H1546:H1609" si="119">B1546*$E$1761/E1546</f>
        <v>1826.834572522796</v>
      </c>
      <c r="I1546" s="6">
        <f t="shared" ref="I1546:I1609" si="120">C1546*$E$1761/E1546</f>
        <v>23.984976904580968</v>
      </c>
      <c r="J1546" s="6">
        <f t="shared" ref="J1546:J1609" si="121">D1546*$E$1761/E1546</f>
        <v>55.917725172058162</v>
      </c>
      <c r="K1546" s="6">
        <f t="shared" si="118"/>
        <v>40.40015922925997</v>
      </c>
    </row>
    <row r="1547" spans="1:11" ht="12.75" x14ac:dyDescent="0.2">
      <c r="A1547" s="2">
        <v>1999.03</v>
      </c>
      <c r="B1547" s="6">
        <v>1281.6600000000001</v>
      </c>
      <c r="C1547" s="12">
        <v>16.45</v>
      </c>
      <c r="D1547" s="12">
        <v>38.380000000000003</v>
      </c>
      <c r="E1547" s="12">
        <v>165</v>
      </c>
      <c r="F1547" s="6">
        <f t="shared" ref="F1547:F1611" si="122">F1546+1/12</f>
        <v>1999.2083333332168</v>
      </c>
      <c r="G1547" s="6">
        <v>5.23</v>
      </c>
      <c r="H1547" s="6">
        <f t="shared" si="119"/>
        <v>1872.5518658181816</v>
      </c>
      <c r="I1547" s="6">
        <f t="shared" si="120"/>
        <v>24.034048181818175</v>
      </c>
      <c r="J1547" s="6">
        <f t="shared" si="121"/>
        <v>56.074575636363633</v>
      </c>
      <c r="K1547" s="6">
        <f t="shared" si="118"/>
        <v>41.356103632713015</v>
      </c>
    </row>
    <row r="1548" spans="1:11" ht="12.75" x14ac:dyDescent="0.2">
      <c r="A1548" s="2">
        <v>1999.04</v>
      </c>
      <c r="B1548" s="6">
        <v>1334.76</v>
      </c>
      <c r="C1548" s="12">
        <f>C1547*2/3+C1550/3</f>
        <v>16.45</v>
      </c>
      <c r="D1548" s="12">
        <v>39.26</v>
      </c>
      <c r="E1548" s="12">
        <v>166.2</v>
      </c>
      <c r="F1548" s="6">
        <f t="shared" si="122"/>
        <v>1999.2916666665501</v>
      </c>
      <c r="G1548" s="6">
        <v>5.18</v>
      </c>
      <c r="H1548" s="6">
        <f t="shared" si="119"/>
        <v>1936.0525148014437</v>
      </c>
      <c r="I1548" s="6">
        <f t="shared" si="120"/>
        <v>23.860517148014434</v>
      </c>
      <c r="J1548" s="6">
        <f t="shared" si="121"/>
        <v>56.94613393501804</v>
      </c>
      <c r="K1548" s="6">
        <f t="shared" si="118"/>
        <v>42.704509516892166</v>
      </c>
    </row>
    <row r="1549" spans="1:11" ht="12.75" x14ac:dyDescent="0.2">
      <c r="A1549" s="2">
        <v>1999.05</v>
      </c>
      <c r="B1549" s="6">
        <v>1332.07</v>
      </c>
      <c r="C1549" s="12">
        <f>C1547/3+C1550*2/3</f>
        <v>16.45</v>
      </c>
      <c r="D1549" s="12">
        <v>40.14</v>
      </c>
      <c r="E1549" s="12">
        <v>166.2</v>
      </c>
      <c r="F1549" s="6">
        <f t="shared" si="122"/>
        <v>1999.3749999998834</v>
      </c>
      <c r="G1549" s="6">
        <v>5.54</v>
      </c>
      <c r="H1549" s="6">
        <f t="shared" si="119"/>
        <v>1932.1507037906135</v>
      </c>
      <c r="I1549" s="6">
        <f t="shared" si="120"/>
        <v>23.860517148014434</v>
      </c>
      <c r="J1549" s="6">
        <f t="shared" si="121"/>
        <v>58.222562815884466</v>
      </c>
      <c r="K1549" s="6">
        <f t="shared" si="118"/>
        <v>42.556676709518051</v>
      </c>
    </row>
    <row r="1550" spans="1:11" ht="12.75" x14ac:dyDescent="0.2">
      <c r="A1550" s="2">
        <v>1999.06</v>
      </c>
      <c r="B1550" s="6">
        <v>1322.55</v>
      </c>
      <c r="C1550" s="12">
        <v>16.45</v>
      </c>
      <c r="D1550" s="12">
        <v>41.02</v>
      </c>
      <c r="E1550" s="12">
        <v>166.2</v>
      </c>
      <c r="F1550" s="6">
        <f t="shared" si="122"/>
        <v>1999.4583333332166</v>
      </c>
      <c r="G1550" s="6">
        <v>5.9</v>
      </c>
      <c r="H1550" s="6">
        <f t="shared" si="119"/>
        <v>1918.342064079422</v>
      </c>
      <c r="I1550" s="6">
        <f t="shared" si="120"/>
        <v>23.860517148014434</v>
      </c>
      <c r="J1550" s="6">
        <f t="shared" si="121"/>
        <v>59.498991696750899</v>
      </c>
      <c r="K1550" s="6">
        <f t="shared" si="118"/>
        <v>42.180675911746924</v>
      </c>
    </row>
    <row r="1551" spans="1:11" ht="12.75" x14ac:dyDescent="0.2">
      <c r="A1551" s="2">
        <v>1999.07</v>
      </c>
      <c r="B1551" s="6">
        <v>1380.99</v>
      </c>
      <c r="C1551" s="12">
        <f>C1550*2/3+C1553/3</f>
        <v>16.513333333333335</v>
      </c>
      <c r="D1551" s="12">
        <v>42</v>
      </c>
      <c r="E1551" s="12">
        <v>166.7</v>
      </c>
      <c r="F1551" s="6">
        <f t="shared" si="122"/>
        <v>1999.5416666665499</v>
      </c>
      <c r="G1551" s="6">
        <v>5.79</v>
      </c>
      <c r="H1551" s="6">
        <f t="shared" si="119"/>
        <v>1997.1004216556685</v>
      </c>
      <c r="I1551" s="6">
        <f t="shared" si="120"/>
        <v>23.880538572285541</v>
      </c>
      <c r="J1551" s="6">
        <f t="shared" si="121"/>
        <v>60.737744451109769</v>
      </c>
      <c r="K1551" s="6">
        <f t="shared" si="118"/>
        <v>43.828035992805411</v>
      </c>
    </row>
    <row r="1552" spans="1:11" ht="12.75" x14ac:dyDescent="0.2">
      <c r="A1552" s="2">
        <v>1999.08</v>
      </c>
      <c r="B1552" s="6">
        <v>1327.49</v>
      </c>
      <c r="C1552" s="12">
        <f>C1550/3+C1553*2/3</f>
        <v>16.576666666666668</v>
      </c>
      <c r="D1552" s="12">
        <v>42.98</v>
      </c>
      <c r="E1552" s="12">
        <v>167.1</v>
      </c>
      <c r="F1552" s="6">
        <f t="shared" si="122"/>
        <v>1999.6249999998831</v>
      </c>
      <c r="G1552" s="6">
        <v>5.94</v>
      </c>
      <c r="H1552" s="6">
        <f t="shared" si="119"/>
        <v>1915.136695332136</v>
      </c>
      <c r="I1552" s="6">
        <f t="shared" si="120"/>
        <v>23.914743327348891</v>
      </c>
      <c r="J1552" s="6">
        <f t="shared" si="121"/>
        <v>62.006173429084356</v>
      </c>
      <c r="K1552" s="6">
        <f t="shared" si="118"/>
        <v>41.930712159940455</v>
      </c>
    </row>
    <row r="1553" spans="1:11" ht="12.75" x14ac:dyDescent="0.2">
      <c r="A1553" s="2">
        <v>1999.09</v>
      </c>
      <c r="B1553" s="6">
        <v>1318.17</v>
      </c>
      <c r="C1553" s="12">
        <v>16.64</v>
      </c>
      <c r="D1553" s="12">
        <v>43.96</v>
      </c>
      <c r="E1553" s="12">
        <v>167.9</v>
      </c>
      <c r="F1553" s="6">
        <f t="shared" si="122"/>
        <v>1999.7083333332164</v>
      </c>
      <c r="G1553" s="6">
        <v>5.92</v>
      </c>
      <c r="H1553" s="6">
        <f t="shared" si="119"/>
        <v>1892.6298991661699</v>
      </c>
      <c r="I1553" s="6">
        <f t="shared" si="120"/>
        <v>23.891729839189988</v>
      </c>
      <c r="J1553" s="6">
        <f t="shared" si="121"/>
        <v>63.117815128052392</v>
      </c>
      <c r="K1553" s="6">
        <f t="shared" si="118"/>
        <v>41.323451334715017</v>
      </c>
    </row>
    <row r="1554" spans="1:11" ht="12.75" x14ac:dyDescent="0.2">
      <c r="A1554" s="2">
        <v>1999.1</v>
      </c>
      <c r="B1554" s="6">
        <v>1300.01</v>
      </c>
      <c r="C1554" s="12">
        <f>C1553*2/3+C1556/3</f>
        <v>16.656666666666666</v>
      </c>
      <c r="D1554" s="13">
        <f>(2*D1553+D1556)/3</f>
        <v>45.363333333333337</v>
      </c>
      <c r="E1554" s="12">
        <v>168.2</v>
      </c>
      <c r="F1554" s="6">
        <f t="shared" si="122"/>
        <v>1999.7916666665496</v>
      </c>
      <c r="G1554" s="6">
        <v>6.11</v>
      </c>
      <c r="H1554" s="6">
        <f t="shared" si="119"/>
        <v>1863.2265797265156</v>
      </c>
      <c r="I1554" s="6">
        <f t="shared" si="120"/>
        <v>23.873004102259209</v>
      </c>
      <c r="J1554" s="6">
        <f t="shared" si="121"/>
        <v>65.016552497027348</v>
      </c>
      <c r="K1554" s="6">
        <f t="shared" ref="K1554:K1617" si="123">H1554/AVERAGE(J1434:J1553)</f>
        <v>40.552854399539868</v>
      </c>
    </row>
    <row r="1555" spans="1:11" ht="12.75" x14ac:dyDescent="0.2">
      <c r="A1555" s="2">
        <v>1999.11</v>
      </c>
      <c r="B1555" s="6">
        <v>1391</v>
      </c>
      <c r="C1555" s="12">
        <f>C1553/3+C1556*2/3</f>
        <v>16.673333333333332</v>
      </c>
      <c r="D1555" s="13">
        <f>(D1553+2*D1556)/3</f>
        <v>46.766666666666673</v>
      </c>
      <c r="E1555" s="12">
        <v>168.3</v>
      </c>
      <c r="F1555" s="6">
        <f t="shared" si="122"/>
        <v>1999.8749999998829</v>
      </c>
      <c r="G1555" s="6">
        <v>6.03</v>
      </c>
      <c r="H1555" s="6">
        <f t="shared" si="119"/>
        <v>1992.4525311942955</v>
      </c>
      <c r="I1555" s="6">
        <f t="shared" si="120"/>
        <v>23.882692453951268</v>
      </c>
      <c r="J1555" s="6">
        <f t="shared" si="121"/>
        <v>66.988039809863324</v>
      </c>
      <c r="K1555" s="6">
        <f t="shared" si="123"/>
        <v>43.208290714613923</v>
      </c>
    </row>
    <row r="1556" spans="1:11" ht="12.75" x14ac:dyDescent="0.2">
      <c r="A1556" s="2">
        <v>1999.12</v>
      </c>
      <c r="B1556" s="6">
        <v>1428.68</v>
      </c>
      <c r="C1556" s="12">
        <v>16.690000000000001</v>
      </c>
      <c r="D1556" s="13">
        <v>48.17</v>
      </c>
      <c r="E1556" s="12">
        <v>168.3</v>
      </c>
      <c r="F1556" s="6">
        <f t="shared" si="122"/>
        <v>1999.9583333332162</v>
      </c>
      <c r="G1556" s="6">
        <v>6.28</v>
      </c>
      <c r="H1556" s="6">
        <f t="shared" si="119"/>
        <v>2046.4249333333328</v>
      </c>
      <c r="I1556" s="6">
        <f t="shared" si="120"/>
        <v>23.906565597147942</v>
      </c>
      <c r="J1556" s="6">
        <f t="shared" si="121"/>
        <v>68.99815846702316</v>
      </c>
      <c r="K1556" s="6">
        <f t="shared" si="123"/>
        <v>44.197939761040566</v>
      </c>
    </row>
    <row r="1557" spans="1:11" ht="12.75" x14ac:dyDescent="0.2">
      <c r="A1557" s="2">
        <v>2000.01</v>
      </c>
      <c r="B1557" s="6">
        <v>1425.59</v>
      </c>
      <c r="C1557" s="12">
        <f>C1556*2/3+C1559/3</f>
        <v>16.713333333333335</v>
      </c>
      <c r="D1557" s="13">
        <f>(2*D1556+D1559)/3</f>
        <v>49.096666666666671</v>
      </c>
      <c r="E1557" s="12">
        <v>168.8</v>
      </c>
      <c r="F1557" s="6">
        <f t="shared" si="122"/>
        <v>2000.0416666665494</v>
      </c>
      <c r="G1557" s="6">
        <v>6.66</v>
      </c>
      <c r="H1557" s="6">
        <f t="shared" si="119"/>
        <v>2035.9502777843593</v>
      </c>
      <c r="I1557" s="6">
        <f t="shared" si="120"/>
        <v>23.869075710900468</v>
      </c>
      <c r="J1557" s="6">
        <f t="shared" si="121"/>
        <v>70.11719508293838</v>
      </c>
      <c r="K1557" s="6">
        <f t="shared" si="123"/>
        <v>43.772578146938002</v>
      </c>
    </row>
    <row r="1558" spans="1:11" ht="12.75" x14ac:dyDescent="0.2">
      <c r="A1558" s="2">
        <v>2000.02</v>
      </c>
      <c r="B1558" s="6">
        <v>1388.87</v>
      </c>
      <c r="C1558" s="12">
        <f>C1556/3+C1559*2/3</f>
        <v>16.736666666666668</v>
      </c>
      <c r="D1558" s="13">
        <f>(D1556+2*D1559)/3</f>
        <v>50.023333333333333</v>
      </c>
      <c r="E1558" s="12">
        <v>169.8</v>
      </c>
      <c r="F1558" s="6">
        <f t="shared" si="122"/>
        <v>2000.1249999998827</v>
      </c>
      <c r="G1558" s="6">
        <v>6.52</v>
      </c>
      <c r="H1558" s="6">
        <f t="shared" si="119"/>
        <v>1971.8273249116601</v>
      </c>
      <c r="I1558" s="6">
        <f t="shared" si="120"/>
        <v>23.76163115429917</v>
      </c>
      <c r="J1558" s="6">
        <f t="shared" si="121"/>
        <v>71.01987626619551</v>
      </c>
      <c r="K1558" s="6">
        <f t="shared" si="123"/>
        <v>42.185635887917329</v>
      </c>
    </row>
    <row r="1559" spans="1:11" ht="12.75" x14ac:dyDescent="0.2">
      <c r="A1559" s="2">
        <v>2000.03</v>
      </c>
      <c r="B1559" s="6">
        <v>1442.21</v>
      </c>
      <c r="C1559" s="13">
        <v>16.760000000000002</v>
      </c>
      <c r="D1559" s="13">
        <v>50.95</v>
      </c>
      <c r="E1559" s="12">
        <v>171.2</v>
      </c>
      <c r="F1559" s="6">
        <f t="shared" si="122"/>
        <v>2000.2083333332159</v>
      </c>
      <c r="G1559" s="6">
        <v>6.26</v>
      </c>
      <c r="H1559" s="6">
        <f t="shared" si="119"/>
        <v>2030.8119562499999</v>
      </c>
      <c r="I1559" s="6">
        <f t="shared" si="120"/>
        <v>23.600175</v>
      </c>
      <c r="J1559" s="6">
        <f t="shared" si="121"/>
        <v>71.743968749999979</v>
      </c>
      <c r="K1559" s="6">
        <f t="shared" si="123"/>
        <v>43.220748439965881</v>
      </c>
    </row>
    <row r="1560" spans="1:11" ht="12.75" x14ac:dyDescent="0.2">
      <c r="A1560" s="2">
        <v>2000.04</v>
      </c>
      <c r="B1560" s="6">
        <v>1461.36</v>
      </c>
      <c r="C1560" s="12">
        <f>C1559*2/3+C1562/3</f>
        <v>16.740000000000002</v>
      </c>
      <c r="D1560" s="13">
        <f>(2*D1559+D1562)/3</f>
        <v>51.273333333333333</v>
      </c>
      <c r="E1560" s="12">
        <v>171.3</v>
      </c>
      <c r="F1560" s="6">
        <f t="shared" si="122"/>
        <v>2000.2916666665492</v>
      </c>
      <c r="G1560" s="6">
        <v>5.99</v>
      </c>
      <c r="H1560" s="6">
        <f t="shared" si="119"/>
        <v>2056.576278809106</v>
      </c>
      <c r="I1560" s="6">
        <f t="shared" si="120"/>
        <v>23.558251838879155</v>
      </c>
      <c r="J1560" s="6">
        <f t="shared" si="121"/>
        <v>72.157114652656134</v>
      </c>
      <c r="K1560" s="6">
        <f t="shared" si="123"/>
        <v>43.528574288507741</v>
      </c>
    </row>
    <row r="1561" spans="1:11" ht="12.75" x14ac:dyDescent="0.2">
      <c r="A1561" s="2">
        <v>2000.05</v>
      </c>
      <c r="B1561" s="6">
        <v>1418.48</v>
      </c>
      <c r="C1561" s="12">
        <f>C1559/3+C1562*2/3</f>
        <v>16.72</v>
      </c>
      <c r="D1561" s="13">
        <f>(D1559+2*D1562)/3</f>
        <v>51.596666666666671</v>
      </c>
      <c r="E1561" s="12">
        <v>171.5</v>
      </c>
      <c r="F1561" s="6">
        <f t="shared" si="122"/>
        <v>2000.3749999998824</v>
      </c>
      <c r="G1561" s="6">
        <v>6.44</v>
      </c>
      <c r="H1561" s="6">
        <f t="shared" si="119"/>
        <v>1993.9031608163259</v>
      </c>
      <c r="I1561" s="6">
        <f t="shared" si="120"/>
        <v>23.502665422740517</v>
      </c>
      <c r="J1561" s="6">
        <f t="shared" si="121"/>
        <v>72.527463731778411</v>
      </c>
      <c r="K1561" s="6">
        <f t="shared" si="123"/>
        <v>41.966050503324311</v>
      </c>
    </row>
    <row r="1562" spans="1:11" ht="12.75" x14ac:dyDescent="0.2">
      <c r="A1562" s="2">
        <v>2000.06</v>
      </c>
      <c r="B1562" s="6">
        <v>1461.96</v>
      </c>
      <c r="C1562" s="12">
        <v>16.7</v>
      </c>
      <c r="D1562" s="12">
        <v>51.92</v>
      </c>
      <c r="E1562" s="12">
        <v>172.4</v>
      </c>
      <c r="F1562" s="6">
        <f t="shared" si="122"/>
        <v>2000.4583333332157</v>
      </c>
      <c r="G1562" s="6">
        <v>6.1</v>
      </c>
      <c r="H1562" s="6">
        <f t="shared" si="119"/>
        <v>2044.2932665893265</v>
      </c>
      <c r="I1562" s="6">
        <f t="shared" si="120"/>
        <v>23.352005220417627</v>
      </c>
      <c r="J1562" s="6">
        <f t="shared" si="121"/>
        <v>72.600964733178643</v>
      </c>
      <c r="K1562" s="6">
        <f t="shared" si="123"/>
        <v>42.781971567071452</v>
      </c>
    </row>
    <row r="1563" spans="1:11" ht="12.75" x14ac:dyDescent="0.2">
      <c r="A1563" s="2">
        <v>2000.07</v>
      </c>
      <c r="B1563" s="6">
        <v>1473</v>
      </c>
      <c r="C1563" s="12">
        <f>C1562*2/3+C1565/3</f>
        <v>16.583333333333332</v>
      </c>
      <c r="D1563" s="13">
        <f>(2*D1562+D1565)/3</f>
        <v>52.513333333333343</v>
      </c>
      <c r="E1563" s="12">
        <v>172.8</v>
      </c>
      <c r="F1563" s="6">
        <f t="shared" si="122"/>
        <v>2000.541666666549</v>
      </c>
      <c r="G1563" s="6">
        <v>6.05</v>
      </c>
      <c r="H1563" s="6">
        <f t="shared" si="119"/>
        <v>2054.9628645833327</v>
      </c>
      <c r="I1563" s="6">
        <f t="shared" si="120"/>
        <v>23.135189525462952</v>
      </c>
      <c r="J1563" s="6">
        <f t="shared" si="121"/>
        <v>73.260658449074072</v>
      </c>
      <c r="K1563" s="6">
        <f t="shared" si="123"/>
        <v>42.758093618269584</v>
      </c>
    </row>
    <row r="1564" spans="1:11" ht="12.75" x14ac:dyDescent="0.2">
      <c r="A1564" s="2">
        <v>2000.08</v>
      </c>
      <c r="B1564" s="6">
        <v>1485.46</v>
      </c>
      <c r="C1564" s="12">
        <f>C1562/3+C1565*2/3</f>
        <v>16.466666666666669</v>
      </c>
      <c r="D1564" s="13">
        <f>(D1562+2*D1565)/3</f>
        <v>53.106666666666662</v>
      </c>
      <c r="E1564" s="12">
        <v>172.8</v>
      </c>
      <c r="F1564" s="6">
        <f t="shared" si="122"/>
        <v>2000.6249999998822</v>
      </c>
      <c r="G1564" s="6">
        <v>5.83</v>
      </c>
      <c r="H1564" s="6">
        <f t="shared" si="119"/>
        <v>2072.3456461805549</v>
      </c>
      <c r="I1564" s="6">
        <f t="shared" si="120"/>
        <v>22.972429398148144</v>
      </c>
      <c r="J1564" s="6">
        <f t="shared" si="121"/>
        <v>74.088409953703675</v>
      </c>
      <c r="K1564" s="6">
        <f t="shared" si="123"/>
        <v>42.869565494419504</v>
      </c>
    </row>
    <row r="1565" spans="1:11" ht="12.75" x14ac:dyDescent="0.2">
      <c r="A1565" s="2">
        <v>2000.09</v>
      </c>
      <c r="B1565" s="6">
        <v>1468.05</v>
      </c>
      <c r="C1565" s="12">
        <v>16.350000000000001</v>
      </c>
      <c r="D1565" s="12">
        <v>53.7</v>
      </c>
      <c r="E1565" s="12">
        <v>173.7</v>
      </c>
      <c r="F1565" s="6">
        <f t="shared" si="122"/>
        <v>2000.7083333332155</v>
      </c>
      <c r="G1565" s="6">
        <v>5.8</v>
      </c>
      <c r="H1565" s="6">
        <f t="shared" si="119"/>
        <v>2037.4454896373052</v>
      </c>
      <c r="I1565" s="6">
        <f t="shared" si="120"/>
        <v>22.691484455958545</v>
      </c>
      <c r="J1565" s="6">
        <f t="shared" si="121"/>
        <v>74.527994818652843</v>
      </c>
      <c r="K1565" s="6">
        <f t="shared" si="123"/>
        <v>41.898007924884752</v>
      </c>
    </row>
    <row r="1566" spans="1:11" ht="12.75" x14ac:dyDescent="0.2">
      <c r="A1566" s="2">
        <v>2000.1</v>
      </c>
      <c r="B1566" s="6">
        <v>1390.14</v>
      </c>
      <c r="C1566" s="12">
        <f>C1565*2/3+C1568/3</f>
        <v>16.323333333333334</v>
      </c>
      <c r="D1566" s="13">
        <f>(2*D1565+D1568)/3</f>
        <v>52.466666666666669</v>
      </c>
      <c r="E1566" s="12">
        <v>174</v>
      </c>
      <c r="F1566" s="6">
        <f t="shared" si="122"/>
        <v>2000.7916666665487</v>
      </c>
      <c r="G1566" s="6">
        <v>5.74</v>
      </c>
      <c r="H1566" s="6">
        <f t="shared" si="119"/>
        <v>1925.9910341379307</v>
      </c>
      <c r="I1566" s="6">
        <f t="shared" si="120"/>
        <v>22.615415459770112</v>
      </c>
      <c r="J1566" s="6">
        <f t="shared" si="121"/>
        <v>72.690757471264348</v>
      </c>
      <c r="K1566" s="6">
        <f t="shared" si="123"/>
        <v>39.369699044201383</v>
      </c>
    </row>
    <row r="1567" spans="1:11" ht="12.75" x14ac:dyDescent="0.2">
      <c r="A1567" s="2">
        <v>2000.11</v>
      </c>
      <c r="B1567" s="6">
        <v>1378.04</v>
      </c>
      <c r="C1567" s="12">
        <f>C1565/3+C1568*2/3</f>
        <v>16.296666666666667</v>
      </c>
      <c r="D1567" s="13">
        <f>(D1565+2*D1568)/3</f>
        <v>51.233333333333327</v>
      </c>
      <c r="E1567" s="12">
        <v>174.1</v>
      </c>
      <c r="F1567" s="6">
        <f t="shared" si="122"/>
        <v>2000.874999999882</v>
      </c>
      <c r="G1567" s="6">
        <v>5.72</v>
      </c>
      <c r="H1567" s="6">
        <f t="shared" si="119"/>
        <v>1908.1302747846062</v>
      </c>
      <c r="I1567" s="6">
        <f t="shared" si="120"/>
        <v>22.565501033888566</v>
      </c>
      <c r="J1567" s="6">
        <f t="shared" si="121"/>
        <v>70.941245835726576</v>
      </c>
      <c r="K1567" s="6">
        <f t="shared" si="123"/>
        <v>38.78214245678479</v>
      </c>
    </row>
    <row r="1568" spans="1:11" ht="12.75" x14ac:dyDescent="0.2">
      <c r="A1568" s="2">
        <v>2000.12</v>
      </c>
      <c r="B1568" s="6">
        <v>1330.93</v>
      </c>
      <c r="C1568" s="13">
        <v>16.27</v>
      </c>
      <c r="D1568" s="12">
        <v>50</v>
      </c>
      <c r="E1568" s="12">
        <v>174</v>
      </c>
      <c r="F1568" s="6">
        <f t="shared" si="122"/>
        <v>2000.9583333332153</v>
      </c>
      <c r="G1568" s="6">
        <v>5.24</v>
      </c>
      <c r="H1568" s="6">
        <f t="shared" si="119"/>
        <v>1843.9576208620686</v>
      </c>
      <c r="I1568" s="6">
        <f t="shared" si="120"/>
        <v>22.541523965517236</v>
      </c>
      <c r="J1568" s="6">
        <f t="shared" si="121"/>
        <v>69.273275862068957</v>
      </c>
      <c r="K1568" s="6">
        <f t="shared" si="123"/>
        <v>37.274238004497214</v>
      </c>
    </row>
    <row r="1569" spans="1:11" ht="12.75" x14ac:dyDescent="0.2">
      <c r="A1569" s="2">
        <v>2001.01</v>
      </c>
      <c r="B1569" s="6">
        <v>1335.63</v>
      </c>
      <c r="C1569" s="12">
        <f>C1568*2/3+C1571/3</f>
        <v>16.169999999999998</v>
      </c>
      <c r="D1569" s="13">
        <f>(2*D1568+D1571)/3</f>
        <v>48.48</v>
      </c>
      <c r="E1569" s="12">
        <v>175.1</v>
      </c>
      <c r="F1569" s="6">
        <f t="shared" si="122"/>
        <v>2001.0416666665485</v>
      </c>
      <c r="G1569" s="6">
        <v>5.16</v>
      </c>
      <c r="H1569" s="6">
        <f t="shared" si="119"/>
        <v>1838.8444302113076</v>
      </c>
      <c r="I1569" s="6">
        <f t="shared" si="120"/>
        <v>22.262239120502564</v>
      </c>
      <c r="J1569" s="6">
        <f t="shared" si="121"/>
        <v>66.74541450599655</v>
      </c>
      <c r="K1569" s="6">
        <f t="shared" si="123"/>
        <v>36.97886799702983</v>
      </c>
    </row>
    <row r="1570" spans="1:11" ht="12.75" x14ac:dyDescent="0.2">
      <c r="A1570" s="2">
        <v>2001.02</v>
      </c>
      <c r="B1570" s="6">
        <v>1305.75</v>
      </c>
      <c r="C1570" s="12">
        <f>C1568/3+C1571*2/3</f>
        <v>16.07</v>
      </c>
      <c r="D1570" s="13">
        <f>(D1568+2*D1571)/3</f>
        <v>46.96</v>
      </c>
      <c r="E1570" s="12">
        <v>175.8</v>
      </c>
      <c r="F1570" s="6">
        <f t="shared" si="122"/>
        <v>2001.1249999998818</v>
      </c>
      <c r="G1570" s="6">
        <v>5.0999999999999996</v>
      </c>
      <c r="H1570" s="6">
        <f t="shared" si="119"/>
        <v>1790.5486817406138</v>
      </c>
      <c r="I1570" s="6">
        <f t="shared" si="120"/>
        <v>22.036467406143338</v>
      </c>
      <c r="J1570" s="6">
        <f t="shared" si="121"/>
        <v>64.395302389078481</v>
      </c>
      <c r="K1570" s="6">
        <f t="shared" si="123"/>
        <v>35.834662651431294</v>
      </c>
    </row>
    <row r="1571" spans="1:11" ht="12.75" x14ac:dyDescent="0.2">
      <c r="A1571" s="2">
        <v>2001.03</v>
      </c>
      <c r="B1571" s="6">
        <v>1185.8499999999999</v>
      </c>
      <c r="C1571" s="12">
        <v>15.97</v>
      </c>
      <c r="D1571" s="12">
        <v>45.44</v>
      </c>
      <c r="E1571" s="12">
        <v>176.2</v>
      </c>
      <c r="F1571" s="6">
        <f t="shared" si="122"/>
        <v>2001.208333333215</v>
      </c>
      <c r="G1571" s="6">
        <v>4.8899999999999997</v>
      </c>
      <c r="H1571" s="6">
        <f t="shared" si="119"/>
        <v>1622.4406660045399</v>
      </c>
      <c r="I1571" s="6">
        <f t="shared" si="120"/>
        <v>21.849624687854707</v>
      </c>
      <c r="J1571" s="6">
        <f t="shared" si="121"/>
        <v>62.169501929625412</v>
      </c>
      <c r="K1571" s="6">
        <f t="shared" si="123"/>
        <v>32.325837236178764</v>
      </c>
    </row>
    <row r="1572" spans="1:11" ht="12.75" x14ac:dyDescent="0.2">
      <c r="A1572" s="2">
        <v>2001.04</v>
      </c>
      <c r="B1572" s="6">
        <v>1189.8399999999999</v>
      </c>
      <c r="C1572" s="12">
        <f>C1571*2/3+C1574/3</f>
        <v>15.876666666666665</v>
      </c>
      <c r="D1572" s="13">
        <f>(2*D1571+D1574)/3</f>
        <v>42.556666666666665</v>
      </c>
      <c r="E1572" s="12">
        <v>176.9</v>
      </c>
      <c r="F1572" s="6">
        <f t="shared" si="122"/>
        <v>2001.2916666665483</v>
      </c>
      <c r="G1572" s="6">
        <v>5.14</v>
      </c>
      <c r="H1572" s="6">
        <f t="shared" si="119"/>
        <v>1621.4579911814581</v>
      </c>
      <c r="I1572" s="6">
        <f t="shared" si="120"/>
        <v>21.635974618428481</v>
      </c>
      <c r="J1572" s="6">
        <f t="shared" si="121"/>
        <v>57.994223798756337</v>
      </c>
      <c r="K1572" s="6">
        <f t="shared" si="123"/>
        <v>32.173901168360707</v>
      </c>
    </row>
    <row r="1573" spans="1:11" ht="12.75" x14ac:dyDescent="0.2">
      <c r="A1573" s="2">
        <v>2001.05</v>
      </c>
      <c r="B1573" s="6">
        <v>1270.3699999999999</v>
      </c>
      <c r="C1573" s="12">
        <f>C1571/3+C1574*2/3</f>
        <v>15.783333333333331</v>
      </c>
      <c r="D1573" s="13">
        <f>(D1571+2*D1574)/3</f>
        <v>39.673333333333332</v>
      </c>
      <c r="E1573" s="12">
        <v>177.7</v>
      </c>
      <c r="F1573" s="6">
        <f t="shared" si="122"/>
        <v>2001.3749999998815</v>
      </c>
      <c r="G1573" s="6">
        <v>5.39</v>
      </c>
      <c r="H1573" s="6">
        <f t="shared" si="119"/>
        <v>1723.4066756893635</v>
      </c>
      <c r="I1573" s="6">
        <f t="shared" si="120"/>
        <v>21.411952447945968</v>
      </c>
      <c r="J1573" s="6">
        <f t="shared" si="121"/>
        <v>53.821553967360707</v>
      </c>
      <c r="K1573" s="6">
        <f t="shared" si="123"/>
        <v>34.07464321714005</v>
      </c>
    </row>
    <row r="1574" spans="1:11" ht="12.75" x14ac:dyDescent="0.2">
      <c r="A1574" s="2">
        <v>2001.06</v>
      </c>
      <c r="B1574" s="6">
        <v>1238.71</v>
      </c>
      <c r="C1574" s="12">
        <v>15.69</v>
      </c>
      <c r="D1574" s="12">
        <v>36.79</v>
      </c>
      <c r="E1574" s="12">
        <v>178</v>
      </c>
      <c r="F1574" s="6">
        <f t="shared" si="122"/>
        <v>2001.4583333332148</v>
      </c>
      <c r="G1574" s="6">
        <v>5.28</v>
      </c>
      <c r="H1574" s="6">
        <f t="shared" si="119"/>
        <v>1677.6239236516851</v>
      </c>
      <c r="I1574" s="6">
        <f t="shared" si="120"/>
        <v>21.249460617977523</v>
      </c>
      <c r="J1574" s="6">
        <f t="shared" si="121"/>
        <v>49.825854438202235</v>
      </c>
      <c r="K1574" s="6">
        <f t="shared" si="123"/>
        <v>33.068534411112786</v>
      </c>
    </row>
    <row r="1575" spans="1:11" ht="12.75" x14ac:dyDescent="0.2">
      <c r="A1575" s="2">
        <v>2001.07</v>
      </c>
      <c r="B1575" s="6">
        <v>1204.45</v>
      </c>
      <c r="C1575" s="12">
        <f>C1574*2/3+C1577/3</f>
        <v>15.706666666666667</v>
      </c>
      <c r="D1575" s="13">
        <f>(2*D1574+D1577)/3</f>
        <v>33.963333333333331</v>
      </c>
      <c r="E1575" s="12">
        <v>177.5</v>
      </c>
      <c r="F1575" s="6">
        <f t="shared" si="122"/>
        <v>2001.5416666665481</v>
      </c>
      <c r="G1575" s="6">
        <v>5.24</v>
      </c>
      <c r="H1575" s="6">
        <f t="shared" si="119"/>
        <v>1635.8195264788728</v>
      </c>
      <c r="I1575" s="6">
        <f t="shared" si="120"/>
        <v>21.331954028169008</v>
      </c>
      <c r="J1575" s="6">
        <f t="shared" si="121"/>
        <v>46.127181577464775</v>
      </c>
      <c r="K1575" s="6">
        <f t="shared" si="123"/>
        <v>32.163038687444356</v>
      </c>
    </row>
    <row r="1576" spans="1:11" ht="12.75" x14ac:dyDescent="0.2">
      <c r="A1576" s="2">
        <v>2001.08</v>
      </c>
      <c r="B1576" s="6">
        <v>1178.5</v>
      </c>
      <c r="C1576" s="12">
        <f>C1574/3+C1577*2/3</f>
        <v>15.723333333333333</v>
      </c>
      <c r="D1576" s="13">
        <f>(D1574+2*D1577)/3</f>
        <v>31.136666666666667</v>
      </c>
      <c r="E1576" s="12">
        <v>177.5</v>
      </c>
      <c r="F1576" s="6">
        <f t="shared" si="122"/>
        <v>2001.6249999998813</v>
      </c>
      <c r="G1576" s="6">
        <v>4.97</v>
      </c>
      <c r="H1576" s="6">
        <f t="shared" si="119"/>
        <v>1600.5756253521122</v>
      </c>
      <c r="I1576" s="6">
        <f t="shared" si="120"/>
        <v>21.354589802816896</v>
      </c>
      <c r="J1576" s="6">
        <f t="shared" si="121"/>
        <v>42.28815419718309</v>
      </c>
      <c r="K1576" s="6">
        <f t="shared" si="123"/>
        <v>31.404318760780146</v>
      </c>
    </row>
    <row r="1577" spans="1:11" ht="12.75" x14ac:dyDescent="0.2">
      <c r="A1577" s="2">
        <v>2001.09</v>
      </c>
      <c r="B1577" s="6">
        <v>1044.6400000000001</v>
      </c>
      <c r="C1577" s="12">
        <v>15.74</v>
      </c>
      <c r="D1577" s="12">
        <v>28.31</v>
      </c>
      <c r="E1577" s="12">
        <v>178.3</v>
      </c>
      <c r="F1577" s="6">
        <f t="shared" si="122"/>
        <v>2001.7083333332146</v>
      </c>
      <c r="G1577" s="6">
        <v>4.7300000000000004</v>
      </c>
      <c r="H1577" s="6">
        <f t="shared" si="119"/>
        <v>1412.4083535614129</v>
      </c>
      <c r="I1577" s="6">
        <f t="shared" si="120"/>
        <v>21.281309814918668</v>
      </c>
      <c r="J1577" s="6">
        <f t="shared" si="121"/>
        <v>38.276612507010647</v>
      </c>
      <c r="K1577" s="6">
        <f t="shared" si="123"/>
        <v>27.667392586862501</v>
      </c>
    </row>
    <row r="1578" spans="1:11" ht="12.75" x14ac:dyDescent="0.2">
      <c r="A1578" s="2">
        <v>2001.1</v>
      </c>
      <c r="B1578" s="6">
        <v>1076.5899999999999</v>
      </c>
      <c r="C1578" s="12">
        <f>C1577*2/3+C1580/3</f>
        <v>15.740000000000002</v>
      </c>
      <c r="D1578" s="13">
        <f>(2*D1577+D1580)/3</f>
        <v>27.103333333333335</v>
      </c>
      <c r="E1578" s="12">
        <v>177.7</v>
      </c>
      <c r="F1578" s="6">
        <f t="shared" si="122"/>
        <v>2001.7916666665478</v>
      </c>
      <c r="G1578" s="6">
        <v>4.57</v>
      </c>
      <c r="H1578" s="6">
        <f t="shared" si="119"/>
        <v>1460.52125993247</v>
      </c>
      <c r="I1578" s="6">
        <f t="shared" si="120"/>
        <v>21.353165672481708</v>
      </c>
      <c r="J1578" s="6">
        <f t="shared" si="121"/>
        <v>36.768867023072588</v>
      </c>
      <c r="K1578" s="6">
        <f t="shared" si="123"/>
        <v>28.577373113360114</v>
      </c>
    </row>
    <row r="1579" spans="1:11" ht="12.75" x14ac:dyDescent="0.2">
      <c r="A1579" s="2">
        <v>2001.11</v>
      </c>
      <c r="B1579" s="6">
        <v>1129.68</v>
      </c>
      <c r="C1579" s="12">
        <f>C1577/3+C1580*2/3</f>
        <v>15.740000000000002</v>
      </c>
      <c r="D1579" s="13">
        <f>(D1577+2*D1580)/3</f>
        <v>25.896666666666665</v>
      </c>
      <c r="E1579" s="12">
        <v>177.4</v>
      </c>
      <c r="F1579" s="6">
        <f t="shared" si="122"/>
        <v>2001.8749999998811</v>
      </c>
      <c r="G1579" s="6">
        <v>4.6500000000000004</v>
      </c>
      <c r="H1579" s="6">
        <f t="shared" si="119"/>
        <v>1535.1357794813978</v>
      </c>
      <c r="I1579" s="6">
        <f t="shared" si="120"/>
        <v>21.389275873731677</v>
      </c>
      <c r="J1579" s="6">
        <f t="shared" si="121"/>
        <v>35.191292728297626</v>
      </c>
      <c r="K1579" s="6">
        <f t="shared" si="123"/>
        <v>30.005103811056838</v>
      </c>
    </row>
    <row r="1580" spans="1:11" ht="12.75" x14ac:dyDescent="0.2">
      <c r="A1580" s="2">
        <v>2001.12</v>
      </c>
      <c r="B1580" s="6">
        <v>1144.93</v>
      </c>
      <c r="C1580" s="12">
        <v>15.74</v>
      </c>
      <c r="D1580" s="12">
        <v>24.69</v>
      </c>
      <c r="E1580" s="12">
        <v>176.7</v>
      </c>
      <c r="F1580" s="6">
        <f t="shared" si="122"/>
        <v>2001.9583333332143</v>
      </c>
      <c r="G1580" s="6">
        <v>5.09</v>
      </c>
      <c r="H1580" s="6">
        <f t="shared" si="119"/>
        <v>1562.0227505942271</v>
      </c>
      <c r="I1580" s="6">
        <f t="shared" si="120"/>
        <v>21.474009847198637</v>
      </c>
      <c r="J1580" s="6">
        <f t="shared" si="121"/>
        <v>33.684453820033951</v>
      </c>
      <c r="K1580" s="6">
        <f t="shared" si="123"/>
        <v>30.499953255020468</v>
      </c>
    </row>
    <row r="1581" spans="1:11" ht="12.75" x14ac:dyDescent="0.2">
      <c r="A1581" s="2">
        <v>2002.01</v>
      </c>
      <c r="B1581" s="6">
        <v>1140.21</v>
      </c>
      <c r="C1581" s="12">
        <f>C1580*2/3+C1583/3</f>
        <v>15.736666666666668</v>
      </c>
      <c r="D1581" s="13">
        <f>(2*D1580+D1583)/3</f>
        <v>24.693333333333332</v>
      </c>
      <c r="E1581" s="12">
        <v>177.1</v>
      </c>
      <c r="F1581" s="6">
        <f t="shared" si="122"/>
        <v>2002.0416666665476</v>
      </c>
      <c r="G1581" s="6">
        <v>5.04</v>
      </c>
      <c r="H1581" s="6">
        <f t="shared" si="119"/>
        <v>1552.069818802936</v>
      </c>
      <c r="I1581" s="6">
        <f t="shared" si="120"/>
        <v>21.420971033314508</v>
      </c>
      <c r="J1581" s="6">
        <f t="shared" si="121"/>
        <v>33.61291112365894</v>
      </c>
      <c r="K1581" s="6">
        <f t="shared" si="123"/>
        <v>30.277204433096014</v>
      </c>
    </row>
    <row r="1582" spans="1:11" ht="12.75" x14ac:dyDescent="0.2">
      <c r="A1582" s="2">
        <v>2002.02</v>
      </c>
      <c r="B1582" s="6">
        <v>1100.67</v>
      </c>
      <c r="C1582" s="12">
        <f>C1580/3+C1583*2/3</f>
        <v>15.733333333333334</v>
      </c>
      <c r="D1582" s="13">
        <f>(D1580+2*D1583)/3</f>
        <v>24.696666666666669</v>
      </c>
      <c r="E1582" s="12">
        <v>177.8</v>
      </c>
      <c r="F1582" s="6">
        <f t="shared" si="122"/>
        <v>2002.1249999998809</v>
      </c>
      <c r="G1582" s="6">
        <v>4.91</v>
      </c>
      <c r="H1582" s="6">
        <f t="shared" si="119"/>
        <v>1492.3488052305959</v>
      </c>
      <c r="I1582" s="6">
        <f t="shared" si="120"/>
        <v>21.332116985376825</v>
      </c>
      <c r="J1582" s="6">
        <f t="shared" si="121"/>
        <v>33.485096344206966</v>
      </c>
      <c r="K1582" s="6">
        <f t="shared" si="123"/>
        <v>29.085704152008446</v>
      </c>
    </row>
    <row r="1583" spans="1:11" ht="12.75" x14ac:dyDescent="0.2">
      <c r="A1583" s="2">
        <v>2002.03</v>
      </c>
      <c r="B1583" s="6">
        <v>1153.79</v>
      </c>
      <c r="C1583" s="12">
        <v>15.73</v>
      </c>
      <c r="D1583" s="12">
        <v>24.7</v>
      </c>
      <c r="E1583" s="12">
        <v>178.8</v>
      </c>
      <c r="F1583" s="6">
        <f t="shared" si="122"/>
        <v>2002.2083333332141</v>
      </c>
      <c r="G1583" s="6">
        <v>5.28</v>
      </c>
      <c r="H1583" s="6">
        <f t="shared" si="119"/>
        <v>1555.6225340604021</v>
      </c>
      <c r="I1583" s="6">
        <f t="shared" si="120"/>
        <v>21.20831560402684</v>
      </c>
      <c r="J1583" s="6">
        <f t="shared" si="121"/>
        <v>33.302313758389246</v>
      </c>
      <c r="K1583" s="6">
        <f t="shared" si="123"/>
        <v>30.2921306409187</v>
      </c>
    </row>
    <row r="1584" spans="1:11" ht="12.75" x14ac:dyDescent="0.2">
      <c r="A1584" s="2">
        <v>2002.04</v>
      </c>
      <c r="B1584" s="6">
        <v>1111.93</v>
      </c>
      <c r="C1584" s="12">
        <f>C1583*2/3+C1586/3</f>
        <v>15.833333333333332</v>
      </c>
      <c r="D1584" s="13">
        <f>(2*D1583+D1586)/3</f>
        <v>25.38</v>
      </c>
      <c r="E1584" s="12">
        <v>179.8</v>
      </c>
      <c r="F1584" s="6">
        <f t="shared" si="122"/>
        <v>2002.2916666665474</v>
      </c>
      <c r="G1584" s="6">
        <v>5.21</v>
      </c>
      <c r="H1584" s="6">
        <f t="shared" si="119"/>
        <v>1490.8458121801998</v>
      </c>
      <c r="I1584" s="6">
        <f t="shared" si="120"/>
        <v>21.228907119021127</v>
      </c>
      <c r="J1584" s="6">
        <f t="shared" si="121"/>
        <v>34.028820800889868</v>
      </c>
      <c r="K1584" s="6">
        <f t="shared" si="123"/>
        <v>29.0058832531187</v>
      </c>
    </row>
    <row r="1585" spans="1:11" ht="12.75" x14ac:dyDescent="0.2">
      <c r="A1585" s="2">
        <v>2002.05</v>
      </c>
      <c r="B1585" s="6">
        <v>1079.25</v>
      </c>
      <c r="C1585" s="12">
        <f>C1583/3+C1586*2/3</f>
        <v>15.936666666666667</v>
      </c>
      <c r="D1585" s="13">
        <f>(D1583+2*D1586)/3</f>
        <v>26.06</v>
      </c>
      <c r="E1585" s="12">
        <v>179.8</v>
      </c>
      <c r="F1585" s="6">
        <f t="shared" si="122"/>
        <v>2002.3749999998806</v>
      </c>
      <c r="G1585" s="6">
        <v>5.16</v>
      </c>
      <c r="H1585" s="6">
        <f t="shared" si="119"/>
        <v>1447.0293478865401</v>
      </c>
      <c r="I1585" s="6">
        <f t="shared" si="120"/>
        <v>21.367453670745267</v>
      </c>
      <c r="J1585" s="6">
        <f t="shared" si="121"/>
        <v>34.940546496106776</v>
      </c>
      <c r="K1585" s="6">
        <f t="shared" si="123"/>
        <v>28.128107508688352</v>
      </c>
    </row>
    <row r="1586" spans="1:11" ht="12.75" x14ac:dyDescent="0.2">
      <c r="A1586" s="2">
        <v>2002.06</v>
      </c>
      <c r="B1586" s="6">
        <v>1014.02</v>
      </c>
      <c r="C1586" s="12">
        <v>16.04</v>
      </c>
      <c r="D1586" s="12">
        <v>26.74</v>
      </c>
      <c r="E1586" s="12">
        <v>179.9</v>
      </c>
      <c r="F1586" s="6">
        <f t="shared" si="122"/>
        <v>2002.4583333332139</v>
      </c>
      <c r="G1586" s="6">
        <v>4.93</v>
      </c>
      <c r="H1586" s="6">
        <f t="shared" si="119"/>
        <v>1358.8149828793771</v>
      </c>
      <c r="I1586" s="6">
        <f t="shared" si="120"/>
        <v>21.494045803224008</v>
      </c>
      <c r="J1586" s="6">
        <f t="shared" si="121"/>
        <v>35.832343190661469</v>
      </c>
      <c r="K1586" s="6">
        <f t="shared" si="123"/>
        <v>26.387672541183374</v>
      </c>
    </row>
    <row r="1587" spans="1:11" ht="12.75" x14ac:dyDescent="0.2">
      <c r="A1587" s="2">
        <v>2002.07</v>
      </c>
      <c r="B1587" s="6">
        <v>903.59</v>
      </c>
      <c r="C1587" s="12">
        <f>C1586*2/3+C1589/3</f>
        <v>15.96</v>
      </c>
      <c r="D1587" s="13">
        <f>(2*D1586+D1589)/3</f>
        <v>27.84</v>
      </c>
      <c r="E1587" s="12">
        <v>180.1</v>
      </c>
      <c r="F1587" s="6">
        <f t="shared" si="122"/>
        <v>2002.5416666665471</v>
      </c>
      <c r="G1587" s="6">
        <v>4.6500000000000004</v>
      </c>
      <c r="H1587" s="6">
        <f t="shared" si="119"/>
        <v>1209.4910876735144</v>
      </c>
      <c r="I1587" s="6">
        <f t="shared" si="120"/>
        <v>21.363093614658517</v>
      </c>
      <c r="J1587" s="6">
        <f t="shared" si="121"/>
        <v>37.264945252637418</v>
      </c>
      <c r="K1587" s="6">
        <f t="shared" si="123"/>
        <v>23.463120467431459</v>
      </c>
    </row>
    <row r="1588" spans="1:11" ht="12.75" x14ac:dyDescent="0.2">
      <c r="A1588" s="2">
        <v>2002.08</v>
      </c>
      <c r="B1588" s="6">
        <v>912.55</v>
      </c>
      <c r="C1588" s="12">
        <f>C1586/3+C1589*2/3</f>
        <v>15.879999999999999</v>
      </c>
      <c r="D1588" s="13">
        <f>(D1586+2*D1589)/3</f>
        <v>28.939999999999998</v>
      </c>
      <c r="E1588" s="12">
        <v>180.7</v>
      </c>
      <c r="F1588" s="6">
        <f t="shared" si="122"/>
        <v>2002.6249999998804</v>
      </c>
      <c r="G1588" s="6">
        <v>4.26</v>
      </c>
      <c r="H1588" s="6">
        <f t="shared" si="119"/>
        <v>1217.4285614277806</v>
      </c>
      <c r="I1588" s="6">
        <f t="shared" si="120"/>
        <v>21.185431543995566</v>
      </c>
      <c r="J1588" s="6">
        <f t="shared" si="121"/>
        <v>38.608714665190917</v>
      </c>
      <c r="K1588" s="6">
        <f t="shared" si="123"/>
        <v>23.588713528842394</v>
      </c>
    </row>
    <row r="1589" spans="1:11" ht="12.75" x14ac:dyDescent="0.2">
      <c r="A1589" s="2">
        <v>2002.09</v>
      </c>
      <c r="B1589" s="6">
        <v>867.81</v>
      </c>
      <c r="C1589" s="12">
        <v>15.8</v>
      </c>
      <c r="D1589" s="12">
        <v>30.04</v>
      </c>
      <c r="E1589" s="12">
        <v>181</v>
      </c>
      <c r="F1589" s="6">
        <f t="shared" si="122"/>
        <v>2002.7083333332137</v>
      </c>
      <c r="G1589" s="6">
        <v>3.87</v>
      </c>
      <c r="H1589" s="6">
        <f t="shared" si="119"/>
        <v>1155.8222348618781</v>
      </c>
      <c r="I1589" s="6">
        <f t="shared" si="120"/>
        <v>21.043766850828725</v>
      </c>
      <c r="J1589" s="6">
        <f t="shared" si="121"/>
        <v>40.009794696132587</v>
      </c>
      <c r="K1589" s="6">
        <f t="shared" si="123"/>
        <v>22.365036801224342</v>
      </c>
    </row>
    <row r="1590" spans="1:11" ht="12.75" x14ac:dyDescent="0.2">
      <c r="A1590" s="2">
        <v>2002.1</v>
      </c>
      <c r="B1590" s="6">
        <v>854.63</v>
      </c>
      <c r="C1590" s="12">
        <f>C1589*2/3+C1592/3</f>
        <v>15.89</v>
      </c>
      <c r="D1590" s="13">
        <f>(2*D1589+D1592)/3</f>
        <v>29.223333333333333</v>
      </c>
      <c r="E1590" s="12">
        <v>181.3</v>
      </c>
      <c r="F1590" s="6">
        <f t="shared" si="122"/>
        <v>2002.7916666665469</v>
      </c>
      <c r="G1590" s="6">
        <v>3.94</v>
      </c>
      <c r="H1590" s="6">
        <f t="shared" si="119"/>
        <v>1136.3844938223933</v>
      </c>
      <c r="I1590" s="6">
        <f t="shared" si="120"/>
        <v>21.128616602316598</v>
      </c>
      <c r="J1590" s="6">
        <f t="shared" si="121"/>
        <v>38.857684445670145</v>
      </c>
      <c r="K1590" s="6">
        <f t="shared" si="123"/>
        <v>21.956233863659097</v>
      </c>
    </row>
    <row r="1591" spans="1:11" ht="12.75" x14ac:dyDescent="0.2">
      <c r="A1591" s="2">
        <v>2002.11</v>
      </c>
      <c r="B1591" s="6">
        <v>909.93</v>
      </c>
      <c r="C1591" s="12">
        <f>C1589/3+C1592*2/3</f>
        <v>15.98</v>
      </c>
      <c r="D1591" s="13">
        <f>(D1589+2*D1592)/3</f>
        <v>28.406666666666666</v>
      </c>
      <c r="E1591" s="12">
        <v>181.3</v>
      </c>
      <c r="F1591" s="6">
        <f t="shared" si="122"/>
        <v>2002.8749999998802</v>
      </c>
      <c r="G1591" s="6">
        <v>4.05</v>
      </c>
      <c r="H1591" s="6">
        <f t="shared" si="119"/>
        <v>1209.9158027027022</v>
      </c>
      <c r="I1591" s="6">
        <f t="shared" si="120"/>
        <v>21.248287810259235</v>
      </c>
      <c r="J1591" s="6">
        <f t="shared" si="121"/>
        <v>37.77177904026474</v>
      </c>
      <c r="K1591" s="6">
        <f t="shared" si="123"/>
        <v>23.348396502725144</v>
      </c>
    </row>
    <row r="1592" spans="1:11" ht="12.75" x14ac:dyDescent="0.2">
      <c r="A1592" s="2">
        <v>2002.12</v>
      </c>
      <c r="B1592" s="6">
        <v>899.18</v>
      </c>
      <c r="C1592" s="12">
        <v>16.07</v>
      </c>
      <c r="D1592" s="12">
        <v>27.59</v>
      </c>
      <c r="E1592" s="12">
        <v>180.9</v>
      </c>
      <c r="F1592" s="6">
        <f t="shared" si="122"/>
        <v>2002.9583333332134</v>
      </c>
      <c r="G1592" s="6">
        <v>4.03</v>
      </c>
      <c r="H1592" s="6">
        <f t="shared" si="119"/>
        <v>1198.2654603648421</v>
      </c>
      <c r="I1592" s="6">
        <f t="shared" si="120"/>
        <v>21.415207131011602</v>
      </c>
      <c r="J1592" s="6">
        <f t="shared" si="121"/>
        <v>36.766992205638466</v>
      </c>
      <c r="K1592" s="6">
        <f t="shared" si="123"/>
        <v>23.101442537685653</v>
      </c>
    </row>
    <row r="1593" spans="1:11" ht="12.75" x14ac:dyDescent="0.2">
      <c r="A1593" s="2">
        <v>2003.01</v>
      </c>
      <c r="B1593" s="6">
        <v>895.84</v>
      </c>
      <c r="C1593" s="12">
        <f>C1592*2/3+C1595/3</f>
        <v>16.119999999999997</v>
      </c>
      <c r="D1593" s="13">
        <f>(2*D1592+D1595)/3</f>
        <v>28.5</v>
      </c>
      <c r="E1593" s="12">
        <v>181.7</v>
      </c>
      <c r="F1593" s="6">
        <f t="shared" si="122"/>
        <v>2003.0416666665467</v>
      </c>
      <c r="G1593" s="6">
        <v>4.05</v>
      </c>
      <c r="H1593" s="6">
        <f t="shared" si="119"/>
        <v>1188.5583084204732</v>
      </c>
      <c r="I1593" s="6">
        <f t="shared" si="120"/>
        <v>21.387256576774895</v>
      </c>
      <c r="J1593" s="6">
        <f t="shared" si="121"/>
        <v>37.812457347275725</v>
      </c>
      <c r="K1593" s="6">
        <f t="shared" si="123"/>
        <v>22.898348576613238</v>
      </c>
    </row>
    <row r="1594" spans="1:11" ht="12.75" x14ac:dyDescent="0.2">
      <c r="A1594" s="2">
        <v>2003.02</v>
      </c>
      <c r="B1594" s="6">
        <v>837.03</v>
      </c>
      <c r="C1594" s="12">
        <f>C1592/3+C1595*2/3</f>
        <v>16.169999999999998</v>
      </c>
      <c r="D1594" s="13">
        <f>(D1592+2*D1595)/3</f>
        <v>29.41</v>
      </c>
      <c r="E1594" s="12">
        <v>183.1</v>
      </c>
      <c r="F1594" s="6">
        <f t="shared" si="122"/>
        <v>2003.1249999998799</v>
      </c>
      <c r="G1594" s="6">
        <v>3.9</v>
      </c>
      <c r="H1594" s="6">
        <f t="shared" si="119"/>
        <v>1102.040738012015</v>
      </c>
      <c r="I1594" s="6">
        <f t="shared" si="120"/>
        <v>21.289558001092292</v>
      </c>
      <c r="J1594" s="6">
        <f t="shared" si="121"/>
        <v>38.721453358820305</v>
      </c>
      <c r="K1594" s="6">
        <f t="shared" si="123"/>
        <v>21.214102123415298</v>
      </c>
    </row>
    <row r="1595" spans="1:11" ht="12.75" x14ac:dyDescent="0.2">
      <c r="A1595" s="2">
        <v>2003.03</v>
      </c>
      <c r="B1595" s="6">
        <v>846.63</v>
      </c>
      <c r="C1595" s="12">
        <v>16.22</v>
      </c>
      <c r="D1595" s="12">
        <v>30.32</v>
      </c>
      <c r="E1595" s="12">
        <v>184.2</v>
      </c>
      <c r="F1595" s="6">
        <f t="shared" si="122"/>
        <v>2003.2083333332132</v>
      </c>
      <c r="G1595" s="6">
        <v>3.81</v>
      </c>
      <c r="H1595" s="6">
        <f t="shared" si="119"/>
        <v>1108.023565309446</v>
      </c>
      <c r="I1595" s="6">
        <f t="shared" si="120"/>
        <v>21.227858957654718</v>
      </c>
      <c r="J1595" s="6">
        <f t="shared" si="121"/>
        <v>39.68117654723126</v>
      </c>
      <c r="K1595" s="6">
        <f t="shared" si="123"/>
        <v>21.309719026991001</v>
      </c>
    </row>
    <row r="1596" spans="1:11" ht="12.75" x14ac:dyDescent="0.2">
      <c r="A1596" s="2">
        <v>2003.04</v>
      </c>
      <c r="B1596" s="6">
        <v>890.03</v>
      </c>
      <c r="C1596" s="12">
        <f>C1595*2/3+C1598/3</f>
        <v>16.203333333333333</v>
      </c>
      <c r="D1596" s="13">
        <f>(2*D1595+D1598)/3</f>
        <v>31.73</v>
      </c>
      <c r="E1596" s="12">
        <v>183.8</v>
      </c>
      <c r="F1596" s="6">
        <f t="shared" si="122"/>
        <v>2003.2916666665465</v>
      </c>
      <c r="G1596" s="6">
        <v>3.96</v>
      </c>
      <c r="H1596" s="6">
        <f t="shared" si="119"/>
        <v>1167.3581182263326</v>
      </c>
      <c r="I1596" s="6">
        <f t="shared" si="120"/>
        <v>21.25219678998911</v>
      </c>
      <c r="J1596" s="6">
        <f t="shared" si="121"/>
        <v>41.616881556039161</v>
      </c>
      <c r="K1596" s="6">
        <f t="shared" si="123"/>
        <v>22.427939577730918</v>
      </c>
    </row>
    <row r="1597" spans="1:11" ht="12.75" x14ac:dyDescent="0.2">
      <c r="A1597" s="2">
        <v>2003.05</v>
      </c>
      <c r="B1597" s="6">
        <v>935.96</v>
      </c>
      <c r="C1597" s="12">
        <f>C1595/3+C1598*2/3</f>
        <v>16.186666666666667</v>
      </c>
      <c r="D1597" s="13">
        <f>(D1595+2*D1598)/3</f>
        <v>33.139999999999993</v>
      </c>
      <c r="E1597" s="12">
        <v>183.5</v>
      </c>
      <c r="F1597" s="6">
        <f t="shared" si="122"/>
        <v>2003.3749999998797</v>
      </c>
      <c r="G1597" s="6">
        <v>3.57</v>
      </c>
      <c r="H1597" s="6">
        <f t="shared" si="119"/>
        <v>1229.6066112261578</v>
      </c>
      <c r="I1597" s="6">
        <f t="shared" si="120"/>
        <v>21.265045885558578</v>
      </c>
      <c r="J1597" s="6">
        <f t="shared" si="121"/>
        <v>43.537291226158018</v>
      </c>
      <c r="K1597" s="6">
        <f t="shared" si="123"/>
        <v>23.591080453481496</v>
      </c>
    </row>
    <row r="1598" spans="1:11" ht="12.75" x14ac:dyDescent="0.2">
      <c r="A1598" s="2">
        <v>2003.06</v>
      </c>
      <c r="B1598" s="6">
        <v>988</v>
      </c>
      <c r="C1598" s="12">
        <v>16.170000000000002</v>
      </c>
      <c r="D1598" s="12">
        <v>34.549999999999997</v>
      </c>
      <c r="E1598" s="12">
        <v>183.7</v>
      </c>
      <c r="F1598" s="6">
        <f t="shared" si="122"/>
        <v>2003.458333333213</v>
      </c>
      <c r="G1598" s="6">
        <v>3.33</v>
      </c>
      <c r="H1598" s="6">
        <f t="shared" si="119"/>
        <v>1296.5604137180183</v>
      </c>
      <c r="I1598" s="6">
        <f t="shared" si="120"/>
        <v>21.220022155688621</v>
      </c>
      <c r="J1598" s="6">
        <f t="shared" si="121"/>
        <v>45.34024523679912</v>
      </c>
      <c r="K1598" s="6">
        <f t="shared" si="123"/>
        <v>24.832223259531073</v>
      </c>
    </row>
    <row r="1599" spans="1:11" ht="12.75" x14ac:dyDescent="0.2">
      <c r="A1599" s="2">
        <v>2003.07</v>
      </c>
      <c r="B1599" s="6">
        <v>992.54</v>
      </c>
      <c r="C1599" s="12">
        <f>C1598*2/3+C1601/3</f>
        <v>16.310000000000002</v>
      </c>
      <c r="D1599" s="13">
        <f>(2*D1598+D1601)/3</f>
        <v>35.893333333333331</v>
      </c>
      <c r="E1599" s="12">
        <v>183.9</v>
      </c>
      <c r="F1599" s="6">
        <f t="shared" si="122"/>
        <v>2003.5416666665462</v>
      </c>
      <c r="G1599" s="6">
        <v>3.98</v>
      </c>
      <c r="H1599" s="6">
        <f t="shared" si="119"/>
        <v>1301.1017419249588</v>
      </c>
      <c r="I1599" s="6">
        <f t="shared" si="120"/>
        <v>21.380467699836867</v>
      </c>
      <c r="J1599" s="6">
        <f t="shared" si="121"/>
        <v>47.051885589994548</v>
      </c>
      <c r="K1599" s="6">
        <f t="shared" si="123"/>
        <v>24.867329101268787</v>
      </c>
    </row>
    <row r="1600" spans="1:11" ht="12.75" x14ac:dyDescent="0.2">
      <c r="A1600" s="2">
        <v>2003.08</v>
      </c>
      <c r="B1600" s="6">
        <v>989.53</v>
      </c>
      <c r="C1600" s="12">
        <f>C1598/3+C1601*2/3</f>
        <v>16.450000000000003</v>
      </c>
      <c r="D1600" s="13">
        <f>(D1598+2*D1601)/3</f>
        <v>37.236666666666665</v>
      </c>
      <c r="E1600" s="12">
        <v>184.6</v>
      </c>
      <c r="F1600" s="6">
        <f t="shared" si="122"/>
        <v>2003.6249999998795</v>
      </c>
      <c r="G1600" s="6">
        <v>4.45</v>
      </c>
      <c r="H1600" s="6">
        <f t="shared" si="119"/>
        <v>1292.2371973456118</v>
      </c>
      <c r="I1600" s="6">
        <f t="shared" si="120"/>
        <v>21.482220747562298</v>
      </c>
      <c r="J1600" s="6">
        <f t="shared" si="121"/>
        <v>48.627738190682543</v>
      </c>
      <c r="K1600" s="6">
        <f t="shared" si="123"/>
        <v>24.642251409932172</v>
      </c>
    </row>
    <row r="1601" spans="1:11" ht="12.75" x14ac:dyDescent="0.2">
      <c r="A1601" s="2">
        <v>2003.09</v>
      </c>
      <c r="B1601" s="6">
        <v>1019.44</v>
      </c>
      <c r="C1601" s="12">
        <v>16.59</v>
      </c>
      <c r="D1601" s="12">
        <v>38.58</v>
      </c>
      <c r="E1601" s="12">
        <v>185.2</v>
      </c>
      <c r="F1601" s="6">
        <f t="shared" si="122"/>
        <v>2003.7083333332127</v>
      </c>
      <c r="G1601" s="6">
        <v>4.2699999999999996</v>
      </c>
      <c r="H1601" s="6">
        <f t="shared" si="119"/>
        <v>1326.9839105831531</v>
      </c>
      <c r="I1601" s="6">
        <f t="shared" si="120"/>
        <v>21.594859017278615</v>
      </c>
      <c r="J1601" s="6">
        <f t="shared" si="121"/>
        <v>50.218786069114458</v>
      </c>
      <c r="K1601" s="6">
        <f t="shared" si="123"/>
        <v>25.243686752606262</v>
      </c>
    </row>
    <row r="1602" spans="1:11" ht="12.75" x14ac:dyDescent="0.2">
      <c r="A1602" s="2">
        <v>2003.1</v>
      </c>
      <c r="B1602" s="6">
        <v>1038.73</v>
      </c>
      <c r="C1602" s="12">
        <f>C1601*2/3+C1604/3</f>
        <v>16.856666666666669</v>
      </c>
      <c r="D1602" s="13">
        <f>(2*D1601+D1604)/3</f>
        <v>41.966666666666669</v>
      </c>
      <c r="E1602" s="12">
        <v>185</v>
      </c>
      <c r="F1602" s="6">
        <f t="shared" si="122"/>
        <v>2003.791666666546</v>
      </c>
      <c r="G1602" s="6">
        <v>4.29</v>
      </c>
      <c r="H1602" s="6">
        <f t="shared" si="119"/>
        <v>1353.5550261081078</v>
      </c>
      <c r="I1602" s="6">
        <f t="shared" si="120"/>
        <v>21.965694540540539</v>
      </c>
      <c r="J1602" s="6">
        <f t="shared" si="121"/>
        <v>54.686196216216203</v>
      </c>
      <c r="K1602" s="6">
        <f t="shared" si="123"/>
        <v>25.682756070579689</v>
      </c>
    </row>
    <row r="1603" spans="1:11" ht="12.75" x14ac:dyDescent="0.2">
      <c r="A1603" s="2">
        <v>2003.11</v>
      </c>
      <c r="B1603" s="6">
        <v>1049.9000000000001</v>
      </c>
      <c r="C1603" s="12">
        <f>C1601/3+C1604*2/3</f>
        <v>17.123333333333335</v>
      </c>
      <c r="D1603" s="13">
        <f>(D1601+2*D1604)/3</f>
        <v>45.353333333333332</v>
      </c>
      <c r="E1603" s="12">
        <v>184.5</v>
      </c>
      <c r="F1603" s="6">
        <f t="shared" si="122"/>
        <v>2003.8749999998793</v>
      </c>
      <c r="G1603" s="6">
        <v>4.3</v>
      </c>
      <c r="H1603" s="6">
        <f t="shared" si="119"/>
        <v>1371.8181186991867</v>
      </c>
      <c r="I1603" s="6">
        <f t="shared" si="120"/>
        <v>22.373653604336038</v>
      </c>
      <c r="J1603" s="6">
        <f t="shared" si="121"/>
        <v>59.259476531165291</v>
      </c>
      <c r="K1603" s="6">
        <f t="shared" si="123"/>
        <v>25.946798218420128</v>
      </c>
    </row>
    <row r="1604" spans="1:11" ht="12.75" x14ac:dyDescent="0.2">
      <c r="A1604" s="2">
        <v>2003.12</v>
      </c>
      <c r="B1604" s="6">
        <v>1080.6400000000001</v>
      </c>
      <c r="C1604" s="12">
        <v>17.39</v>
      </c>
      <c r="D1604" s="12">
        <v>48.74</v>
      </c>
      <c r="E1604" s="12">
        <v>184.3</v>
      </c>
      <c r="F1604" s="6">
        <f t="shared" si="122"/>
        <v>2003.9583333332125</v>
      </c>
      <c r="G1604" s="6">
        <v>4.2699999999999996</v>
      </c>
      <c r="H1604" s="6">
        <f t="shared" si="119"/>
        <v>1413.5158189907756</v>
      </c>
      <c r="I1604" s="6">
        <f t="shared" si="120"/>
        <v>22.746742756375468</v>
      </c>
      <c r="J1604" s="6">
        <f t="shared" si="121"/>
        <v>63.753665436787834</v>
      </c>
      <c r="K1604" s="6">
        <f t="shared" si="123"/>
        <v>26.63517051108154</v>
      </c>
    </row>
    <row r="1605" spans="1:11" ht="12.75" x14ac:dyDescent="0.2">
      <c r="A1605" s="2">
        <v>2004.01</v>
      </c>
      <c r="B1605" s="6">
        <v>1132.52</v>
      </c>
      <c r="C1605" s="12">
        <f>C1604*2/3+C1607/3</f>
        <v>17.600000000000001</v>
      </c>
      <c r="D1605" s="13">
        <f>(2*D1604+D1607)/3</f>
        <v>49.826666666666675</v>
      </c>
      <c r="E1605" s="12">
        <v>185.2</v>
      </c>
      <c r="F1605" s="6">
        <f t="shared" si="122"/>
        <v>2004.0416666665458</v>
      </c>
      <c r="G1605" s="6">
        <v>4.1500000000000004</v>
      </c>
      <c r="H1605" s="6">
        <f t="shared" si="119"/>
        <v>1474.1778019438441</v>
      </c>
      <c r="I1605" s="6">
        <f t="shared" si="120"/>
        <v>22.90955507559395</v>
      </c>
      <c r="J1605" s="6">
        <f t="shared" si="121"/>
        <v>64.858338876889846</v>
      </c>
      <c r="K1605" s="6">
        <f t="shared" si="123"/>
        <v>27.658540355736584</v>
      </c>
    </row>
    <row r="1606" spans="1:11" ht="12.75" x14ac:dyDescent="0.2">
      <c r="A1606" s="2">
        <v>2004.02</v>
      </c>
      <c r="B1606" s="6">
        <v>1143.3599999999999</v>
      </c>
      <c r="C1606" s="12">
        <f>C1604/3+C1607*2/3</f>
        <v>17.810000000000002</v>
      </c>
      <c r="D1606" s="13">
        <f>(D1604+2*D1607)/3</f>
        <v>50.913333333333334</v>
      </c>
      <c r="E1606" s="12">
        <v>186.2</v>
      </c>
      <c r="F1606" s="6">
        <f t="shared" si="122"/>
        <v>2004.124999999879</v>
      </c>
      <c r="G1606" s="6">
        <v>4.08</v>
      </c>
      <c r="H1606" s="6">
        <f t="shared" si="119"/>
        <v>1480.295051342642</v>
      </c>
      <c r="I1606" s="6">
        <f t="shared" si="120"/>
        <v>23.058402309344785</v>
      </c>
      <c r="J1606" s="6">
        <f t="shared" si="121"/>
        <v>65.916907518796975</v>
      </c>
      <c r="K1606" s="6">
        <f t="shared" si="123"/>
        <v>27.650862036740232</v>
      </c>
    </row>
    <row r="1607" spans="1:11" ht="12.75" x14ac:dyDescent="0.2">
      <c r="A1607" s="2">
        <v>2004.03</v>
      </c>
      <c r="B1607" s="6">
        <v>1123.98</v>
      </c>
      <c r="C1607" s="12">
        <v>18.02</v>
      </c>
      <c r="D1607" s="12">
        <v>52</v>
      </c>
      <c r="E1607" s="12">
        <v>187.4</v>
      </c>
      <c r="F1607" s="6">
        <f t="shared" si="122"/>
        <v>2004.2083333332123</v>
      </c>
      <c r="G1607" s="6">
        <v>3.83</v>
      </c>
      <c r="H1607" s="6">
        <f t="shared" si="119"/>
        <v>1445.88571280683</v>
      </c>
      <c r="I1607" s="6">
        <f t="shared" si="120"/>
        <v>23.180893383137665</v>
      </c>
      <c r="J1607" s="6">
        <f t="shared" si="121"/>
        <v>66.892700106723566</v>
      </c>
      <c r="K1607" s="6">
        <f t="shared" si="123"/>
        <v>26.886530384035872</v>
      </c>
    </row>
    <row r="1608" spans="1:11" ht="12.75" x14ac:dyDescent="0.2">
      <c r="A1608" s="2">
        <v>2004.04</v>
      </c>
      <c r="B1608" s="6">
        <v>1133.3599999999999</v>
      </c>
      <c r="C1608" s="12">
        <f>C1607*2/3+C1610/3</f>
        <v>18.213333333333335</v>
      </c>
      <c r="D1608" s="13">
        <f>(2*D1607+D1610)/3</f>
        <v>53.383333333333333</v>
      </c>
      <c r="E1608" s="12">
        <v>188</v>
      </c>
      <c r="F1608" s="6">
        <f t="shared" si="122"/>
        <v>2004.2916666665456</v>
      </c>
      <c r="G1608" s="6">
        <v>4.3499999999999996</v>
      </c>
      <c r="H1608" s="6">
        <f t="shared" si="119"/>
        <v>1453.299088085106</v>
      </c>
      <c r="I1608" s="6">
        <f t="shared" si="120"/>
        <v>23.354821702127655</v>
      </c>
      <c r="J1608" s="6">
        <f t="shared" si="121"/>
        <v>68.453050797872322</v>
      </c>
      <c r="K1608" s="6">
        <f t="shared" si="123"/>
        <v>26.900577508444893</v>
      </c>
    </row>
    <row r="1609" spans="1:11" ht="12.75" x14ac:dyDescent="0.2">
      <c r="A1609" s="2">
        <v>2004.05</v>
      </c>
      <c r="B1609" s="6">
        <v>1102.78</v>
      </c>
      <c r="C1609" s="12">
        <f>C1607/3+C1610*2/3</f>
        <v>18.406666666666666</v>
      </c>
      <c r="D1609" s="13">
        <f>(D1607+2*D1610)/3</f>
        <v>54.766666666666673</v>
      </c>
      <c r="E1609" s="12">
        <v>189.1</v>
      </c>
      <c r="F1609" s="6">
        <f t="shared" si="122"/>
        <v>2004.3749999998788</v>
      </c>
      <c r="G1609" s="6">
        <v>4.72</v>
      </c>
      <c r="H1609" s="6">
        <f t="shared" si="119"/>
        <v>1405.8608005288204</v>
      </c>
      <c r="I1609" s="6">
        <f t="shared" si="120"/>
        <v>23.4654338445267</v>
      </c>
      <c r="J1609" s="6">
        <f t="shared" si="121"/>
        <v>69.818377049180313</v>
      </c>
      <c r="K1609" s="6">
        <f t="shared" si="123"/>
        <v>25.902814292943763</v>
      </c>
    </row>
    <row r="1610" spans="1:11" ht="12.75" x14ac:dyDescent="0.2">
      <c r="A1610" s="2">
        <v>2004.06</v>
      </c>
      <c r="B1610" s="6">
        <v>1132.76</v>
      </c>
      <c r="C1610" s="12">
        <v>18.600000000000001</v>
      </c>
      <c r="D1610" s="12">
        <v>56.15</v>
      </c>
      <c r="E1610" s="12">
        <v>189.7</v>
      </c>
      <c r="F1610" s="6">
        <f t="shared" si="122"/>
        <v>2004.4583333332121</v>
      </c>
      <c r="G1610" s="6">
        <v>4.7300000000000004</v>
      </c>
      <c r="H1610" s="6">
        <f t="shared" ref="H1610:H1673" si="124">B1610*$E$1761/E1610</f>
        <v>1439.5128411175538</v>
      </c>
      <c r="I1610" s="6">
        <f t="shared" ref="I1610:I1673" si="125">C1610*$E$1761/E1610</f>
        <v>23.636903531892461</v>
      </c>
      <c r="J1610" s="6">
        <f t="shared" ref="J1610:J1673" si="126">D1610*$E$1761/E1610</f>
        <v>71.355491038481802</v>
      </c>
      <c r="K1610" s="6">
        <f t="shared" si="123"/>
        <v>26.401285366474916</v>
      </c>
    </row>
    <row r="1611" spans="1:11" ht="12.75" x14ac:dyDescent="0.2">
      <c r="A1611" s="2">
        <v>2004.07</v>
      </c>
      <c r="B1611" s="6">
        <v>1105.8499999999999</v>
      </c>
      <c r="C1611" s="12">
        <f>C1610*2/3+C1613/3</f>
        <v>18.786666666666669</v>
      </c>
      <c r="D1611" s="13">
        <f>(2*D1610+D1613)/3</f>
        <v>56.69</v>
      </c>
      <c r="E1611" s="12">
        <v>189.4</v>
      </c>
      <c r="F1611" s="6">
        <f t="shared" si="122"/>
        <v>2004.5416666665453</v>
      </c>
      <c r="G1611" s="6">
        <v>4.5</v>
      </c>
      <c r="H1611" s="6">
        <f t="shared" si="124"/>
        <v>1407.5415277191125</v>
      </c>
      <c r="I1611" s="6">
        <f t="shared" si="125"/>
        <v>23.911935163674759</v>
      </c>
      <c r="J1611" s="6">
        <f t="shared" si="126"/>
        <v>72.155834160506842</v>
      </c>
      <c r="K1611" s="6">
        <f t="shared" si="123"/>
        <v>25.695888646268557</v>
      </c>
    </row>
    <row r="1612" spans="1:11" ht="12.75" x14ac:dyDescent="0.2">
      <c r="A1612" s="2">
        <v>2004.08</v>
      </c>
      <c r="B1612" s="6">
        <v>1088.94</v>
      </c>
      <c r="C1612" s="12">
        <f>C1610/3+C1613*2/3</f>
        <v>18.973333333333333</v>
      </c>
      <c r="D1612" s="13">
        <f>(D1610+2*D1613)/3</f>
        <v>57.23</v>
      </c>
      <c r="E1612" s="12">
        <v>189.5</v>
      </c>
      <c r="F1612" s="6">
        <f t="shared" ref="F1612:F1761" si="127">F1611+1/12</f>
        <v>2004.6249999998786</v>
      </c>
      <c r="G1612" s="6">
        <v>4.28</v>
      </c>
      <c r="H1612" s="6">
        <f t="shared" si="124"/>
        <v>1385.2868324010551</v>
      </c>
      <c r="I1612" s="6">
        <f t="shared" si="125"/>
        <v>24.136783324538253</v>
      </c>
      <c r="J1612" s="6">
        <f t="shared" si="126"/>
        <v>72.804714142480194</v>
      </c>
      <c r="K1612" s="6">
        <f t="shared" si="123"/>
        <v>25.174462226477772</v>
      </c>
    </row>
    <row r="1613" spans="1:11" ht="12.75" x14ac:dyDescent="0.2">
      <c r="A1613" s="2">
        <v>2004.09</v>
      </c>
      <c r="B1613" s="6">
        <v>1117.6600000000001</v>
      </c>
      <c r="C1613" s="12">
        <v>19.16</v>
      </c>
      <c r="D1613" s="12">
        <v>57.77</v>
      </c>
      <c r="E1613" s="12">
        <v>189.9</v>
      </c>
      <c r="F1613" s="6">
        <f t="shared" si="127"/>
        <v>2004.7083333332118</v>
      </c>
      <c r="G1613" s="6">
        <v>4.13</v>
      </c>
      <c r="H1613" s="6">
        <f t="shared" si="124"/>
        <v>1418.8278770932068</v>
      </c>
      <c r="I1613" s="6">
        <f t="shared" si="125"/>
        <v>24.322908688783563</v>
      </c>
      <c r="J1613" s="6">
        <f t="shared" si="126"/>
        <v>73.336870300157969</v>
      </c>
      <c r="K1613" s="6">
        <f t="shared" si="123"/>
        <v>25.668406776357696</v>
      </c>
    </row>
    <row r="1614" spans="1:11" ht="12.75" x14ac:dyDescent="0.2">
      <c r="A1614" s="2">
        <v>2004.1</v>
      </c>
      <c r="B1614" s="6">
        <v>1117.21</v>
      </c>
      <c r="C1614" s="12">
        <f>C1613*2/3+C1616/3</f>
        <v>19.253333333333334</v>
      </c>
      <c r="D1614" s="13">
        <f>(2*D1613+D1616)/3</f>
        <v>58.03</v>
      </c>
      <c r="E1614" s="12">
        <v>190.9</v>
      </c>
      <c r="F1614" s="6">
        <f t="shared" si="127"/>
        <v>2004.7916666665451</v>
      </c>
      <c r="G1614" s="6">
        <v>4.0999999999999996</v>
      </c>
      <c r="H1614" s="6">
        <f t="shared" si="124"/>
        <v>1410.8273017810368</v>
      </c>
      <c r="I1614" s="6">
        <f t="shared" si="125"/>
        <v>24.313359455212147</v>
      </c>
      <c r="J1614" s="6">
        <f t="shared" si="126"/>
        <v>73.281037873232037</v>
      </c>
      <c r="K1614" s="6">
        <f t="shared" si="123"/>
        <v>25.411655665489331</v>
      </c>
    </row>
    <row r="1615" spans="1:11" ht="12.75" x14ac:dyDescent="0.2">
      <c r="A1615" s="2">
        <v>2004.11</v>
      </c>
      <c r="B1615" s="6">
        <v>1168.94</v>
      </c>
      <c r="C1615" s="12">
        <f>C1613/3+C1616*2/3</f>
        <v>19.346666666666668</v>
      </c>
      <c r="D1615" s="13">
        <f>(D1613+2*D1616)/3</f>
        <v>58.29</v>
      </c>
      <c r="E1615" s="12">
        <v>191</v>
      </c>
      <c r="F1615" s="6">
        <f t="shared" si="127"/>
        <v>2004.8749999998784</v>
      </c>
      <c r="G1615" s="6">
        <v>4.1900000000000004</v>
      </c>
      <c r="H1615" s="6">
        <f t="shared" si="124"/>
        <v>1475.3797630366487</v>
      </c>
      <c r="I1615" s="6">
        <f t="shared" si="125"/>
        <v>24.418430785340309</v>
      </c>
      <c r="J1615" s="6">
        <f t="shared" si="126"/>
        <v>73.570830314136103</v>
      </c>
      <c r="K1615" s="6">
        <f t="shared" si="123"/>
        <v>26.465310814818036</v>
      </c>
    </row>
    <row r="1616" spans="1:11" ht="12.75" x14ac:dyDescent="0.2">
      <c r="A1616" s="2">
        <v>2004.12</v>
      </c>
      <c r="B1616" s="6">
        <v>1199.21</v>
      </c>
      <c r="C1616" s="12">
        <v>19.440000000000001</v>
      </c>
      <c r="D1616" s="12">
        <v>58.55</v>
      </c>
      <c r="E1616" s="12">
        <v>190.3</v>
      </c>
      <c r="F1616" s="6">
        <f t="shared" si="127"/>
        <v>2004.9583333332116</v>
      </c>
      <c r="G1616" s="6">
        <v>4.2300000000000004</v>
      </c>
      <c r="H1616" s="6">
        <f t="shared" si="124"/>
        <v>1519.1526742511817</v>
      </c>
      <c r="I1616" s="6">
        <f t="shared" si="125"/>
        <v>24.626485759327373</v>
      </c>
      <c r="J1616" s="6">
        <f t="shared" si="126"/>
        <v>74.170820021019409</v>
      </c>
      <c r="K1616" s="6">
        <f t="shared" si="123"/>
        <v>27.144808694741222</v>
      </c>
    </row>
    <row r="1617" spans="1:11" ht="12.75" x14ac:dyDescent="0.2">
      <c r="A1617" s="2">
        <v>2005.01</v>
      </c>
      <c r="B1617" s="6">
        <v>1181.4100000000001</v>
      </c>
      <c r="C1617" s="12">
        <f>C1616*2/3+C1619/3</f>
        <v>19.703333333333333</v>
      </c>
      <c r="D1617" s="13">
        <f>(2*D1616+D1619)/3</f>
        <v>59.106666666666662</v>
      </c>
      <c r="E1617" s="12">
        <v>190.7</v>
      </c>
      <c r="F1617" s="6">
        <f t="shared" si="127"/>
        <v>2005.0416666665449</v>
      </c>
      <c r="G1617" s="6">
        <v>4.22</v>
      </c>
      <c r="H1617" s="6">
        <f t="shared" si="124"/>
        <v>1493.4645522286312</v>
      </c>
      <c r="I1617" s="6">
        <f t="shared" si="125"/>
        <v>24.907720346093335</v>
      </c>
      <c r="J1617" s="6">
        <f t="shared" si="126"/>
        <v>74.718947246984783</v>
      </c>
      <c r="K1617" s="6">
        <f t="shared" si="123"/>
        <v>26.587250697970372</v>
      </c>
    </row>
    <row r="1618" spans="1:11" ht="12.75" x14ac:dyDescent="0.2">
      <c r="A1618" s="2">
        <v>2005.02</v>
      </c>
      <c r="B1618" s="6">
        <v>1199.6300000000001</v>
      </c>
      <c r="C1618" s="12">
        <f>C1616/3+C1619*2/3</f>
        <v>19.966666666666669</v>
      </c>
      <c r="D1618" s="13">
        <f>(D1616+2*D1619)/3</f>
        <v>59.663333333333334</v>
      </c>
      <c r="E1618" s="12">
        <v>191.8</v>
      </c>
      <c r="F1618" s="6">
        <f t="shared" si="127"/>
        <v>2005.1249999998781</v>
      </c>
      <c r="G1618" s="6">
        <v>4.17</v>
      </c>
      <c r="H1618" s="6">
        <f t="shared" si="124"/>
        <v>1507.799810896767</v>
      </c>
      <c r="I1618" s="6">
        <f t="shared" si="125"/>
        <v>25.095851407716367</v>
      </c>
      <c r="J1618" s="6">
        <f t="shared" si="126"/>
        <v>74.990090875912387</v>
      </c>
      <c r="K1618" s="6">
        <f t="shared" ref="K1618:K1681" si="128">H1618/AVERAGE(J1498:J1617)</f>
        <v>26.74486312810118</v>
      </c>
    </row>
    <row r="1619" spans="1:11" ht="12.75" x14ac:dyDescent="0.2">
      <c r="A1619" s="2">
        <v>2005.03</v>
      </c>
      <c r="B1619" s="6">
        <v>1194.9000000000001</v>
      </c>
      <c r="C1619" s="12">
        <v>20.23</v>
      </c>
      <c r="D1619" s="12">
        <v>60.22</v>
      </c>
      <c r="E1619" s="12">
        <v>193.3</v>
      </c>
      <c r="F1619" s="6">
        <f t="shared" si="127"/>
        <v>2005.2083333332114</v>
      </c>
      <c r="G1619" s="6">
        <v>4.5</v>
      </c>
      <c r="H1619" s="6">
        <f t="shared" si="124"/>
        <v>1490.2004030005169</v>
      </c>
      <c r="I1619" s="6">
        <f t="shared" si="125"/>
        <v>25.229520589756849</v>
      </c>
      <c r="J1619" s="6">
        <f t="shared" si="126"/>
        <v>75.102408794619734</v>
      </c>
      <c r="K1619" s="6">
        <f t="shared" si="128"/>
        <v>26.339142131057919</v>
      </c>
    </row>
    <row r="1620" spans="1:11" ht="12.75" x14ac:dyDescent="0.2">
      <c r="A1620" s="2">
        <v>2005.04</v>
      </c>
      <c r="B1620" s="6">
        <v>1164.43</v>
      </c>
      <c r="C1620" s="12">
        <f>C1619*2/3+C1622/3</f>
        <v>20.463333333333331</v>
      </c>
      <c r="D1620" s="13">
        <f>(2*D1619+D1622)/3</f>
        <v>61.233333333333327</v>
      </c>
      <c r="E1620" s="12">
        <v>194.6</v>
      </c>
      <c r="F1620" s="6">
        <f t="shared" si="127"/>
        <v>2005.2916666665446</v>
      </c>
      <c r="G1620" s="6">
        <v>4.34</v>
      </c>
      <c r="H1620" s="6">
        <f t="shared" si="124"/>
        <v>1442.4989955292908</v>
      </c>
      <c r="I1620" s="6">
        <f t="shared" si="125"/>
        <v>25.350032014388482</v>
      </c>
      <c r="J1620" s="6">
        <f t="shared" si="126"/>
        <v>75.856016957862266</v>
      </c>
      <c r="K1620" s="6">
        <f t="shared" si="128"/>
        <v>25.408922569114463</v>
      </c>
    </row>
    <row r="1621" spans="1:11" ht="12.75" x14ac:dyDescent="0.2">
      <c r="A1621" s="2">
        <v>2005.05</v>
      </c>
      <c r="B1621" s="6">
        <v>1178.28</v>
      </c>
      <c r="C1621" s="12">
        <f>C1619/3+C1622*2/3</f>
        <v>20.696666666666665</v>
      </c>
      <c r="D1621" s="13">
        <f>(D1619+2*D1622)/3</f>
        <v>62.24666666666667</v>
      </c>
      <c r="E1621" s="12">
        <v>194.4</v>
      </c>
      <c r="F1621" s="6">
        <f t="shared" si="127"/>
        <v>2005.3749999998779</v>
      </c>
      <c r="G1621" s="6">
        <v>4.1399999999999997</v>
      </c>
      <c r="H1621" s="6">
        <f t="shared" si="124"/>
        <v>1461.1581166666663</v>
      </c>
      <c r="I1621" s="6">
        <f t="shared" si="125"/>
        <v>25.665463631687235</v>
      </c>
      <c r="J1621" s="6">
        <f t="shared" si="126"/>
        <v>77.190669650205749</v>
      </c>
      <c r="K1621" s="6">
        <f t="shared" si="128"/>
        <v>25.650230187182967</v>
      </c>
    </row>
    <row r="1622" spans="1:11" ht="12.75" x14ac:dyDescent="0.2">
      <c r="A1622" s="2">
        <v>2005.06</v>
      </c>
      <c r="B1622" s="6">
        <v>1202.25</v>
      </c>
      <c r="C1622" s="12">
        <v>20.93</v>
      </c>
      <c r="D1622" s="12">
        <v>63.26</v>
      </c>
      <c r="E1622" s="12">
        <v>194.5</v>
      </c>
      <c r="F1622" s="6">
        <f t="shared" si="127"/>
        <v>2005.4583333332112</v>
      </c>
      <c r="G1622" s="6">
        <v>4</v>
      </c>
      <c r="H1622" s="6">
        <f t="shared" si="124"/>
        <v>1490.116245501285</v>
      </c>
      <c r="I1622" s="6">
        <f t="shared" si="125"/>
        <v>25.94147059125963</v>
      </c>
      <c r="J1622" s="6">
        <f t="shared" si="126"/>
        <v>78.406948380462708</v>
      </c>
      <c r="K1622" s="6">
        <f t="shared" si="128"/>
        <v>26.068394871883985</v>
      </c>
    </row>
    <row r="1623" spans="1:11" ht="12.75" x14ac:dyDescent="0.2">
      <c r="A1623" s="2">
        <v>2005.07</v>
      </c>
      <c r="B1623" s="6">
        <v>1222.24</v>
      </c>
      <c r="C1623" s="12">
        <f>C1622*2/3+C1625/3</f>
        <v>21.11</v>
      </c>
      <c r="D1623" s="13">
        <f>(2*D1622+D1625)/3</f>
        <v>64.33</v>
      </c>
      <c r="E1623" s="12">
        <v>195.4</v>
      </c>
      <c r="F1623" s="6">
        <f t="shared" si="127"/>
        <v>2005.5416666665444</v>
      </c>
      <c r="G1623" s="6">
        <v>4.18</v>
      </c>
      <c r="H1623" s="6">
        <f t="shared" si="124"/>
        <v>1507.9151435005112</v>
      </c>
      <c r="I1623" s="6">
        <f t="shared" si="125"/>
        <v>26.044057369498457</v>
      </c>
      <c r="J1623" s="6">
        <f t="shared" si="126"/>
        <v>79.365902917093123</v>
      </c>
      <c r="K1623" s="6">
        <f t="shared" si="128"/>
        <v>26.287871091254736</v>
      </c>
    </row>
    <row r="1624" spans="1:11" ht="12.75" x14ac:dyDescent="0.2">
      <c r="A1624" s="2">
        <v>2005.08</v>
      </c>
      <c r="B1624" s="6">
        <v>1224.27</v>
      </c>
      <c r="C1624" s="12">
        <f>C1622/3+C1625*2/3</f>
        <v>21.29</v>
      </c>
      <c r="D1624" s="13">
        <f>(D1622+2*D1625)/3</f>
        <v>65.399999999999991</v>
      </c>
      <c r="E1624" s="12">
        <v>196.4</v>
      </c>
      <c r="F1624" s="6">
        <f t="shared" si="127"/>
        <v>2005.6249999998777</v>
      </c>
      <c r="G1624" s="6">
        <v>4.26</v>
      </c>
      <c r="H1624" s="6">
        <f t="shared" si="124"/>
        <v>1502.7290894602847</v>
      </c>
      <c r="I1624" s="6">
        <f t="shared" si="125"/>
        <v>26.132390987780031</v>
      </c>
      <c r="J1624" s="6">
        <f t="shared" si="126"/>
        <v>80.275170061099757</v>
      </c>
      <c r="K1624" s="6">
        <f t="shared" si="128"/>
        <v>26.104381410936146</v>
      </c>
    </row>
    <row r="1625" spans="1:11" ht="12.75" x14ac:dyDescent="0.2">
      <c r="A1625" s="2">
        <v>2005.09</v>
      </c>
      <c r="B1625" s="6">
        <v>1225.92</v>
      </c>
      <c r="C1625" s="12">
        <v>21.47</v>
      </c>
      <c r="D1625" s="12">
        <v>66.47</v>
      </c>
      <c r="E1625" s="12">
        <v>198.8</v>
      </c>
      <c r="F1625" s="6">
        <f t="shared" si="127"/>
        <v>2005.7083333332109</v>
      </c>
      <c r="G1625" s="6">
        <v>4.2</v>
      </c>
      <c r="H1625" s="6">
        <f t="shared" si="124"/>
        <v>1486.5883315895369</v>
      </c>
      <c r="I1625" s="6">
        <f t="shared" si="125"/>
        <v>26.03518294768611</v>
      </c>
      <c r="J1625" s="6">
        <f t="shared" si="126"/>
        <v>80.603568259557321</v>
      </c>
      <c r="K1625" s="6">
        <f t="shared" si="128"/>
        <v>25.730122990164467</v>
      </c>
    </row>
    <row r="1626" spans="1:11" ht="12.75" x14ac:dyDescent="0.2">
      <c r="A1626" s="2">
        <v>2005.1</v>
      </c>
      <c r="B1626" s="6">
        <v>1191.96</v>
      </c>
      <c r="C1626" s="12">
        <f>C1625*2/3+C1628/3</f>
        <v>21.72</v>
      </c>
      <c r="D1626" s="13">
        <f>(2*D1625+D1628)/3</f>
        <v>67.589999999999989</v>
      </c>
      <c r="E1626" s="12">
        <v>199.2</v>
      </c>
      <c r="F1626" s="6">
        <f t="shared" si="127"/>
        <v>2005.7916666665442</v>
      </c>
      <c r="G1626" s="6">
        <v>4.46</v>
      </c>
      <c r="H1626" s="6">
        <f t="shared" si="124"/>
        <v>1442.5049656626504</v>
      </c>
      <c r="I1626" s="6">
        <f t="shared" si="125"/>
        <v>26.285452409638548</v>
      </c>
      <c r="J1626" s="6">
        <f t="shared" si="126"/>
        <v>81.797132981927675</v>
      </c>
      <c r="K1626" s="6">
        <f t="shared" si="128"/>
        <v>24.876538723647954</v>
      </c>
    </row>
    <row r="1627" spans="1:11" ht="12.75" x14ac:dyDescent="0.2">
      <c r="A1627" s="2">
        <v>2005.11</v>
      </c>
      <c r="B1627" s="6">
        <v>1237.3699999999999</v>
      </c>
      <c r="C1627" s="12">
        <f>C1625/3+C1628*2/3</f>
        <v>21.97</v>
      </c>
      <c r="D1627" s="13">
        <f>(D1625+2*D1628)/3</f>
        <v>68.709999999999994</v>
      </c>
      <c r="E1627" s="12">
        <v>197.6</v>
      </c>
      <c r="F1627" s="6">
        <f t="shared" si="127"/>
        <v>2005.8749999998774</v>
      </c>
      <c r="G1627" s="6">
        <v>4.54</v>
      </c>
      <c r="H1627" s="6">
        <f t="shared" si="124"/>
        <v>1509.5851380060724</v>
      </c>
      <c r="I1627" s="6">
        <f t="shared" si="125"/>
        <v>26.803288815789468</v>
      </c>
      <c r="J1627" s="6">
        <f t="shared" si="126"/>
        <v>83.825852277327911</v>
      </c>
      <c r="K1627" s="6">
        <f t="shared" si="128"/>
        <v>25.931783309069015</v>
      </c>
    </row>
    <row r="1628" spans="1:11" ht="12.75" x14ac:dyDescent="0.2">
      <c r="A1628" s="2">
        <v>2005.12</v>
      </c>
      <c r="B1628" s="6">
        <v>1262.07</v>
      </c>
      <c r="C1628" s="12">
        <v>22.22</v>
      </c>
      <c r="D1628" s="12">
        <v>69.83</v>
      </c>
      <c r="E1628" s="12">
        <v>196.8</v>
      </c>
      <c r="F1628" s="6">
        <f t="shared" si="127"/>
        <v>2005.9583333332107</v>
      </c>
      <c r="G1628" s="6">
        <v>4.47</v>
      </c>
      <c r="H1628" s="6">
        <f t="shared" si="124"/>
        <v>1545.9780333841456</v>
      </c>
      <c r="I1628" s="6">
        <f t="shared" si="125"/>
        <v>27.218483841463406</v>
      </c>
      <c r="J1628" s="6">
        <f t="shared" si="126"/>
        <v>85.538556554878028</v>
      </c>
      <c r="K1628" s="6">
        <f t="shared" si="128"/>
        <v>26.443803114292397</v>
      </c>
    </row>
    <row r="1629" spans="1:11" ht="12.75" x14ac:dyDescent="0.2">
      <c r="A1629" s="2">
        <v>2006.01</v>
      </c>
      <c r="B1629" s="6">
        <v>1278.73</v>
      </c>
      <c r="C1629" s="12">
        <f>C1628*2/3+C1631/3</f>
        <v>22.406666666666666</v>
      </c>
      <c r="D1629" s="13">
        <f>(2*D1628+D1631)/3</f>
        <v>70.776666666666657</v>
      </c>
      <c r="E1629" s="12">
        <v>198.3</v>
      </c>
      <c r="F1629" s="6">
        <f t="shared" si="127"/>
        <v>2006.041666666544</v>
      </c>
      <c r="G1629" s="6">
        <v>4.42</v>
      </c>
      <c r="H1629" s="6">
        <f t="shared" si="124"/>
        <v>1554.5371650529498</v>
      </c>
      <c r="I1629" s="6">
        <f t="shared" si="125"/>
        <v>27.239523651033778</v>
      </c>
      <c r="J1629" s="6">
        <f t="shared" si="126"/>
        <v>86.042369188098803</v>
      </c>
      <c r="K1629" s="6">
        <f t="shared" si="128"/>
        <v>26.468702626685719</v>
      </c>
    </row>
    <row r="1630" spans="1:11" ht="12.75" x14ac:dyDescent="0.2">
      <c r="A1630" s="2">
        <v>2006.02</v>
      </c>
      <c r="B1630" s="6">
        <v>1276.6500000000001</v>
      </c>
      <c r="C1630" s="12">
        <f>C1628/3+C1631*2/3</f>
        <v>22.593333333333334</v>
      </c>
      <c r="D1630" s="13">
        <f>(D1628+2*D1631)/3</f>
        <v>71.723333333333343</v>
      </c>
      <c r="E1630" s="12">
        <v>198.7</v>
      </c>
      <c r="F1630" s="6">
        <f t="shared" si="127"/>
        <v>2006.1249999998772</v>
      </c>
      <c r="G1630" s="6">
        <v>4.57</v>
      </c>
      <c r="H1630" s="6">
        <f t="shared" si="124"/>
        <v>1548.8842081026671</v>
      </c>
      <c r="I1630" s="6">
        <f t="shared" si="125"/>
        <v>27.411159838953193</v>
      </c>
      <c r="J1630" s="6">
        <f t="shared" si="126"/>
        <v>87.01769345747357</v>
      </c>
      <c r="K1630" s="6">
        <f t="shared" si="128"/>
        <v>26.249624763583292</v>
      </c>
    </row>
    <row r="1631" spans="1:11" ht="12.75" x14ac:dyDescent="0.2">
      <c r="A1631" s="2">
        <v>2006.03</v>
      </c>
      <c r="B1631" s="6">
        <v>1293.74</v>
      </c>
      <c r="C1631" s="12">
        <v>22.78</v>
      </c>
      <c r="D1631" s="12">
        <v>72.67</v>
      </c>
      <c r="E1631" s="12">
        <v>199.8</v>
      </c>
      <c r="F1631" s="6">
        <f t="shared" si="127"/>
        <v>2006.2083333332105</v>
      </c>
      <c r="G1631" s="6">
        <v>4.72</v>
      </c>
      <c r="H1631" s="6">
        <f t="shared" si="124"/>
        <v>1560.9769546546543</v>
      </c>
      <c r="I1631" s="6">
        <f t="shared" si="125"/>
        <v>27.485472372372367</v>
      </c>
      <c r="J1631" s="6">
        <f t="shared" si="126"/>
        <v>87.680828678678665</v>
      </c>
      <c r="K1631" s="6">
        <f t="shared" si="128"/>
        <v>26.327837778667678</v>
      </c>
    </row>
    <row r="1632" spans="1:11" ht="12.75" x14ac:dyDescent="0.2">
      <c r="A1632" s="2">
        <v>2006.04</v>
      </c>
      <c r="B1632" s="6">
        <v>1302.17</v>
      </c>
      <c r="C1632" s="12">
        <f>C1631*2/3+C1634/3</f>
        <v>23</v>
      </c>
      <c r="D1632" s="13">
        <f>(2*D1631+D1634)/3</f>
        <v>73.276666666666657</v>
      </c>
      <c r="E1632" s="12">
        <v>201.5</v>
      </c>
      <c r="F1632" s="6">
        <f t="shared" si="127"/>
        <v>2006.2916666665437</v>
      </c>
      <c r="G1632" s="6">
        <v>4.99</v>
      </c>
      <c r="H1632" s="6">
        <f t="shared" si="124"/>
        <v>1557.8929234243174</v>
      </c>
      <c r="I1632" s="6">
        <f t="shared" si="125"/>
        <v>27.51678908188585</v>
      </c>
      <c r="J1632" s="6">
        <f t="shared" si="126"/>
        <v>87.666894838709638</v>
      </c>
      <c r="K1632" s="6">
        <f t="shared" si="128"/>
        <v>26.14728094387451</v>
      </c>
    </row>
    <row r="1633" spans="1:11" ht="12.75" x14ac:dyDescent="0.2">
      <c r="A1633" s="2">
        <v>2006.05</v>
      </c>
      <c r="B1633" s="6">
        <v>1290.01</v>
      </c>
      <c r="C1633" s="12">
        <f>C1631/3+C1634*2/3</f>
        <v>23.22</v>
      </c>
      <c r="D1633" s="13">
        <f>(D1631+2*D1634)/3</f>
        <v>73.883333333333326</v>
      </c>
      <c r="E1633" s="12">
        <v>202.5</v>
      </c>
      <c r="F1633" s="6">
        <f t="shared" si="127"/>
        <v>2006.374999999877</v>
      </c>
      <c r="G1633" s="5">
        <v>5.1100000000000003</v>
      </c>
      <c r="H1633" s="6">
        <f t="shared" si="124"/>
        <v>1535.723460296296</v>
      </c>
      <c r="I1633" s="6">
        <f t="shared" si="125"/>
        <v>27.642807999999992</v>
      </c>
      <c r="J1633" s="6">
        <f t="shared" si="126"/>
        <v>87.95619283950613</v>
      </c>
      <c r="K1633" s="6">
        <f t="shared" si="128"/>
        <v>25.650640708757326</v>
      </c>
    </row>
    <row r="1634" spans="1:11" ht="12.75" x14ac:dyDescent="0.2">
      <c r="A1634" s="2">
        <v>2006.06</v>
      </c>
      <c r="B1634" s="6">
        <v>1253.17</v>
      </c>
      <c r="C1634" s="12">
        <v>23.44</v>
      </c>
      <c r="D1634" s="12">
        <v>74.489999999999995</v>
      </c>
      <c r="E1634" s="12">
        <v>202.9</v>
      </c>
      <c r="F1634" s="6">
        <f t="shared" si="127"/>
        <v>2006.4583333332102</v>
      </c>
      <c r="G1634" s="5">
        <v>5.1100000000000003</v>
      </c>
      <c r="H1634" s="6">
        <f t="shared" si="124"/>
        <v>1488.9253083785113</v>
      </c>
      <c r="I1634" s="6">
        <f t="shared" si="125"/>
        <v>27.849700542138979</v>
      </c>
      <c r="J1634" s="6">
        <f t="shared" si="126"/>
        <v>88.503591867915205</v>
      </c>
      <c r="K1634" s="6">
        <f t="shared" si="128"/>
        <v>24.749582241646365</v>
      </c>
    </row>
    <row r="1635" spans="1:11" ht="12.75" x14ac:dyDescent="0.2">
      <c r="A1635" s="2">
        <v>2006.07</v>
      </c>
      <c r="B1635" s="6">
        <v>1260.24</v>
      </c>
      <c r="C1635" s="12">
        <f>C1634*2/3+C1637/3</f>
        <v>23.66</v>
      </c>
      <c r="D1635" s="13">
        <f>(2*D1634+D1637)/3</f>
        <v>75.849999999999994</v>
      </c>
      <c r="E1635" s="12">
        <v>203.5</v>
      </c>
      <c r="F1635" s="6">
        <f t="shared" si="127"/>
        <v>2006.5416666665435</v>
      </c>
      <c r="G1635" s="5">
        <v>5.09</v>
      </c>
      <c r="H1635" s="6">
        <f t="shared" si="124"/>
        <v>1492.9106488452085</v>
      </c>
      <c r="I1635" s="6">
        <f t="shared" si="125"/>
        <v>28.028205700245696</v>
      </c>
      <c r="J1635" s="6">
        <f t="shared" si="126"/>
        <v>89.853736363636344</v>
      </c>
      <c r="K1635" s="6">
        <f t="shared" si="128"/>
        <v>24.696786766853297</v>
      </c>
    </row>
    <row r="1636" spans="1:11" ht="12.75" x14ac:dyDescent="0.2">
      <c r="A1636" s="2">
        <v>2006.08</v>
      </c>
      <c r="B1636" s="6">
        <v>1287.1500000000001</v>
      </c>
      <c r="C1636" s="12">
        <f>C1634/3+C1637*2/3</f>
        <v>23.88</v>
      </c>
      <c r="D1636" s="13">
        <f>(D1634+2*D1637)/3</f>
        <v>77.209999999999994</v>
      </c>
      <c r="E1636" s="12">
        <v>203.9</v>
      </c>
      <c r="F1636" s="6">
        <f t="shared" si="127"/>
        <v>2006.6249999998768</v>
      </c>
      <c r="G1636" s="5">
        <v>4.88</v>
      </c>
      <c r="H1636" s="6">
        <f t="shared" si="124"/>
        <v>1521.7976343795976</v>
      </c>
      <c r="I1636" s="6">
        <f t="shared" si="125"/>
        <v>28.233327513486994</v>
      </c>
      <c r="J1636" s="6">
        <f t="shared" si="126"/>
        <v>91.285394359980359</v>
      </c>
      <c r="K1636" s="6">
        <f t="shared" si="128"/>
        <v>25.051393562010958</v>
      </c>
    </row>
    <row r="1637" spans="1:11" ht="12.75" x14ac:dyDescent="0.2">
      <c r="A1637" s="2">
        <v>2006.09</v>
      </c>
      <c r="B1637" s="6">
        <v>1317.74</v>
      </c>
      <c r="C1637" s="12">
        <v>24.1</v>
      </c>
      <c r="D1637" s="12">
        <v>78.569999999999993</v>
      </c>
      <c r="E1637" s="12">
        <v>202.9</v>
      </c>
      <c r="F1637" s="6">
        <f t="shared" si="127"/>
        <v>2006.70833333321</v>
      </c>
      <c r="G1637" s="5">
        <v>4.72</v>
      </c>
      <c r="H1637" s="6">
        <f t="shared" si="124"/>
        <v>1565.6426788565791</v>
      </c>
      <c r="I1637" s="6">
        <f t="shared" si="125"/>
        <v>28.633864465253815</v>
      </c>
      <c r="J1637" s="6">
        <f t="shared" si="126"/>
        <v>93.35115066535235</v>
      </c>
      <c r="K1637" s="6">
        <f t="shared" si="128"/>
        <v>25.644156440797381</v>
      </c>
    </row>
    <row r="1638" spans="1:11" ht="12.75" x14ac:dyDescent="0.2">
      <c r="A1638" s="2">
        <v>2006.1</v>
      </c>
      <c r="B1638" s="6">
        <v>1363.38</v>
      </c>
      <c r="C1638" s="12">
        <f>C1637*2/3+C1640/3</f>
        <v>24.36</v>
      </c>
      <c r="D1638" s="12">
        <f>D1637*2/3+D1640/3</f>
        <v>79.55</v>
      </c>
      <c r="E1638" s="12">
        <v>201.8</v>
      </c>
      <c r="F1638" s="6">
        <f t="shared" si="127"/>
        <v>2006.7916666665433</v>
      </c>
      <c r="G1638" s="5">
        <v>4.7300000000000004</v>
      </c>
      <c r="H1638" s="6">
        <f t="shared" si="124"/>
        <v>1628.6986123885033</v>
      </c>
      <c r="I1638" s="6">
        <f t="shared" si="125"/>
        <v>29.100542913776007</v>
      </c>
      <c r="J1638" s="6">
        <f t="shared" si="126"/>
        <v>95.030713825569848</v>
      </c>
      <c r="K1638" s="6">
        <f t="shared" si="128"/>
        <v>26.538040282101715</v>
      </c>
    </row>
    <row r="1639" spans="1:11" ht="12.75" x14ac:dyDescent="0.2">
      <c r="A1639" s="2">
        <v>2006.11</v>
      </c>
      <c r="B1639" s="6">
        <v>1388.64</v>
      </c>
      <c r="C1639" s="12">
        <f>C1637/3+C1640*2/3</f>
        <v>24.619999999999997</v>
      </c>
      <c r="D1639" s="12">
        <f>D1637/3+D1640*2/3</f>
        <v>80.53</v>
      </c>
      <c r="E1639" s="12">
        <v>201.5</v>
      </c>
      <c r="F1639" s="6">
        <f t="shared" si="127"/>
        <v>2006.8749999998765</v>
      </c>
      <c r="G1639" s="5">
        <v>4.5999999999999996</v>
      </c>
      <c r="H1639" s="6">
        <f t="shared" si="124"/>
        <v>1661.3440865508683</v>
      </c>
      <c r="I1639" s="6">
        <f t="shared" si="125"/>
        <v>29.454928138957808</v>
      </c>
      <c r="J1639" s="6">
        <f t="shared" si="126"/>
        <v>96.344653250620325</v>
      </c>
      <c r="K1639" s="6">
        <f t="shared" si="128"/>
        <v>26.928020270856479</v>
      </c>
    </row>
    <row r="1640" spans="1:11" ht="12.75" x14ac:dyDescent="0.2">
      <c r="A1640" s="2">
        <v>2006.12</v>
      </c>
      <c r="B1640" s="6">
        <v>1416.42</v>
      </c>
      <c r="C1640" s="12">
        <v>24.88</v>
      </c>
      <c r="D1640" s="12">
        <v>81.510000000000005</v>
      </c>
      <c r="E1640" s="12">
        <v>201.8</v>
      </c>
      <c r="F1640" s="6">
        <f t="shared" si="127"/>
        <v>2006.9583333332098</v>
      </c>
      <c r="G1640" s="5">
        <v>4.5599999999999996</v>
      </c>
      <c r="H1640" s="6">
        <f t="shared" si="124"/>
        <v>1692.0603856293355</v>
      </c>
      <c r="I1640" s="6">
        <f t="shared" si="125"/>
        <v>29.721736769078284</v>
      </c>
      <c r="J1640" s="6">
        <f t="shared" si="126"/>
        <v>97.372136818632285</v>
      </c>
      <c r="K1640" s="6">
        <f t="shared" si="128"/>
        <v>27.282689787571677</v>
      </c>
    </row>
    <row r="1641" spans="1:11" ht="12.75" x14ac:dyDescent="0.2">
      <c r="A1641" s="2">
        <v>2007.01</v>
      </c>
      <c r="B1641" s="6">
        <v>1424.16</v>
      </c>
      <c r="C1641" s="12">
        <f>C1640*2/3+C1643/3</f>
        <v>25.083333333333332</v>
      </c>
      <c r="D1641" s="12">
        <f>D1640*2/3+D1643/3</f>
        <v>82.056666666666672</v>
      </c>
      <c r="E1641" s="14">
        <v>202.416</v>
      </c>
      <c r="F1641" s="6">
        <f t="shared" si="127"/>
        <v>2007.0416666665431</v>
      </c>
      <c r="G1641" s="5">
        <v>4.76</v>
      </c>
      <c r="H1641" s="6">
        <f t="shared" si="124"/>
        <v>1696.1291368271279</v>
      </c>
      <c r="I1641" s="6">
        <f t="shared" si="125"/>
        <v>29.873449974310322</v>
      </c>
      <c r="J1641" s="6">
        <f t="shared" si="126"/>
        <v>97.726872826258784</v>
      </c>
      <c r="K1641" s="6">
        <f t="shared" si="128"/>
        <v>27.207536656807129</v>
      </c>
    </row>
    <row r="1642" spans="1:11" ht="12.75" x14ac:dyDescent="0.2">
      <c r="A1642" s="2">
        <v>2007.02</v>
      </c>
      <c r="B1642" s="6">
        <v>1444.8</v>
      </c>
      <c r="C1642" s="12">
        <f>C1640/3+C1643*2/3</f>
        <v>25.286666666666665</v>
      </c>
      <c r="D1642" s="12">
        <f>D1640/3+D1643*2/3</f>
        <v>82.603333333333339</v>
      </c>
      <c r="E1642" s="14">
        <v>203.499</v>
      </c>
      <c r="F1642" s="6">
        <f t="shared" si="127"/>
        <v>2007.1249999998763</v>
      </c>
      <c r="G1642" s="5">
        <v>4.72</v>
      </c>
      <c r="H1642" s="6">
        <f t="shared" si="124"/>
        <v>1711.5532793772938</v>
      </c>
      <c r="I1642" s="6">
        <f t="shared" si="125"/>
        <v>29.955341402169044</v>
      </c>
      <c r="J1642" s="6">
        <f t="shared" si="126"/>
        <v>97.854378498174412</v>
      </c>
      <c r="K1642" s="6">
        <f t="shared" si="128"/>
        <v>27.315181413516605</v>
      </c>
    </row>
    <row r="1643" spans="1:11" ht="12.75" x14ac:dyDescent="0.2">
      <c r="A1643" s="2">
        <v>2007.03</v>
      </c>
      <c r="B1643" s="6">
        <v>1406.95</v>
      </c>
      <c r="C1643" s="12">
        <v>25.49</v>
      </c>
      <c r="D1643" s="12">
        <v>83.15</v>
      </c>
      <c r="E1643" s="14">
        <v>205.352</v>
      </c>
      <c r="F1643" s="6">
        <f t="shared" si="127"/>
        <v>2007.2083333332096</v>
      </c>
      <c r="G1643" s="5">
        <v>4.5599999999999996</v>
      </c>
      <c r="H1643" s="6">
        <f t="shared" si="124"/>
        <v>1651.675383974833</v>
      </c>
      <c r="I1643" s="6">
        <f t="shared" si="125"/>
        <v>29.923739676263189</v>
      </c>
      <c r="J1643" s="6">
        <f t="shared" si="126"/>
        <v>97.613140607347376</v>
      </c>
      <c r="K1643" s="6">
        <f t="shared" si="128"/>
        <v>26.227605554650889</v>
      </c>
    </row>
    <row r="1644" spans="1:11" ht="12.75" x14ac:dyDescent="0.2">
      <c r="A1644" s="2">
        <v>2007.04</v>
      </c>
      <c r="B1644" s="6">
        <v>1463.64</v>
      </c>
      <c r="C1644" s="12">
        <f>C1643*2/3+C1646/3</f>
        <v>25.716666666666669</v>
      </c>
      <c r="D1644" s="12">
        <f>D1643*2/3+D1646/3</f>
        <v>83.740000000000009</v>
      </c>
      <c r="E1644" s="14">
        <v>206.68600000000001</v>
      </c>
      <c r="F1644" s="6">
        <f t="shared" si="127"/>
        <v>2007.2916666665428</v>
      </c>
      <c r="G1644" s="5">
        <v>4.6900000000000004</v>
      </c>
      <c r="H1644" s="6">
        <f t="shared" si="124"/>
        <v>1707.1362280947906</v>
      </c>
      <c r="I1644" s="6">
        <f t="shared" si="125"/>
        <v>29.994980550206588</v>
      </c>
      <c r="J1644" s="6">
        <f t="shared" si="126"/>
        <v>97.671276912804913</v>
      </c>
      <c r="K1644" s="6">
        <f t="shared" si="128"/>
        <v>26.976268314189078</v>
      </c>
    </row>
    <row r="1645" spans="1:11" ht="12.75" x14ac:dyDescent="0.2">
      <c r="A1645" s="2">
        <v>2007.05</v>
      </c>
      <c r="B1645" s="6">
        <v>1511.14</v>
      </c>
      <c r="C1645" s="12">
        <f>C1643/3+C1646*2/3</f>
        <v>25.943333333333335</v>
      </c>
      <c r="D1645" s="12">
        <f>D1643/3+D1646*2/3</f>
        <v>84.330000000000013</v>
      </c>
      <c r="E1645" s="14">
        <v>207.94900000000001</v>
      </c>
      <c r="F1645" s="6">
        <f t="shared" si="127"/>
        <v>2007.3749999998761</v>
      </c>
      <c r="G1645" s="5">
        <v>4.75</v>
      </c>
      <c r="H1645" s="6">
        <f t="shared" si="124"/>
        <v>1751.8335310100067</v>
      </c>
      <c r="I1645" s="6">
        <f t="shared" si="125"/>
        <v>30.075572904894944</v>
      </c>
      <c r="J1645" s="6">
        <f t="shared" si="126"/>
        <v>97.762035066290267</v>
      </c>
      <c r="K1645" s="6">
        <f t="shared" si="128"/>
        <v>27.548490451851251</v>
      </c>
    </row>
    <row r="1646" spans="1:11" ht="12.75" x14ac:dyDescent="0.2">
      <c r="A1646" s="2">
        <v>2007.06</v>
      </c>
      <c r="B1646" s="6">
        <v>1514.19</v>
      </c>
      <c r="C1646" s="12">
        <v>26.17</v>
      </c>
      <c r="D1646" s="12">
        <v>84.92</v>
      </c>
      <c r="E1646" s="14">
        <v>208.352</v>
      </c>
      <c r="F1646" s="6">
        <f t="shared" si="127"/>
        <v>2007.4583333332093</v>
      </c>
      <c r="G1646" s="5">
        <v>5.0999999999999996</v>
      </c>
      <c r="H1646" s="6">
        <f t="shared" si="124"/>
        <v>1751.974051077023</v>
      </c>
      <c r="I1646" s="6">
        <f t="shared" si="125"/>
        <v>30.279661678313616</v>
      </c>
      <c r="J1646" s="6">
        <f t="shared" si="126"/>
        <v>98.255593034864049</v>
      </c>
      <c r="K1646" s="6">
        <f t="shared" si="128"/>
        <v>27.418262740410601</v>
      </c>
    </row>
    <row r="1647" spans="1:11" ht="12.75" x14ac:dyDescent="0.2">
      <c r="A1647" s="2">
        <v>2007.07</v>
      </c>
      <c r="B1647" s="8">
        <v>1520.71</v>
      </c>
      <c r="C1647" s="12">
        <f>C1646*2/3+C1649/3</f>
        <v>26.440000000000005</v>
      </c>
      <c r="D1647" s="12">
        <f>D1646*2/3+D1649/3</f>
        <v>82.813333333333333</v>
      </c>
      <c r="E1647" s="14">
        <v>208.29900000000001</v>
      </c>
      <c r="F1647" s="6">
        <f t="shared" si="127"/>
        <v>2007.5416666665426</v>
      </c>
      <c r="G1647" s="5">
        <v>5</v>
      </c>
      <c r="H1647" s="6">
        <f t="shared" si="124"/>
        <v>1759.965628303544</v>
      </c>
      <c r="I1647" s="6">
        <f t="shared" si="125"/>
        <v>30.599845606555959</v>
      </c>
      <c r="J1647" s="6">
        <f t="shared" si="126"/>
        <v>95.842481624971768</v>
      </c>
      <c r="K1647" s="6">
        <f t="shared" si="128"/>
        <v>27.410088167204322</v>
      </c>
    </row>
    <row r="1648" spans="1:11" ht="12.75" x14ac:dyDescent="0.2">
      <c r="A1648" s="2">
        <v>2007.08</v>
      </c>
      <c r="B1648" s="6">
        <v>1454.62</v>
      </c>
      <c r="C1648" s="12">
        <f>C1646/3+C1649*2/3</f>
        <v>26.71</v>
      </c>
      <c r="D1648" s="12">
        <f>D1646/3+D1649*2/3</f>
        <v>80.706666666666663</v>
      </c>
      <c r="E1648" s="14">
        <v>207.917</v>
      </c>
      <c r="F1648" s="6">
        <f t="shared" si="127"/>
        <v>2007.6249999998759</v>
      </c>
      <c r="G1648" s="5">
        <v>4.67</v>
      </c>
      <c r="H1648" s="6">
        <f t="shared" si="124"/>
        <v>1686.5705931693892</v>
      </c>
      <c r="I1648" s="6">
        <f t="shared" si="125"/>
        <v>30.969119456321508</v>
      </c>
      <c r="J1648" s="6">
        <f t="shared" si="126"/>
        <v>93.575979068570604</v>
      </c>
      <c r="K1648" s="6">
        <f t="shared" si="128"/>
        <v>26.148607189312319</v>
      </c>
    </row>
    <row r="1649" spans="1:11" ht="12.75" x14ac:dyDescent="0.2">
      <c r="A1649" s="2">
        <v>2007.09</v>
      </c>
      <c r="B1649" s="6">
        <v>1497.12</v>
      </c>
      <c r="C1649" s="12">
        <v>26.98</v>
      </c>
      <c r="D1649" s="12">
        <v>78.599999999999994</v>
      </c>
      <c r="E1649" s="14">
        <v>208.49</v>
      </c>
      <c r="F1649" s="6">
        <f t="shared" si="127"/>
        <v>2007.7083333332091</v>
      </c>
      <c r="G1649" s="5">
        <v>4.5199999999999996</v>
      </c>
      <c r="H1649" s="6">
        <f t="shared" si="124"/>
        <v>1731.0768646937497</v>
      </c>
      <c r="I1649" s="6">
        <f t="shared" si="125"/>
        <v>31.196199242169879</v>
      </c>
      <c r="J1649" s="6">
        <f t="shared" si="126"/>
        <v>90.882922921962646</v>
      </c>
      <c r="K1649" s="6">
        <f t="shared" si="128"/>
        <v>26.725743047696916</v>
      </c>
    </row>
    <row r="1650" spans="1:11" ht="12.75" x14ac:dyDescent="0.2">
      <c r="A1650" s="2">
        <v>2007.1</v>
      </c>
      <c r="B1650" s="6">
        <v>1539.66</v>
      </c>
      <c r="C1650" s="12">
        <f>C1649*2/3+C1652/3</f>
        <v>27.230000000000004</v>
      </c>
      <c r="D1650" s="12">
        <f>D1649*2/3+D1652/3</f>
        <v>74.460000000000008</v>
      </c>
      <c r="E1650" s="14">
        <v>208.93600000000001</v>
      </c>
      <c r="F1650" s="6">
        <f t="shared" si="127"/>
        <v>2007.7916666665424</v>
      </c>
      <c r="G1650" s="5">
        <v>4.53</v>
      </c>
      <c r="H1650" s="6">
        <f t="shared" si="124"/>
        <v>1776.4644477734803</v>
      </c>
      <c r="I1650" s="6">
        <f t="shared" si="125"/>
        <v>31.418057826320016</v>
      </c>
      <c r="J1650" s="6">
        <f t="shared" si="126"/>
        <v>85.912177221732961</v>
      </c>
      <c r="K1650" s="6">
        <f t="shared" si="128"/>
        <v>27.320648130462015</v>
      </c>
    </row>
    <row r="1651" spans="1:11" ht="12.75" x14ac:dyDescent="0.2">
      <c r="A1651" s="2">
        <v>2007.11</v>
      </c>
      <c r="B1651" s="6">
        <v>1463.39</v>
      </c>
      <c r="C1651" s="12">
        <f>C1649/3+C1652*2/3</f>
        <v>27.480000000000004</v>
      </c>
      <c r="D1651" s="12">
        <f>D1649/3+D1652*2/3</f>
        <v>70.320000000000007</v>
      </c>
      <c r="E1651" s="14">
        <v>210.17699999999999</v>
      </c>
      <c r="F1651" s="6">
        <f t="shared" si="127"/>
        <v>2007.8749999998756</v>
      </c>
      <c r="G1651" s="5">
        <v>4.1500000000000004</v>
      </c>
      <c r="H1651" s="6">
        <f t="shared" si="124"/>
        <v>1678.4942723989777</v>
      </c>
      <c r="I1651" s="6">
        <f t="shared" si="125"/>
        <v>31.519296021924376</v>
      </c>
      <c r="J1651" s="6">
        <f t="shared" si="126"/>
        <v>80.656364492784647</v>
      </c>
      <c r="K1651" s="6">
        <f t="shared" si="128"/>
        <v>25.72905357949838</v>
      </c>
    </row>
    <row r="1652" spans="1:11" ht="12.75" x14ac:dyDescent="0.2">
      <c r="A1652" s="2">
        <v>2007.12</v>
      </c>
      <c r="B1652" s="6">
        <v>1479.22</v>
      </c>
      <c r="C1652" s="12">
        <v>27.73</v>
      </c>
      <c r="D1652" s="12">
        <v>66.180000000000007</v>
      </c>
      <c r="E1652" s="14">
        <v>210.036</v>
      </c>
      <c r="F1652" s="6">
        <f t="shared" si="127"/>
        <v>2007.9583333332089</v>
      </c>
      <c r="G1652" s="5">
        <v>4.0999999999999996</v>
      </c>
      <c r="H1652" s="6">
        <f t="shared" si="124"/>
        <v>1697.7901151231215</v>
      </c>
      <c r="I1652" s="6">
        <f t="shared" si="125"/>
        <v>31.827395446494879</v>
      </c>
      <c r="J1652" s="6">
        <f t="shared" si="126"/>
        <v>75.958782208764205</v>
      </c>
      <c r="K1652" s="6">
        <f t="shared" si="128"/>
        <v>25.955510105240226</v>
      </c>
    </row>
    <row r="1653" spans="1:11" ht="12.75" x14ac:dyDescent="0.2">
      <c r="A1653" s="2">
        <v>2008.01</v>
      </c>
      <c r="B1653" s="6">
        <v>1378.76</v>
      </c>
      <c r="C1653" s="12">
        <f>C1652*2/3+C1655/3</f>
        <v>27.92</v>
      </c>
      <c r="D1653" s="12">
        <f>D1652*2/3+D1655/3</f>
        <v>64.25</v>
      </c>
      <c r="E1653" s="14">
        <v>211.08</v>
      </c>
      <c r="F1653" s="6">
        <f t="shared" si="127"/>
        <v>2008.0416666665421</v>
      </c>
      <c r="G1653" s="6">
        <v>3.74</v>
      </c>
      <c r="H1653" s="6">
        <f t="shared" si="124"/>
        <v>1574.6591432632172</v>
      </c>
      <c r="I1653" s="6">
        <f t="shared" si="125"/>
        <v>31.886973280272873</v>
      </c>
      <c r="J1653" s="6">
        <f t="shared" si="126"/>
        <v>73.378869386014756</v>
      </c>
      <c r="K1653" s="6">
        <f t="shared" si="128"/>
        <v>24.022317760836817</v>
      </c>
    </row>
    <row r="1654" spans="1:11" ht="12.75" x14ac:dyDescent="0.2">
      <c r="A1654" s="2">
        <v>2008.02</v>
      </c>
      <c r="B1654" s="2">
        <v>1354.87</v>
      </c>
      <c r="C1654" s="12">
        <f>C1652/3+C1655*2/3</f>
        <v>28.11</v>
      </c>
      <c r="D1654" s="12">
        <f>D1652/3+D1655*2/3</f>
        <v>62.32</v>
      </c>
      <c r="E1654" s="14">
        <v>211.69300000000001</v>
      </c>
      <c r="F1654" s="6">
        <f t="shared" si="127"/>
        <v>2008.1249999998754</v>
      </c>
      <c r="G1654" s="5">
        <v>3.74</v>
      </c>
      <c r="H1654" s="6">
        <f t="shared" si="124"/>
        <v>1542.8940294199615</v>
      </c>
      <c r="I1654" s="6">
        <f t="shared" si="125"/>
        <v>32.011005607176415</v>
      </c>
      <c r="J1654" s="6">
        <f t="shared" si="126"/>
        <v>70.968547472046765</v>
      </c>
      <c r="K1654" s="6">
        <f t="shared" si="128"/>
        <v>23.495263401811776</v>
      </c>
    </row>
    <row r="1655" spans="1:11" ht="12.75" x14ac:dyDescent="0.2">
      <c r="A1655" s="2">
        <v>2008.03</v>
      </c>
      <c r="B1655" s="2">
        <v>1316.94</v>
      </c>
      <c r="C1655" s="14">
        <v>28.3</v>
      </c>
      <c r="D1655" s="14">
        <v>60.39</v>
      </c>
      <c r="E1655" s="14">
        <v>213.52799999999999</v>
      </c>
      <c r="F1655" s="6">
        <f t="shared" si="127"/>
        <v>2008.2083333332087</v>
      </c>
      <c r="G1655" s="5">
        <v>3.51</v>
      </c>
      <c r="H1655" s="6">
        <f t="shared" si="124"/>
        <v>1486.8122341800606</v>
      </c>
      <c r="I1655" s="6">
        <f t="shared" si="125"/>
        <v>31.950420085422046</v>
      </c>
      <c r="J1655" s="6">
        <f t="shared" si="126"/>
        <v>68.179712684050799</v>
      </c>
      <c r="K1655" s="6">
        <f t="shared" si="128"/>
        <v>22.606810842249335</v>
      </c>
    </row>
    <row r="1656" spans="1:11" ht="12.75" x14ac:dyDescent="0.2">
      <c r="A1656" s="2">
        <v>2008.04</v>
      </c>
      <c r="B1656" s="2">
        <v>1370.47</v>
      </c>
      <c r="C1656" s="12">
        <f>C1655*2/3+C1658/3</f>
        <v>28.436666666666667</v>
      </c>
      <c r="D1656" s="12">
        <f>D1655*2/3+D1658/3</f>
        <v>57.383333333333326</v>
      </c>
      <c r="E1656" s="14">
        <v>214.82300000000001</v>
      </c>
      <c r="F1656" s="6">
        <f t="shared" si="127"/>
        <v>2008.2916666665419</v>
      </c>
      <c r="G1656" s="5">
        <v>3.68</v>
      </c>
      <c r="H1656" s="6">
        <f t="shared" si="124"/>
        <v>1537.9199311526229</v>
      </c>
      <c r="I1656" s="6">
        <f t="shared" si="125"/>
        <v>31.911181158442059</v>
      </c>
      <c r="J1656" s="6">
        <f t="shared" si="126"/>
        <v>64.394676314919707</v>
      </c>
      <c r="K1656" s="6">
        <f t="shared" si="128"/>
        <v>23.356040643201602</v>
      </c>
    </row>
    <row r="1657" spans="1:11" ht="12.75" x14ac:dyDescent="0.2">
      <c r="A1657" s="2">
        <v>2008.05</v>
      </c>
      <c r="B1657" s="2">
        <v>1403.22</v>
      </c>
      <c r="C1657" s="12">
        <f>C1655/3+C1658*2/3</f>
        <v>28.573333333333334</v>
      </c>
      <c r="D1657" s="12">
        <f>D1655/3+D1658*2/3</f>
        <v>54.376666666666665</v>
      </c>
      <c r="E1657" s="14">
        <v>216.63200000000001</v>
      </c>
      <c r="F1657" s="6">
        <f t="shared" si="127"/>
        <v>2008.3749999998752</v>
      </c>
      <c r="G1657" s="5">
        <v>3.88</v>
      </c>
      <c r="H1657" s="6">
        <f t="shared" si="124"/>
        <v>1561.5220679308686</v>
      </c>
      <c r="I1657" s="6">
        <f t="shared" si="125"/>
        <v>31.796789209350411</v>
      </c>
      <c r="J1657" s="6">
        <f t="shared" si="126"/>
        <v>60.511085204401915</v>
      </c>
      <c r="K1657" s="6">
        <f t="shared" si="128"/>
        <v>23.696432116623175</v>
      </c>
    </row>
    <row r="1658" spans="1:11" ht="12.75" x14ac:dyDescent="0.2">
      <c r="A1658" s="2">
        <v>2008.06</v>
      </c>
      <c r="B1658" s="2">
        <v>1341.25</v>
      </c>
      <c r="C1658" s="14">
        <v>28.71</v>
      </c>
      <c r="D1658" s="14">
        <v>51.37</v>
      </c>
      <c r="E1658" s="14">
        <v>218.815</v>
      </c>
      <c r="F1658" s="6">
        <f t="shared" si="127"/>
        <v>2008.4583333332084</v>
      </c>
      <c r="G1658" s="5">
        <v>4.0999999999999996</v>
      </c>
      <c r="H1658" s="6">
        <f t="shared" si="124"/>
        <v>1477.6705378973099</v>
      </c>
      <c r="I1658" s="6">
        <f t="shared" si="125"/>
        <v>31.630136919315397</v>
      </c>
      <c r="J1658" s="6">
        <f t="shared" si="126"/>
        <v>56.594919315403402</v>
      </c>
      <c r="K1658" s="6">
        <f t="shared" si="128"/>
        <v>22.416812802281928</v>
      </c>
    </row>
    <row r="1659" spans="1:11" ht="12.75" x14ac:dyDescent="0.2">
      <c r="A1659" s="2">
        <v>2008.07</v>
      </c>
      <c r="B1659" s="2">
        <v>1257.33</v>
      </c>
      <c r="C1659" s="12">
        <f>C1658*2/3+C1661/3</f>
        <v>28.756666666666668</v>
      </c>
      <c r="D1659" s="12">
        <f>D1658*2/3+D1661/3</f>
        <v>49.563333333333333</v>
      </c>
      <c r="E1659" s="14">
        <v>219.964</v>
      </c>
      <c r="F1659" s="6">
        <f t="shared" si="127"/>
        <v>2008.5416666665417</v>
      </c>
      <c r="G1659" s="5">
        <v>4.01</v>
      </c>
      <c r="H1659" s="6">
        <f t="shared" si="124"/>
        <v>1377.979125811496</v>
      </c>
      <c r="I1659" s="6">
        <f t="shared" si="125"/>
        <v>31.516058946009341</v>
      </c>
      <c r="J1659" s="6">
        <f t="shared" si="126"/>
        <v>54.319262833918259</v>
      </c>
      <c r="K1659" s="6">
        <f t="shared" si="128"/>
        <v>20.907206462661573</v>
      </c>
    </row>
    <row r="1660" spans="1:11" ht="12.75" x14ac:dyDescent="0.2">
      <c r="A1660" s="2">
        <v>2008.08</v>
      </c>
      <c r="B1660" s="2">
        <v>1281.47</v>
      </c>
      <c r="C1660" s="12">
        <f>C1658/3+C1661*2/3</f>
        <v>28.803333333333335</v>
      </c>
      <c r="D1660" s="12">
        <f>D1658/3+D1661*2/3</f>
        <v>47.756666666666668</v>
      </c>
      <c r="E1660" s="14">
        <v>219.08600000000001</v>
      </c>
      <c r="F1660" s="6">
        <f t="shared" si="127"/>
        <v>2008.6249999998749</v>
      </c>
      <c r="G1660" s="5">
        <v>3.89</v>
      </c>
      <c r="H1660" s="6">
        <f t="shared" si="124"/>
        <v>1410.0638761490918</v>
      </c>
      <c r="I1660" s="6">
        <f t="shared" si="125"/>
        <v>31.693711008462422</v>
      </c>
      <c r="J1660" s="6">
        <f t="shared" si="126"/>
        <v>52.54898711008461</v>
      </c>
      <c r="K1660" s="6">
        <f t="shared" si="128"/>
        <v>21.401617360047922</v>
      </c>
    </row>
    <row r="1661" spans="1:11" ht="12.75" x14ac:dyDescent="0.2">
      <c r="A1661" s="2">
        <v>2008.09</v>
      </c>
      <c r="B1661" s="2">
        <v>1216.95</v>
      </c>
      <c r="C1661" s="14">
        <v>28.85</v>
      </c>
      <c r="D1661" s="14">
        <f>45.95</f>
        <v>45.95</v>
      </c>
      <c r="E1661" s="14">
        <v>218.78299999999999</v>
      </c>
      <c r="F1661" s="6">
        <f t="shared" si="127"/>
        <v>2008.7083333332082</v>
      </c>
      <c r="G1661" s="5">
        <v>3.69</v>
      </c>
      <c r="H1661" s="6">
        <f t="shared" si="124"/>
        <v>1340.9238992517699</v>
      </c>
      <c r="I1661" s="6">
        <f t="shared" si="125"/>
        <v>31.78902542702129</v>
      </c>
      <c r="J1661" s="6">
        <f t="shared" si="126"/>
        <v>50.631047430559036</v>
      </c>
      <c r="K1661" s="6">
        <f t="shared" si="128"/>
        <v>20.362733946097514</v>
      </c>
    </row>
    <row r="1662" spans="1:11" ht="12.75" x14ac:dyDescent="0.2">
      <c r="A1662" s="2">
        <v>2008.1</v>
      </c>
      <c r="B1662" s="2">
        <v>968.8</v>
      </c>
      <c r="C1662" s="12">
        <f>C1661*2/3+C1664/3</f>
        <v>28.696666666666665</v>
      </c>
      <c r="D1662" s="12">
        <f>D1661*2/3+D1664/3</f>
        <v>35.593333333333334</v>
      </c>
      <c r="E1662" s="14">
        <v>216.57300000000001</v>
      </c>
      <c r="F1662" s="6">
        <f t="shared" si="127"/>
        <v>2008.7916666665415</v>
      </c>
      <c r="G1662" s="2">
        <v>3.81</v>
      </c>
      <c r="H1662" s="6">
        <f t="shared" si="124"/>
        <v>1078.3873557645686</v>
      </c>
      <c r="I1662" s="6">
        <f t="shared" si="125"/>
        <v>31.94273584426497</v>
      </c>
      <c r="J1662" s="6">
        <f t="shared" si="126"/>
        <v>39.619529950640192</v>
      </c>
      <c r="K1662" s="6">
        <f t="shared" si="128"/>
        <v>16.387356548789825</v>
      </c>
    </row>
    <row r="1663" spans="1:11" ht="12.75" x14ac:dyDescent="0.2">
      <c r="A1663" s="2">
        <v>2008.11</v>
      </c>
      <c r="B1663" s="2">
        <v>883.04</v>
      </c>
      <c r="C1663" s="12">
        <f>C1661/3+C1664*2/3</f>
        <v>28.543333333333333</v>
      </c>
      <c r="D1663" s="12">
        <f>D1661/3+D1664*2/3</f>
        <v>25.236666666666668</v>
      </c>
      <c r="E1663" s="14">
        <v>212.42500000000001</v>
      </c>
      <c r="F1663" s="6">
        <f t="shared" si="127"/>
        <v>2008.8749999998747</v>
      </c>
      <c r="G1663" s="2">
        <v>3.53</v>
      </c>
      <c r="H1663" s="6">
        <f t="shared" si="124"/>
        <v>1002.1199757090734</v>
      </c>
      <c r="I1663" s="6">
        <f t="shared" si="125"/>
        <v>32.39246750617864</v>
      </c>
      <c r="J1663" s="6">
        <f t="shared" si="126"/>
        <v>28.639889231493459</v>
      </c>
      <c r="K1663" s="6">
        <f t="shared" si="128"/>
        <v>15.259659405704577</v>
      </c>
    </row>
    <row r="1664" spans="1:11" ht="12.75" x14ac:dyDescent="0.2">
      <c r="A1664" s="2">
        <v>2008.12</v>
      </c>
      <c r="B1664" s="2">
        <v>877.56</v>
      </c>
      <c r="C1664" s="14">
        <v>28.39</v>
      </c>
      <c r="D1664" s="14">
        <v>14.88</v>
      </c>
      <c r="E1664" s="14">
        <v>210.22800000000001</v>
      </c>
      <c r="F1664" s="6">
        <f t="shared" si="127"/>
        <v>2008.958333333208</v>
      </c>
      <c r="G1664" s="2">
        <v>2.42</v>
      </c>
      <c r="H1664" s="6">
        <f t="shared" si="124"/>
        <v>1006.3087065471771</v>
      </c>
      <c r="I1664" s="6">
        <f t="shared" si="125"/>
        <v>32.555157685940969</v>
      </c>
      <c r="J1664" s="6">
        <f t="shared" si="126"/>
        <v>17.063076659626688</v>
      </c>
      <c r="K1664" s="6">
        <f t="shared" si="128"/>
        <v>15.376080747423767</v>
      </c>
    </row>
    <row r="1665" spans="1:11" ht="12.75" x14ac:dyDescent="0.2">
      <c r="A1665" s="2">
        <v>2009.01</v>
      </c>
      <c r="B1665" s="2">
        <v>865.58</v>
      </c>
      <c r="C1665" s="12">
        <f>C1664*2/3+C1667/3</f>
        <v>28.013333333333335</v>
      </c>
      <c r="D1665" s="12">
        <f>D1664*2/3+D1667/3</f>
        <v>12.206666666666667</v>
      </c>
      <c r="E1665" s="14">
        <v>211.143</v>
      </c>
      <c r="F1665" s="6">
        <f t="shared" si="127"/>
        <v>2009.0416666665412</v>
      </c>
      <c r="G1665" s="2">
        <v>2.52</v>
      </c>
      <c r="H1665" s="6">
        <f t="shared" si="124"/>
        <v>988.26973274037005</v>
      </c>
      <c r="I1665" s="6">
        <f t="shared" si="125"/>
        <v>31.984021634626764</v>
      </c>
      <c r="J1665" s="6">
        <f t="shared" si="126"/>
        <v>13.936873777487293</v>
      </c>
      <c r="K1665" s="6">
        <f t="shared" si="128"/>
        <v>15.174651936879666</v>
      </c>
    </row>
    <row r="1666" spans="1:11" ht="12.75" x14ac:dyDescent="0.2">
      <c r="A1666" s="2">
        <v>2009.02</v>
      </c>
      <c r="B1666" s="2">
        <v>805.23</v>
      </c>
      <c r="C1666" s="12">
        <f>C1664/3+C1667*2/3</f>
        <v>27.63666666666667</v>
      </c>
      <c r="D1666" s="12">
        <f>D1664/3+D1667*2/3</f>
        <v>9.5333333333333332</v>
      </c>
      <c r="E1666" s="14">
        <v>212.19300000000001</v>
      </c>
      <c r="F1666" s="6">
        <f t="shared" si="127"/>
        <v>2009.1249999998745</v>
      </c>
      <c r="G1666" s="2">
        <v>2.87</v>
      </c>
      <c r="H1666" s="6">
        <f t="shared" si="124"/>
        <v>914.81623488993478</v>
      </c>
      <c r="I1666" s="6">
        <f t="shared" si="125"/>
        <v>31.397825894350891</v>
      </c>
      <c r="J1666" s="6">
        <f t="shared" si="126"/>
        <v>10.830754077655715</v>
      </c>
      <c r="K1666" s="6">
        <f t="shared" si="128"/>
        <v>14.122181801918893</v>
      </c>
    </row>
    <row r="1667" spans="1:11" ht="12.75" x14ac:dyDescent="0.2">
      <c r="A1667" s="2">
        <v>2009.03</v>
      </c>
      <c r="B1667" s="2">
        <v>757.13</v>
      </c>
      <c r="C1667" s="14">
        <v>27.26</v>
      </c>
      <c r="D1667" s="14">
        <v>6.86</v>
      </c>
      <c r="E1667" s="14">
        <v>212.709</v>
      </c>
      <c r="F1667" s="6">
        <f>F1666+1/12</f>
        <v>2009.2083333332077</v>
      </c>
      <c r="G1667" s="2">
        <v>2.82</v>
      </c>
      <c r="H1667" s="6">
        <f t="shared" si="124"/>
        <v>858.08351423776128</v>
      </c>
      <c r="I1667" s="6">
        <f t="shared" si="125"/>
        <v>30.894769191712616</v>
      </c>
      <c r="J1667" s="6">
        <f t="shared" si="126"/>
        <v>7.7746924671734607</v>
      </c>
      <c r="K1667" s="6">
        <f t="shared" si="128"/>
        <v>13.323667656863929</v>
      </c>
    </row>
    <row r="1668" spans="1:11" ht="12.75" x14ac:dyDescent="0.2">
      <c r="A1668" s="2">
        <v>2009.04</v>
      </c>
      <c r="B1668" s="2">
        <v>848.15</v>
      </c>
      <c r="C1668" s="12">
        <f>C1667*2/3+C1670/3</f>
        <v>26.703333333333333</v>
      </c>
      <c r="D1668" s="12">
        <f>D1667*2/3+D1670/3</f>
        <v>7.0766666666666662</v>
      </c>
      <c r="E1668" s="14">
        <v>213.24</v>
      </c>
      <c r="F1668" s="6">
        <f t="shared" si="127"/>
        <v>2009.291666666541</v>
      </c>
      <c r="G1668" s="2">
        <v>2.93</v>
      </c>
      <c r="H1668" s="6">
        <f t="shared" si="124"/>
        <v>958.84622326955503</v>
      </c>
      <c r="I1668" s="6">
        <f t="shared" si="125"/>
        <v>30.188516554117417</v>
      </c>
      <c r="J1668" s="6">
        <f t="shared" si="126"/>
        <v>8.0002771993997346</v>
      </c>
      <c r="K1668" s="6">
        <f t="shared" si="128"/>
        <v>14.981866453039244</v>
      </c>
    </row>
    <row r="1669" spans="1:11" ht="12.75" x14ac:dyDescent="0.2">
      <c r="A1669" s="2">
        <v>2009.05</v>
      </c>
      <c r="B1669" s="2">
        <v>902.41</v>
      </c>
      <c r="C1669" s="12">
        <f>C1667/3+C1670*2/3</f>
        <v>26.146666666666668</v>
      </c>
      <c r="D1669" s="12">
        <f>D1667/3+D1670*2/3</f>
        <v>7.293333333333333</v>
      </c>
      <c r="E1669" s="14">
        <v>213.85599999999999</v>
      </c>
      <c r="F1669" s="6">
        <f t="shared" si="127"/>
        <v>2009.3749999998743</v>
      </c>
      <c r="G1669" s="2">
        <v>3.29</v>
      </c>
      <c r="H1669" s="6">
        <f t="shared" si="124"/>
        <v>1017.249369248466</v>
      </c>
      <c r="I1669" s="6">
        <f t="shared" si="125"/>
        <v>29.474053007631298</v>
      </c>
      <c r="J1669" s="6">
        <f t="shared" si="126"/>
        <v>8.221472205596287</v>
      </c>
      <c r="K1669" s="6">
        <f t="shared" si="128"/>
        <v>15.996355755263153</v>
      </c>
    </row>
    <row r="1670" spans="1:11" ht="12.75" x14ac:dyDescent="0.2">
      <c r="A1670" s="2">
        <v>2009.06</v>
      </c>
      <c r="B1670" s="2">
        <v>926.12</v>
      </c>
      <c r="C1670" s="14">
        <v>25.59</v>
      </c>
      <c r="D1670" s="14">
        <v>7.51</v>
      </c>
      <c r="E1670" s="14">
        <v>215.69300000000001</v>
      </c>
      <c r="F1670" s="6">
        <f t="shared" si="127"/>
        <v>2009.4583333332075</v>
      </c>
      <c r="G1670" s="2">
        <v>3.72</v>
      </c>
      <c r="H1670" s="6">
        <f t="shared" si="124"/>
        <v>1035.0853969298953</v>
      </c>
      <c r="I1670" s="6">
        <f t="shared" si="125"/>
        <v>28.600867390225915</v>
      </c>
      <c r="J1670" s="6">
        <f t="shared" si="126"/>
        <v>8.3936113364828682</v>
      </c>
      <c r="K1670" s="6">
        <f t="shared" si="128"/>
        <v>16.384182816215333</v>
      </c>
    </row>
    <row r="1671" spans="1:11" ht="12.75" x14ac:dyDescent="0.2">
      <c r="A1671" s="2">
        <v>2009.07</v>
      </c>
      <c r="B1671" s="2">
        <v>935.82</v>
      </c>
      <c r="C1671" s="12">
        <f>C1670*2/3+C1673/3</f>
        <v>25.026666666666664</v>
      </c>
      <c r="D1671" s="12">
        <f>D1670*2/3+D1673/3</f>
        <v>9.1866666666666674</v>
      </c>
      <c r="E1671" s="14">
        <v>215.351</v>
      </c>
      <c r="F1671" s="6">
        <f t="shared" si="127"/>
        <v>2009.5416666665408</v>
      </c>
      <c r="G1671" s="2">
        <v>3.56</v>
      </c>
      <c r="H1671" s="6">
        <f t="shared" si="124"/>
        <v>1047.5877206049656</v>
      </c>
      <c r="I1671" s="6">
        <f t="shared" si="125"/>
        <v>28.015674689228273</v>
      </c>
      <c r="J1671" s="6">
        <f t="shared" si="126"/>
        <v>10.283857144847246</v>
      </c>
      <c r="K1671" s="6">
        <f t="shared" si="128"/>
        <v>16.694620816995613</v>
      </c>
    </row>
    <row r="1672" spans="1:11" ht="12.75" x14ac:dyDescent="0.2">
      <c r="A1672" s="2">
        <v>2009.08</v>
      </c>
      <c r="B1672" s="2">
        <v>1009.73</v>
      </c>
      <c r="C1672" s="12">
        <f>C1670/3+C1673*2/3</f>
        <v>24.463333333333331</v>
      </c>
      <c r="D1672" s="12">
        <f>D1670/3+D1673*2/3</f>
        <v>10.863333333333333</v>
      </c>
      <c r="E1672" s="14">
        <v>215.834</v>
      </c>
      <c r="F1672" s="6">
        <f t="shared" si="127"/>
        <v>2009.624999999874</v>
      </c>
      <c r="G1672" s="2">
        <v>3.59</v>
      </c>
      <c r="H1672" s="6">
        <f t="shared" si="124"/>
        <v>1127.7955318902486</v>
      </c>
      <c r="I1672" s="6">
        <f t="shared" si="125"/>
        <v>27.323777671729193</v>
      </c>
      <c r="J1672" s="6">
        <f t="shared" si="126"/>
        <v>12.133559263137409</v>
      </c>
      <c r="K1672" s="6">
        <f t="shared" si="128"/>
        <v>18.094069801576076</v>
      </c>
    </row>
    <row r="1673" spans="1:11" ht="12.75" x14ac:dyDescent="0.2">
      <c r="A1673" s="2">
        <v>2009.09</v>
      </c>
      <c r="B1673" s="2">
        <v>1044.55</v>
      </c>
      <c r="C1673" s="14">
        <v>23.9</v>
      </c>
      <c r="D1673" s="14">
        <v>12.54</v>
      </c>
      <c r="E1673" s="14">
        <v>215.96899999999999</v>
      </c>
      <c r="F1673" s="6">
        <f t="shared" si="127"/>
        <v>2009.7083333332073</v>
      </c>
      <c r="G1673" s="2">
        <v>3.4</v>
      </c>
      <c r="H1673" s="6">
        <f t="shared" si="124"/>
        <v>1165.9576747125743</v>
      </c>
      <c r="I1673" s="6">
        <f t="shared" si="125"/>
        <v>26.677888493255971</v>
      </c>
      <c r="J1673" s="6">
        <f t="shared" si="126"/>
        <v>13.997519736628863</v>
      </c>
      <c r="K1673" s="6">
        <f t="shared" si="128"/>
        <v>18.831902264840075</v>
      </c>
    </row>
    <row r="1674" spans="1:11" ht="12.75" x14ac:dyDescent="0.2">
      <c r="A1674" s="2">
        <v>2009.1</v>
      </c>
      <c r="B1674" s="2">
        <v>1067.6600000000001</v>
      </c>
      <c r="C1674" s="12">
        <f>C1673*2/3+C1676/3</f>
        <v>23.403333333333332</v>
      </c>
      <c r="D1674" s="12">
        <f>D1673*2/3+D1676/3</f>
        <v>25.349999999999998</v>
      </c>
      <c r="E1674" s="14">
        <v>216.17699999999999</v>
      </c>
      <c r="F1674" s="6">
        <f t="shared" si="127"/>
        <v>2009.7916666665406</v>
      </c>
      <c r="G1674" s="2">
        <v>3.39</v>
      </c>
      <c r="H1674" s="6">
        <f t="shared" ref="H1674:H1737" si="129">B1674*$E$1761/E1674</f>
        <v>1190.6070667092242</v>
      </c>
      <c r="I1674" s="6">
        <f t="shared" ref="I1674:I1737" si="130">C1674*$E$1761/E1674</f>
        <v>26.098359076127426</v>
      </c>
      <c r="J1674" s="6">
        <f t="shared" ref="J1674:J1737" si="131">D1674*$E$1761/E1674</f>
        <v>28.269195381562323</v>
      </c>
      <c r="K1674" s="6">
        <f t="shared" si="128"/>
        <v>19.358008443486831</v>
      </c>
    </row>
    <row r="1675" spans="1:11" ht="12.75" x14ac:dyDescent="0.2">
      <c r="A1675" s="2">
        <v>2009.11</v>
      </c>
      <c r="B1675" s="2">
        <v>1088.07</v>
      </c>
      <c r="C1675" s="12">
        <f>C1673/3+C1676*2/3</f>
        <v>22.906666666666666</v>
      </c>
      <c r="D1675" s="12">
        <f>D1673/3+D1676*2/3</f>
        <v>38.159999999999997</v>
      </c>
      <c r="E1675" s="14">
        <v>216.33</v>
      </c>
      <c r="F1675" s="6">
        <f t="shared" si="127"/>
        <v>2009.8749999998738</v>
      </c>
      <c r="G1675" s="2">
        <v>3.4</v>
      </c>
      <c r="H1675" s="6">
        <f t="shared" si="129"/>
        <v>1212.5092357509357</v>
      </c>
      <c r="I1675" s="6">
        <f t="shared" si="130"/>
        <v>25.526432025146761</v>
      </c>
      <c r="J1675" s="6">
        <f t="shared" si="131"/>
        <v>42.524242407433071</v>
      </c>
      <c r="K1675" s="6">
        <f t="shared" si="128"/>
        <v>19.812761079966052</v>
      </c>
    </row>
    <row r="1676" spans="1:11" ht="12.75" x14ac:dyDescent="0.2">
      <c r="A1676" s="2">
        <v>2009.12</v>
      </c>
      <c r="B1676" s="2">
        <v>1110.3800000000001</v>
      </c>
      <c r="C1676" s="14">
        <v>22.41</v>
      </c>
      <c r="D1676" s="14">
        <v>50.97</v>
      </c>
      <c r="E1676" s="14">
        <v>215.94900000000001</v>
      </c>
      <c r="F1676" s="6">
        <f t="shared" si="127"/>
        <v>2009.9583333332071</v>
      </c>
      <c r="G1676" s="2">
        <v>3.59</v>
      </c>
      <c r="H1676" s="6">
        <f t="shared" si="129"/>
        <v>1239.5538621618991</v>
      </c>
      <c r="I1676" s="6">
        <f t="shared" si="130"/>
        <v>25.017023047108339</v>
      </c>
      <c r="J1676" s="6">
        <f t="shared" si="131"/>
        <v>56.899494186127264</v>
      </c>
      <c r="K1676" s="6">
        <f t="shared" si="128"/>
        <v>20.322376500216535</v>
      </c>
    </row>
    <row r="1677" spans="1:11" ht="12.75" x14ac:dyDescent="0.2">
      <c r="A1677" s="2">
        <v>2010.01</v>
      </c>
      <c r="B1677" s="2">
        <v>1123.58</v>
      </c>
      <c r="C1677" s="12">
        <f>C1676*2/3+C1679/3</f>
        <v>22.24</v>
      </c>
      <c r="D1677" s="12">
        <f>D1676*2/3+D1679/3</f>
        <v>54.289999999999992</v>
      </c>
      <c r="E1677" s="14">
        <v>216.68700000000001</v>
      </c>
      <c r="F1677" s="6">
        <f t="shared" si="127"/>
        <v>2010.0416666665403</v>
      </c>
      <c r="G1677" s="6">
        <v>3.73</v>
      </c>
      <c r="H1677" s="6">
        <f t="shared" si="129"/>
        <v>1250.0175561062727</v>
      </c>
      <c r="I1677" s="6">
        <f t="shared" si="130"/>
        <v>24.742688947652596</v>
      </c>
      <c r="J1677" s="6">
        <f t="shared" si="131"/>
        <v>60.399306788132165</v>
      </c>
      <c r="K1677" s="6">
        <f t="shared" si="128"/>
        <v>20.527859801454408</v>
      </c>
    </row>
    <row r="1678" spans="1:11" ht="12.75" x14ac:dyDescent="0.2">
      <c r="A1678" s="2">
        <v>2010.02</v>
      </c>
      <c r="B1678" s="2">
        <v>1089.1600000000001</v>
      </c>
      <c r="C1678" s="12">
        <f>C1676/3+C1679*2/3</f>
        <v>22.07</v>
      </c>
      <c r="D1678" s="12">
        <f>D1676/3+D1679*2/3</f>
        <v>57.61</v>
      </c>
      <c r="E1678" s="14">
        <v>216.74100000000001</v>
      </c>
      <c r="F1678" s="6">
        <f t="shared" si="127"/>
        <v>2010.1249999998736</v>
      </c>
      <c r="G1678" s="2">
        <v>3.69</v>
      </c>
      <c r="H1678" s="6">
        <f t="shared" si="129"/>
        <v>1211.422344457209</v>
      </c>
      <c r="I1678" s="6">
        <f t="shared" si="130"/>
        <v>24.547441277838519</v>
      </c>
      <c r="J1678" s="6">
        <f t="shared" si="131"/>
        <v>64.076941187869366</v>
      </c>
      <c r="K1678" s="6">
        <f t="shared" si="128"/>
        <v>19.920539306600435</v>
      </c>
    </row>
    <row r="1679" spans="1:11" ht="12.75" x14ac:dyDescent="0.2">
      <c r="A1679" s="2">
        <v>2010.03</v>
      </c>
      <c r="B1679" s="2">
        <v>1152.05</v>
      </c>
      <c r="C1679" s="14">
        <v>21.9</v>
      </c>
      <c r="D1679" s="14">
        <v>60.93</v>
      </c>
      <c r="E1679" s="14">
        <v>217.631</v>
      </c>
      <c r="F1679" s="6">
        <f t="shared" si="127"/>
        <v>2010.2083333332068</v>
      </c>
      <c r="G1679" s="2">
        <v>3.73</v>
      </c>
      <c r="H1679" s="6">
        <f t="shared" si="129"/>
        <v>1276.1318265780146</v>
      </c>
      <c r="I1679" s="6">
        <f t="shared" si="130"/>
        <v>24.258744847930664</v>
      </c>
      <c r="J1679" s="6">
        <f t="shared" si="131"/>
        <v>67.492480528968741</v>
      </c>
      <c r="K1679" s="6">
        <f t="shared" si="128"/>
        <v>21.004601209715346</v>
      </c>
    </row>
    <row r="1680" spans="1:11" ht="12.75" x14ac:dyDescent="0.2">
      <c r="A1680" s="2">
        <v>2010.04</v>
      </c>
      <c r="B1680" s="2">
        <v>1197.32</v>
      </c>
      <c r="C1680" s="12">
        <f>C1679*2/3+C1682/3</f>
        <v>21.946666666666665</v>
      </c>
      <c r="D1680" s="12">
        <f>D1679*2/3+D1682/3</f>
        <v>62.986666666666665</v>
      </c>
      <c r="E1680" s="14">
        <v>218.00899999999999</v>
      </c>
      <c r="F1680" s="6">
        <f t="shared" si="127"/>
        <v>2010.2916666665401</v>
      </c>
      <c r="G1680" s="2">
        <v>3.85</v>
      </c>
      <c r="H1680" s="6">
        <f t="shared" si="129"/>
        <v>1323.9780454935344</v>
      </c>
      <c r="I1680" s="6">
        <f t="shared" si="130"/>
        <v>24.268286538629134</v>
      </c>
      <c r="J1680" s="6">
        <f t="shared" si="131"/>
        <v>69.649687489965999</v>
      </c>
      <c r="K1680" s="6">
        <f t="shared" si="128"/>
        <v>21.804845599625146</v>
      </c>
    </row>
    <row r="1681" spans="1:11" ht="12.75" x14ac:dyDescent="0.2">
      <c r="A1681" s="2">
        <v>2010.05</v>
      </c>
      <c r="B1681" s="2">
        <v>1125.06</v>
      </c>
      <c r="C1681" s="12">
        <f>C1679/3+C1682*2/3</f>
        <v>21.993333333333332</v>
      </c>
      <c r="D1681" s="12">
        <f>D1679/3+D1682*2/3</f>
        <v>65.043333333333322</v>
      </c>
      <c r="E1681" s="14">
        <v>218.178</v>
      </c>
      <c r="F1681" s="6">
        <f t="shared" si="127"/>
        <v>2010.3749999998734</v>
      </c>
      <c r="G1681" s="2">
        <v>3.42</v>
      </c>
      <c r="H1681" s="6">
        <f t="shared" si="129"/>
        <v>1243.1103927068721</v>
      </c>
      <c r="I1681" s="6">
        <f t="shared" si="130"/>
        <v>24.301051710071583</v>
      </c>
      <c r="J1681" s="6">
        <f t="shared" si="131"/>
        <v>71.86820582276853</v>
      </c>
      <c r="K1681" s="6">
        <f t="shared" si="128"/>
        <v>20.480068638423401</v>
      </c>
    </row>
    <row r="1682" spans="1:11" ht="12.75" x14ac:dyDescent="0.2">
      <c r="A1682" s="2">
        <v>2010.06</v>
      </c>
      <c r="B1682" s="2">
        <v>1083.3599999999999</v>
      </c>
      <c r="C1682" s="14">
        <v>22.04</v>
      </c>
      <c r="D1682" s="14">
        <v>67.099999999999994</v>
      </c>
      <c r="E1682" s="14">
        <v>217.965</v>
      </c>
      <c r="F1682" s="6">
        <f t="shared" si="127"/>
        <v>2010.4583333332066</v>
      </c>
      <c r="G1682" s="2">
        <v>3.2</v>
      </c>
      <c r="H1682" s="6">
        <f t="shared" si="129"/>
        <v>1198.2046592801591</v>
      </c>
      <c r="I1682" s="6">
        <f t="shared" si="130"/>
        <v>24.376412910329634</v>
      </c>
      <c r="J1682" s="6">
        <f t="shared" si="131"/>
        <v>74.213126419379236</v>
      </c>
      <c r="K1682" s="6">
        <f t="shared" ref="K1682:K1724" si="132">H1682/AVERAGE(J1562:J1681)</f>
        <v>19.742039853739445</v>
      </c>
    </row>
    <row r="1683" spans="1:11" ht="12.75" x14ac:dyDescent="0.2">
      <c r="A1683" s="2">
        <v>2010.07</v>
      </c>
      <c r="B1683" s="2">
        <v>1079.8</v>
      </c>
      <c r="C1683" s="12">
        <f>C1682*2/3+C1685/3</f>
        <v>22.143333333333334</v>
      </c>
      <c r="D1683" s="12">
        <f>D1682*2/3+D1685/3</f>
        <v>68.686666666666667</v>
      </c>
      <c r="E1683" s="14">
        <v>218.011</v>
      </c>
      <c r="F1683" s="6">
        <f t="shared" si="127"/>
        <v>2010.5416666665399</v>
      </c>
      <c r="G1683" s="2">
        <v>3.01</v>
      </c>
      <c r="H1683" s="6">
        <f t="shared" si="129"/>
        <v>1194.0152827150921</v>
      </c>
      <c r="I1683" s="6">
        <f t="shared" si="130"/>
        <v>24.485532885955291</v>
      </c>
      <c r="J1683" s="6">
        <f t="shared" si="131"/>
        <v>75.951963066083806</v>
      </c>
      <c r="K1683" s="6">
        <f t="shared" si="132"/>
        <v>19.668660470717697</v>
      </c>
    </row>
    <row r="1684" spans="1:11" ht="12.75" x14ac:dyDescent="0.2">
      <c r="A1684" s="2">
        <v>2010.08</v>
      </c>
      <c r="B1684" s="2">
        <v>1087.28</v>
      </c>
      <c r="C1684" s="12">
        <f>C1682/3+C1685*2/3</f>
        <v>22.246666666666666</v>
      </c>
      <c r="D1684" s="12">
        <f>D1682/3+D1685*2/3</f>
        <v>70.273333333333326</v>
      </c>
      <c r="E1684" s="14">
        <v>218.31200000000001</v>
      </c>
      <c r="F1684" s="6">
        <f t="shared" si="127"/>
        <v>2010.6249999998731</v>
      </c>
      <c r="G1684" s="2">
        <v>2.7</v>
      </c>
      <c r="H1684" s="6">
        <f t="shared" si="129"/>
        <v>1200.6288105097287</v>
      </c>
      <c r="I1684" s="6">
        <f t="shared" si="130"/>
        <v>24.565879017186408</v>
      </c>
      <c r="J1684" s="6">
        <f t="shared" si="131"/>
        <v>77.599319964088053</v>
      </c>
      <c r="K1684" s="6">
        <f t="shared" si="132"/>
        <v>19.77029917435857</v>
      </c>
    </row>
    <row r="1685" spans="1:11" ht="12.75" x14ac:dyDescent="0.2">
      <c r="A1685" s="2">
        <v>2010.09</v>
      </c>
      <c r="B1685" s="2">
        <v>1122.08</v>
      </c>
      <c r="C1685" s="14">
        <v>22.35</v>
      </c>
      <c r="D1685" s="14">
        <v>71.86</v>
      </c>
      <c r="E1685" s="14">
        <v>218.43899999999999</v>
      </c>
      <c r="F1685" s="6">
        <f t="shared" si="127"/>
        <v>2010.7083333332064</v>
      </c>
      <c r="G1685" s="2">
        <v>2.65</v>
      </c>
      <c r="H1685" s="6">
        <f t="shared" si="129"/>
        <v>1238.3363212613128</v>
      </c>
      <c r="I1685" s="6">
        <f t="shared" si="130"/>
        <v>24.665635944130852</v>
      </c>
      <c r="J1685" s="6">
        <f t="shared" si="131"/>
        <v>79.30526169777373</v>
      </c>
      <c r="K1685" s="6">
        <f t="shared" si="132"/>
        <v>20.381395233204021</v>
      </c>
    </row>
    <row r="1686" spans="1:11" ht="12.75" x14ac:dyDescent="0.2">
      <c r="A1686" s="2">
        <v>2010.1</v>
      </c>
      <c r="B1686" s="2">
        <v>1171.58</v>
      </c>
      <c r="C1686" s="12">
        <f>C1685*2/3+C1688/3</f>
        <v>22.476666666666667</v>
      </c>
      <c r="D1686" s="12">
        <f>D1685*2/3+D1688/3</f>
        <v>73.69</v>
      </c>
      <c r="E1686" s="14">
        <v>218.71100000000001</v>
      </c>
      <c r="F1686" s="6">
        <f t="shared" si="127"/>
        <v>2010.7916666665396</v>
      </c>
      <c r="G1686" s="2">
        <v>2.54</v>
      </c>
      <c r="H1686" s="6">
        <f t="shared" si="129"/>
        <v>1291.3569147413705</v>
      </c>
      <c r="I1686" s="6">
        <f t="shared" si="130"/>
        <v>24.77457699887065</v>
      </c>
      <c r="J1686" s="6">
        <f t="shared" si="131"/>
        <v>81.22372441258095</v>
      </c>
      <c r="K1686" s="6">
        <f t="shared" si="132"/>
        <v>21.240127651759408</v>
      </c>
    </row>
    <row r="1687" spans="1:11" ht="12.75" x14ac:dyDescent="0.2">
      <c r="A1687" s="2">
        <v>2010.11</v>
      </c>
      <c r="B1687" s="2">
        <v>1198.8900000000001</v>
      </c>
      <c r="C1687" s="12">
        <f>C1685/3+C1688*2/3</f>
        <v>22.603333333333335</v>
      </c>
      <c r="D1687" s="12">
        <f>D1685/3+D1688*2/3</f>
        <v>75.52</v>
      </c>
      <c r="E1687" s="14">
        <v>218.803</v>
      </c>
      <c r="F1687" s="6">
        <f t="shared" si="127"/>
        <v>2010.8749999998729</v>
      </c>
      <c r="G1687" s="2">
        <v>2.76</v>
      </c>
      <c r="H1687" s="6">
        <f t="shared" si="129"/>
        <v>1320.9033294333258</v>
      </c>
      <c r="I1687" s="6">
        <f t="shared" si="130"/>
        <v>24.903717819225509</v>
      </c>
      <c r="J1687" s="6">
        <f t="shared" si="131"/>
        <v>83.205814911130091</v>
      </c>
      <c r="K1687" s="6">
        <f t="shared" si="132"/>
        <v>21.700723827760608</v>
      </c>
    </row>
    <row r="1688" spans="1:11" ht="12.75" x14ac:dyDescent="0.2">
      <c r="A1688" s="2">
        <v>2010.12</v>
      </c>
      <c r="B1688" s="2">
        <v>1241.53</v>
      </c>
      <c r="C1688" s="14">
        <v>22.73</v>
      </c>
      <c r="D1688" s="14">
        <v>77.349999999999994</v>
      </c>
      <c r="E1688" s="14">
        <v>219.179</v>
      </c>
      <c r="F1688" s="6">
        <f t="shared" si="127"/>
        <v>2010.9583333332062</v>
      </c>
      <c r="G1688" s="2">
        <v>3.29</v>
      </c>
      <c r="H1688" s="6">
        <f t="shared" si="129"/>
        <v>1365.536290566158</v>
      </c>
      <c r="I1688" s="6">
        <f t="shared" si="130"/>
        <v>25.00031403555997</v>
      </c>
      <c r="J1688" s="6">
        <f t="shared" si="131"/>
        <v>85.075859685462532</v>
      </c>
      <c r="K1688" s="6">
        <f t="shared" si="132"/>
        <v>22.396379773044202</v>
      </c>
    </row>
    <row r="1689" spans="1:11" ht="12.75" x14ac:dyDescent="0.2">
      <c r="A1689" s="2">
        <v>2011.01</v>
      </c>
      <c r="B1689" s="2">
        <v>1282.6199999999999</v>
      </c>
      <c r="C1689" s="12">
        <f>C1688*2/3+C1691/3</f>
        <v>22.963333333333335</v>
      </c>
      <c r="D1689" s="12">
        <f>D1688*2/3+D1691/3</f>
        <v>78.67</v>
      </c>
      <c r="E1689" s="14">
        <v>220.22300000000001</v>
      </c>
      <c r="F1689" s="6">
        <f t="shared" si="127"/>
        <v>2011.0416666665394</v>
      </c>
      <c r="G1689" s="2">
        <v>3.39</v>
      </c>
      <c r="H1689" s="6">
        <f t="shared" si="129"/>
        <v>1404.0426568523719</v>
      </c>
      <c r="I1689" s="6">
        <f t="shared" si="130"/>
        <v>25.137218773697565</v>
      </c>
      <c r="J1689" s="6">
        <f t="shared" si="131"/>
        <v>86.117506209614774</v>
      </c>
      <c r="K1689" s="6">
        <f t="shared" si="132"/>
        <v>22.978299430554976</v>
      </c>
    </row>
    <row r="1690" spans="1:11" ht="12.75" x14ac:dyDescent="0.2">
      <c r="A1690" s="2">
        <v>2011.02</v>
      </c>
      <c r="B1690" s="2">
        <v>1321.12</v>
      </c>
      <c r="C1690" s="12">
        <f>C1688/3+C1691*2/3</f>
        <v>23.196666666666665</v>
      </c>
      <c r="D1690" s="12">
        <f>D1688/3+D1691*2/3</f>
        <v>79.990000000000009</v>
      </c>
      <c r="E1690" s="14">
        <v>221.309</v>
      </c>
      <c r="F1690" s="6">
        <f t="shared" si="127"/>
        <v>2011.1249999998727</v>
      </c>
      <c r="G1690" s="2">
        <v>3.58</v>
      </c>
      <c r="H1690" s="6">
        <f t="shared" si="129"/>
        <v>1439.0906809935425</v>
      </c>
      <c r="I1690" s="6">
        <f t="shared" si="130"/>
        <v>25.2680353261729</v>
      </c>
      <c r="J1690" s="6">
        <f t="shared" si="131"/>
        <v>87.132783980768949</v>
      </c>
      <c r="K1690" s="6">
        <f t="shared" si="132"/>
        <v>23.489828703298521</v>
      </c>
    </row>
    <row r="1691" spans="1:11" ht="12.75" x14ac:dyDescent="0.2">
      <c r="A1691" s="2">
        <v>2011.03</v>
      </c>
      <c r="B1691" s="2">
        <v>1304.49</v>
      </c>
      <c r="C1691" s="14">
        <v>23.43</v>
      </c>
      <c r="D1691" s="14">
        <v>81.31</v>
      </c>
      <c r="E1691" s="14">
        <v>223.46700000000001</v>
      </c>
      <c r="F1691" s="6">
        <f t="shared" si="127"/>
        <v>2011.2083333332059</v>
      </c>
      <c r="G1691" s="2">
        <v>3.41</v>
      </c>
      <c r="H1691" s="6">
        <f t="shared" si="129"/>
        <v>1407.2534593027156</v>
      </c>
      <c r="I1691" s="6">
        <f t="shared" si="130"/>
        <v>25.275738833921778</v>
      </c>
      <c r="J1691" s="6">
        <f t="shared" si="131"/>
        <v>87.715336089892446</v>
      </c>
      <c r="K1691" s="6">
        <f t="shared" si="132"/>
        <v>22.899336430143638</v>
      </c>
    </row>
    <row r="1692" spans="1:11" ht="12.75" x14ac:dyDescent="0.2">
      <c r="A1692" s="2">
        <v>2011.04</v>
      </c>
      <c r="B1692" s="2">
        <v>1331.51</v>
      </c>
      <c r="C1692" s="12">
        <f>C1691*2/3+C1694/3</f>
        <v>23.733333333333334</v>
      </c>
      <c r="D1692" s="12">
        <f>D1691*2/3+D1694/3</f>
        <v>82.163333333333341</v>
      </c>
      <c r="E1692" s="14">
        <v>224.90600000000001</v>
      </c>
      <c r="F1692" s="6">
        <f t="shared" si="127"/>
        <v>2011.2916666665392</v>
      </c>
      <c r="G1692" s="2">
        <v>3.46</v>
      </c>
      <c r="H1692" s="6">
        <f t="shared" si="129"/>
        <v>1427.2115782148983</v>
      </c>
      <c r="I1692" s="6">
        <f t="shared" si="130"/>
        <v>25.439154135505493</v>
      </c>
      <c r="J1692" s="6">
        <f t="shared" si="131"/>
        <v>88.068779534561102</v>
      </c>
      <c r="K1692" s="6">
        <f t="shared" si="132"/>
        <v>23.143929447285942</v>
      </c>
    </row>
    <row r="1693" spans="1:11" ht="12.75" x14ac:dyDescent="0.2">
      <c r="A1693" s="2">
        <v>2011.05</v>
      </c>
      <c r="B1693" s="2">
        <v>1338.31</v>
      </c>
      <c r="C1693" s="12">
        <f>C1691/3+C1694*2/3</f>
        <v>24.036666666666665</v>
      </c>
      <c r="D1693" s="12">
        <f>D1691/3+D1694*2/3</f>
        <v>83.016666666666666</v>
      </c>
      <c r="E1693" s="14">
        <v>225.964</v>
      </c>
      <c r="F1693" s="6">
        <f t="shared" si="127"/>
        <v>2011.3749999998724</v>
      </c>
      <c r="G1693" s="2">
        <v>3.17</v>
      </c>
      <c r="H1693" s="6">
        <f t="shared" si="129"/>
        <v>1427.7837620594426</v>
      </c>
      <c r="I1693" s="6">
        <f t="shared" si="130"/>
        <v>25.643656821440576</v>
      </c>
      <c r="J1693" s="6">
        <f t="shared" si="131"/>
        <v>88.566810863677389</v>
      </c>
      <c r="K1693" s="6">
        <f t="shared" si="132"/>
        <v>23.059491506095334</v>
      </c>
    </row>
    <row r="1694" spans="1:11" ht="12.75" x14ac:dyDescent="0.2">
      <c r="A1694" s="2">
        <v>2011.06</v>
      </c>
      <c r="B1694" s="2">
        <v>1287.29</v>
      </c>
      <c r="C1694" s="14">
        <v>24.34</v>
      </c>
      <c r="D1694" s="14">
        <v>83.87</v>
      </c>
      <c r="E1694" s="14">
        <v>225.72200000000001</v>
      </c>
      <c r="F1694" s="6">
        <f t="shared" si="127"/>
        <v>2011.4583333332057</v>
      </c>
      <c r="G1694" s="2">
        <v>3</v>
      </c>
      <c r="H1694" s="6">
        <f t="shared" si="129"/>
        <v>1374.8251725130908</v>
      </c>
      <c r="I1694" s="6">
        <f t="shared" si="130"/>
        <v>25.99510964815126</v>
      </c>
      <c r="J1694" s="6">
        <f t="shared" si="131"/>
        <v>89.573124329927936</v>
      </c>
      <c r="K1694" s="6">
        <f t="shared" si="132"/>
        <v>22.10083128661099</v>
      </c>
    </row>
    <row r="1695" spans="1:11" ht="12.75" x14ac:dyDescent="0.2">
      <c r="A1695" s="2">
        <v>2011.07</v>
      </c>
      <c r="B1695" s="2">
        <v>1325.19</v>
      </c>
      <c r="C1695" s="12">
        <f>C1694*2/3+C1697/3</f>
        <v>24.619999999999997</v>
      </c>
      <c r="D1695" s="12">
        <f>D1694*2/3+D1697/3</f>
        <v>84.906666666666666</v>
      </c>
      <c r="E1695" s="14">
        <v>225.922</v>
      </c>
      <c r="F1695" s="6">
        <f t="shared" si="127"/>
        <v>2011.541666666539</v>
      </c>
      <c r="G1695" s="2">
        <v>3</v>
      </c>
      <c r="H1695" s="6">
        <f t="shared" si="129"/>
        <v>1414.0494440116497</v>
      </c>
      <c r="I1695" s="6">
        <f t="shared" si="130"/>
        <v>26.270872336470102</v>
      </c>
      <c r="J1695" s="6">
        <f t="shared" si="131"/>
        <v>90.600008144403802</v>
      </c>
      <c r="K1695" s="6">
        <f t="shared" si="132"/>
        <v>22.610981701156621</v>
      </c>
    </row>
    <row r="1696" spans="1:11" ht="12.75" x14ac:dyDescent="0.2">
      <c r="A1696" s="2">
        <v>2011.08</v>
      </c>
      <c r="B1696" s="2">
        <v>1185.31</v>
      </c>
      <c r="C1696" s="12">
        <f>C1694/3+C1697*2/3</f>
        <v>24.9</v>
      </c>
      <c r="D1696" s="12">
        <f>D1694/3+D1697*2/3</f>
        <v>85.943333333333342</v>
      </c>
      <c r="E1696" s="14">
        <v>226.54499999999999</v>
      </c>
      <c r="F1696" s="6">
        <f t="shared" si="127"/>
        <v>2011.6249999998722</v>
      </c>
      <c r="G1696" s="2">
        <v>2.2999999999999998</v>
      </c>
      <c r="H1696" s="6">
        <f t="shared" si="129"/>
        <v>1261.3117350195323</v>
      </c>
      <c r="I1696" s="6">
        <f t="shared" si="130"/>
        <v>26.496580811759248</v>
      </c>
      <c r="J1696" s="6">
        <f t="shared" si="131"/>
        <v>91.453995056169845</v>
      </c>
      <c r="K1696" s="6">
        <f t="shared" si="132"/>
        <v>20.049852721660496</v>
      </c>
    </row>
    <row r="1697" spans="1:11" ht="12.75" x14ac:dyDescent="0.2">
      <c r="A1697" s="2">
        <v>2011.09</v>
      </c>
      <c r="B1697" s="2">
        <v>1173.8800000000001</v>
      </c>
      <c r="C1697" s="14">
        <v>25.18</v>
      </c>
      <c r="D1697" s="14">
        <v>86.98</v>
      </c>
      <c r="E1697" s="14">
        <v>226.88900000000001</v>
      </c>
      <c r="F1697" s="6">
        <f t="shared" si="127"/>
        <v>2011.7083333332055</v>
      </c>
      <c r="G1697" s="2">
        <v>1.98</v>
      </c>
      <c r="H1697" s="6">
        <f t="shared" si="129"/>
        <v>1247.2549373482186</v>
      </c>
      <c r="I1697" s="6">
        <f t="shared" si="130"/>
        <v>26.753909532855268</v>
      </c>
      <c r="J1697" s="6">
        <f t="shared" si="131"/>
        <v>92.41680107894166</v>
      </c>
      <c r="K1697" s="6">
        <f t="shared" si="132"/>
        <v>19.69811456887771</v>
      </c>
    </row>
    <row r="1698" spans="1:11" ht="12.75" x14ac:dyDescent="0.2">
      <c r="A1698" s="2">
        <v>2011.1</v>
      </c>
      <c r="B1698" s="2">
        <v>1207.22</v>
      </c>
      <c r="C1698" s="12">
        <f>C1697*2/3+C1700/3</f>
        <v>25.596666666666664</v>
      </c>
      <c r="D1698" s="12">
        <f>D1697*2/3+D1700/3</f>
        <v>86.97</v>
      </c>
      <c r="E1698" s="14">
        <v>226.42099999999999</v>
      </c>
      <c r="F1698" s="6">
        <f t="shared" si="127"/>
        <v>2011.7916666665387</v>
      </c>
      <c r="G1698" s="2">
        <v>2.15</v>
      </c>
      <c r="H1698" s="6">
        <f t="shared" si="129"/>
        <v>1285.3301267108614</v>
      </c>
      <c r="I1698" s="6">
        <f t="shared" si="130"/>
        <v>27.252834454401306</v>
      </c>
      <c r="J1698" s="6">
        <f t="shared" si="131"/>
        <v>92.597174599529183</v>
      </c>
      <c r="K1698" s="6">
        <f t="shared" si="132"/>
        <v>20.155824786688751</v>
      </c>
    </row>
    <row r="1699" spans="1:11" ht="12.75" x14ac:dyDescent="0.2">
      <c r="A1699" s="2">
        <v>2011.11</v>
      </c>
      <c r="B1699" s="2">
        <v>1226.42</v>
      </c>
      <c r="C1699" s="12">
        <f>C1697/3+C1700*2/3</f>
        <v>26.013333333333335</v>
      </c>
      <c r="D1699" s="12">
        <f>D1697/3+D1700*2/3</f>
        <v>86.960000000000008</v>
      </c>
      <c r="E1699" s="14">
        <v>226.23</v>
      </c>
      <c r="F1699" s="6">
        <f t="shared" si="127"/>
        <v>2011.874999999872</v>
      </c>
      <c r="G1699" s="2">
        <v>2.0099999999999998</v>
      </c>
      <c r="H1699" s="6">
        <f t="shared" si="129"/>
        <v>1306.8748433894707</v>
      </c>
      <c r="I1699" s="6">
        <f t="shared" si="130"/>
        <v>27.719843875701716</v>
      </c>
      <c r="J1699" s="6">
        <f t="shared" si="131"/>
        <v>92.664695928921873</v>
      </c>
      <c r="K1699" s="6">
        <f t="shared" si="132"/>
        <v>20.345246797645821</v>
      </c>
    </row>
    <row r="1700" spans="1:11" ht="12.75" x14ac:dyDescent="0.2">
      <c r="A1700" s="2">
        <v>2011.12</v>
      </c>
      <c r="B1700" s="2">
        <v>1243.32</v>
      </c>
      <c r="C1700" s="14">
        <v>26.43</v>
      </c>
      <c r="D1700" s="14">
        <v>86.95</v>
      </c>
      <c r="E1700" s="14">
        <v>225.672</v>
      </c>
      <c r="F1700" s="6">
        <f t="shared" si="127"/>
        <v>2011.9583333332052</v>
      </c>
      <c r="G1700" s="2">
        <v>1.98</v>
      </c>
      <c r="H1700" s="6">
        <f t="shared" si="129"/>
        <v>1328.1594336913747</v>
      </c>
      <c r="I1700" s="6">
        <f t="shared" si="130"/>
        <v>28.233482798043173</v>
      </c>
      <c r="J1700" s="6">
        <f t="shared" si="131"/>
        <v>92.883137695416337</v>
      </c>
      <c r="K1700" s="6">
        <f t="shared" si="132"/>
        <v>20.523575499431693</v>
      </c>
    </row>
    <row r="1701" spans="1:11" ht="12.75" x14ac:dyDescent="0.2">
      <c r="A1701" s="2">
        <v>2012.01</v>
      </c>
      <c r="B1701" s="2">
        <v>1300.58</v>
      </c>
      <c r="C1701" s="12">
        <f>C1700*2/3+C1703/3</f>
        <v>26.736666666666668</v>
      </c>
      <c r="D1701" s="12">
        <f>D1700*2/3+D1703/3</f>
        <v>87.48</v>
      </c>
      <c r="E1701" s="14">
        <v>226.66499999999999</v>
      </c>
      <c r="F1701" s="6">
        <f t="shared" si="127"/>
        <v>2012.0416666665385</v>
      </c>
      <c r="G1701" s="2">
        <v>1.97</v>
      </c>
      <c r="H1701" s="6">
        <f t="shared" si="129"/>
        <v>1383.2401172655677</v>
      </c>
      <c r="I1701" s="6">
        <f t="shared" si="130"/>
        <v>28.435951602585309</v>
      </c>
      <c r="J1701" s="6">
        <f t="shared" si="131"/>
        <v>93.039909469922563</v>
      </c>
      <c r="K1701" s="6">
        <f t="shared" si="132"/>
        <v>21.213008091803449</v>
      </c>
    </row>
    <row r="1702" spans="1:11" ht="12.75" x14ac:dyDescent="0.2">
      <c r="A1702" s="2">
        <v>2012.02</v>
      </c>
      <c r="B1702" s="2">
        <v>1352.49</v>
      </c>
      <c r="C1702" s="12">
        <f>C1700/3+C1703*2/3</f>
        <v>27.043333333333337</v>
      </c>
      <c r="D1702" s="12">
        <f>D1700/3+D1703*2/3</f>
        <v>88.01</v>
      </c>
      <c r="E1702" s="14">
        <v>227.66300000000001</v>
      </c>
      <c r="F1702" s="6">
        <f t="shared" si="127"/>
        <v>2012.1249999998718</v>
      </c>
      <c r="G1702" s="2">
        <v>1.97</v>
      </c>
      <c r="H1702" s="6">
        <f t="shared" si="129"/>
        <v>1432.1436368228474</v>
      </c>
      <c r="I1702" s="6">
        <f t="shared" si="130"/>
        <v>28.636025221489653</v>
      </c>
      <c r="J1702" s="6">
        <f t="shared" si="131"/>
        <v>93.193266846171738</v>
      </c>
      <c r="K1702" s="6">
        <f t="shared" si="132"/>
        <v>21.797435963717529</v>
      </c>
    </row>
    <row r="1703" spans="1:11" ht="12.75" x14ac:dyDescent="0.2">
      <c r="A1703" s="2">
        <v>2012.03</v>
      </c>
      <c r="B1703" s="2">
        <v>1389.24</v>
      </c>
      <c r="C1703" s="14">
        <v>27.35</v>
      </c>
      <c r="D1703" s="14">
        <v>88.54</v>
      </c>
      <c r="E1703" s="14">
        <v>229.392</v>
      </c>
      <c r="F1703" s="6">
        <f t="shared" si="127"/>
        <v>2012.208333333205</v>
      </c>
      <c r="G1703" s="2">
        <v>2.17</v>
      </c>
      <c r="H1703" s="6">
        <f t="shared" si="129"/>
        <v>1459.9701647834272</v>
      </c>
      <c r="I1703" s="6">
        <f t="shared" si="130"/>
        <v>28.742466389412005</v>
      </c>
      <c r="J1703" s="6">
        <f t="shared" si="131"/>
        <v>93.04782355095206</v>
      </c>
      <c r="K1703" s="6">
        <f t="shared" si="132"/>
        <v>22.053943972904705</v>
      </c>
    </row>
    <row r="1704" spans="1:11" ht="12.75" x14ac:dyDescent="0.2">
      <c r="A1704" s="2">
        <v>2012.04</v>
      </c>
      <c r="B1704" s="2">
        <v>1386.43</v>
      </c>
      <c r="C1704" s="12">
        <f>C1703*2/3+C1706/3</f>
        <v>27.673333333333332</v>
      </c>
      <c r="D1704" s="12">
        <f>D1703*2/3+D1706/3</f>
        <v>88.333333333333343</v>
      </c>
      <c r="E1704" s="14">
        <v>230.08500000000001</v>
      </c>
      <c r="F1704" s="6">
        <f t="shared" si="127"/>
        <v>2012.2916666665383</v>
      </c>
      <c r="G1704" s="2">
        <v>2.0499999999999998</v>
      </c>
      <c r="H1704" s="6">
        <f t="shared" si="129"/>
        <v>1452.6286656235736</v>
      </c>
      <c r="I1704" s="6">
        <f t="shared" si="130"/>
        <v>28.994667796683824</v>
      </c>
      <c r="J1704" s="6">
        <f t="shared" si="131"/>
        <v>92.551035486885254</v>
      </c>
      <c r="K1704" s="6">
        <f t="shared" si="132"/>
        <v>21.779246906824891</v>
      </c>
    </row>
    <row r="1705" spans="1:11" ht="12.75" x14ac:dyDescent="0.2">
      <c r="A1705" s="2">
        <v>2012.05</v>
      </c>
      <c r="B1705" s="2">
        <v>1341.27</v>
      </c>
      <c r="C1705" s="12">
        <f>C1703/3+C1706*2/3</f>
        <v>27.996666666666666</v>
      </c>
      <c r="D1705" s="12">
        <f>D1703/3+D1706*2/3</f>
        <v>88.126666666666665</v>
      </c>
      <c r="E1705" s="14">
        <v>229.815</v>
      </c>
      <c r="F1705" s="6">
        <f t="shared" si="127"/>
        <v>2012.3749999998715</v>
      </c>
      <c r="G1705" s="2">
        <v>1.8</v>
      </c>
      <c r="H1705" s="6">
        <f t="shared" si="129"/>
        <v>1406.9634278441354</v>
      </c>
      <c r="I1705" s="6">
        <f t="shared" si="130"/>
        <v>29.367902138676754</v>
      </c>
      <c r="J1705" s="6">
        <f t="shared" si="131"/>
        <v>92.442980919435172</v>
      </c>
      <c r="K1705" s="6">
        <f t="shared" si="132"/>
        <v>20.941467419743475</v>
      </c>
    </row>
    <row r="1706" spans="1:11" ht="12.75" x14ac:dyDescent="0.2">
      <c r="A1706" s="2">
        <v>2012.06</v>
      </c>
      <c r="B1706" s="2">
        <v>1323.48</v>
      </c>
      <c r="C1706" s="14">
        <v>28.32</v>
      </c>
      <c r="D1706" s="14">
        <v>87.92</v>
      </c>
      <c r="E1706" s="14">
        <v>229.47800000000001</v>
      </c>
      <c r="F1706" s="6">
        <f t="shared" si="127"/>
        <v>2012.4583333332048</v>
      </c>
      <c r="G1706" s="2">
        <v>1.62</v>
      </c>
      <c r="H1706" s="6">
        <f t="shared" si="129"/>
        <v>1390.340891414427</v>
      </c>
      <c r="I1706" s="6">
        <f t="shared" si="130"/>
        <v>29.750698193290852</v>
      </c>
      <c r="J1706" s="6">
        <f t="shared" si="131"/>
        <v>92.361630831713697</v>
      </c>
      <c r="K1706" s="6">
        <f t="shared" si="132"/>
        <v>20.547504086856087</v>
      </c>
    </row>
    <row r="1707" spans="1:11" ht="12.75" x14ac:dyDescent="0.2">
      <c r="A1707" s="2">
        <v>2012.07</v>
      </c>
      <c r="B1707" s="2">
        <v>1359.78</v>
      </c>
      <c r="C1707" s="12">
        <f>C1706*2/3+C1709/3</f>
        <v>28.743333333333332</v>
      </c>
      <c r="D1707" s="12">
        <f>D1706*2/3+D1709/3</f>
        <v>87.446666666666673</v>
      </c>
      <c r="E1707" s="14">
        <v>229.10400000000001</v>
      </c>
      <c r="F1707" s="6">
        <f t="shared" si="127"/>
        <v>2012.541666666538</v>
      </c>
      <c r="G1707" s="2">
        <v>1.53</v>
      </c>
      <c r="H1707" s="6">
        <f t="shared" si="129"/>
        <v>1430.8066396920171</v>
      </c>
      <c r="I1707" s="6">
        <f t="shared" si="130"/>
        <v>30.24471030623646</v>
      </c>
      <c r="J1707" s="6">
        <f t="shared" si="131"/>
        <v>92.014348854668611</v>
      </c>
      <c r="K1707" s="6">
        <f t="shared" si="132"/>
        <v>20.99934129338056</v>
      </c>
    </row>
    <row r="1708" spans="1:11" ht="12.75" x14ac:dyDescent="0.2">
      <c r="A1708" s="2">
        <v>2012.08</v>
      </c>
      <c r="B1708" s="6">
        <v>1403.45</v>
      </c>
      <c r="C1708" s="12">
        <f>C1706/3+C1709*2/3</f>
        <v>29.166666666666664</v>
      </c>
      <c r="D1708" s="12">
        <f>D1706/3+D1709*2/3</f>
        <v>86.973333333333329</v>
      </c>
      <c r="E1708" s="14">
        <v>230.37899999999999</v>
      </c>
      <c r="F1708" s="6">
        <f t="shared" si="127"/>
        <v>2012.6249999998713</v>
      </c>
      <c r="G1708" s="2">
        <v>1.68</v>
      </c>
      <c r="H1708" s="6">
        <f t="shared" si="129"/>
        <v>1468.5847883270608</v>
      </c>
      <c r="I1708" s="6">
        <f t="shared" si="130"/>
        <v>30.520305670221667</v>
      </c>
      <c r="J1708" s="6">
        <f t="shared" si="131"/>
        <v>91.00980749113414</v>
      </c>
      <c r="K1708" s="6">
        <f t="shared" si="132"/>
        <v>21.410428453442933</v>
      </c>
    </row>
    <row r="1709" spans="1:11" ht="12.75" x14ac:dyDescent="0.2">
      <c r="A1709" s="2">
        <v>2012.09</v>
      </c>
      <c r="B1709" s="2">
        <v>1443.42</v>
      </c>
      <c r="C1709" s="14">
        <v>29.59</v>
      </c>
      <c r="D1709" s="14">
        <v>86.5</v>
      </c>
      <c r="E1709" s="14">
        <v>231.40700000000001</v>
      </c>
      <c r="F1709" s="6">
        <f t="shared" si="127"/>
        <v>2012.7083333332046</v>
      </c>
      <c r="G1709" s="2">
        <v>1.72</v>
      </c>
      <c r="H1709" s="6">
        <f t="shared" si="129"/>
        <v>1503.6999866901172</v>
      </c>
      <c r="I1709" s="6">
        <f t="shared" si="130"/>
        <v>30.825735133336494</v>
      </c>
      <c r="J1709" s="6">
        <f t="shared" si="131"/>
        <v>90.112405847705531</v>
      </c>
      <c r="K1709" s="6">
        <f t="shared" si="132"/>
        <v>21.783690301727681</v>
      </c>
    </row>
    <row r="1710" spans="1:11" ht="12.75" x14ac:dyDescent="0.2">
      <c r="A1710" s="2">
        <v>2012.1</v>
      </c>
      <c r="B1710" s="9">
        <v>1437.82</v>
      </c>
      <c r="C1710" s="12">
        <f>C1709*2/3+C1712/3</f>
        <v>30.143333333333331</v>
      </c>
      <c r="D1710" s="12">
        <f>D1709*2/3+D1712/3</f>
        <v>86.50333333333333</v>
      </c>
      <c r="E1710" s="14">
        <v>231.31700000000001</v>
      </c>
      <c r="F1710" s="10">
        <f t="shared" si="127"/>
        <v>2012.7916666665378</v>
      </c>
      <c r="G1710" s="2">
        <v>1.75</v>
      </c>
      <c r="H1710" s="6">
        <f t="shared" si="129"/>
        <v>1498.4489044039128</v>
      </c>
      <c r="I1710" s="6">
        <f t="shared" si="130"/>
        <v>31.414394575409492</v>
      </c>
      <c r="J1710" s="6">
        <f t="shared" si="131"/>
        <v>90.150940354578324</v>
      </c>
      <c r="K1710" s="6">
        <f t="shared" si="132"/>
        <v>21.577109654528783</v>
      </c>
    </row>
    <row r="1711" spans="1:11" ht="12.75" x14ac:dyDescent="0.2">
      <c r="A1711" s="2">
        <v>2012.11</v>
      </c>
      <c r="B1711" s="9">
        <v>1394.51</v>
      </c>
      <c r="C1711" s="12">
        <f>C1709/3+C1712*2/3</f>
        <v>30.696666666666665</v>
      </c>
      <c r="D1711" s="12">
        <f>D1709/3+D1712*2/3</f>
        <v>86.506666666666675</v>
      </c>
      <c r="E1711" s="14">
        <v>230.221</v>
      </c>
      <c r="F1711" s="10">
        <f t="shared" si="127"/>
        <v>2012.8749999998711</v>
      </c>
      <c r="G1711" s="2">
        <v>1.65</v>
      </c>
      <c r="H1711" s="6">
        <f t="shared" si="129"/>
        <v>1460.2313438391802</v>
      </c>
      <c r="I1711" s="6">
        <f t="shared" si="130"/>
        <v>32.143358468601896</v>
      </c>
      <c r="J1711" s="6">
        <f t="shared" si="131"/>
        <v>90.583607229575051</v>
      </c>
      <c r="K1711" s="6">
        <f t="shared" si="132"/>
        <v>20.898162059573693</v>
      </c>
    </row>
    <row r="1712" spans="1:11" ht="12.75" x14ac:dyDescent="0.2">
      <c r="A1712" s="2">
        <v>2012.12</v>
      </c>
      <c r="B1712" s="2">
        <v>1422.29</v>
      </c>
      <c r="C1712" s="14">
        <v>31.25</v>
      </c>
      <c r="D1712" s="14">
        <v>86.51</v>
      </c>
      <c r="E1712" s="14">
        <v>229.601</v>
      </c>
      <c r="F1712" s="10">
        <f t="shared" si="127"/>
        <v>2012.9583333332043</v>
      </c>
      <c r="G1712" s="2">
        <v>1.72</v>
      </c>
      <c r="H1712" s="6">
        <f t="shared" si="129"/>
        <v>1493.3422441104346</v>
      </c>
      <c r="I1712" s="6">
        <f t="shared" si="130"/>
        <v>32.811132137926222</v>
      </c>
      <c r="J1712" s="6">
        <f t="shared" si="131"/>
        <v>90.831713320063912</v>
      </c>
      <c r="K1712" s="6">
        <f t="shared" si="132"/>
        <v>21.238261139845608</v>
      </c>
    </row>
    <row r="1713" spans="1:11" ht="12.75" x14ac:dyDescent="0.2">
      <c r="A1713" s="2">
        <v>2013.01</v>
      </c>
      <c r="B1713" s="2">
        <v>1480.4</v>
      </c>
      <c r="C1713" s="12">
        <f>C1712*2/3+C1715/3</f>
        <v>31.536666666666665</v>
      </c>
      <c r="D1713" s="12">
        <f>D1712*2/3+D1715/3</f>
        <v>86.906666666666666</v>
      </c>
      <c r="E1713" s="14">
        <v>230.28</v>
      </c>
      <c r="F1713" s="10">
        <f t="shared" si="127"/>
        <v>2013.0416666665376</v>
      </c>
      <c r="G1713" s="2">
        <v>1.91</v>
      </c>
      <c r="H1713" s="6">
        <f t="shared" si="129"/>
        <v>1549.7720531526834</v>
      </c>
      <c r="I1713" s="6">
        <f t="shared" si="130"/>
        <v>33.014485713044976</v>
      </c>
      <c r="J1713" s="6">
        <f t="shared" si="131"/>
        <v>90.979142956400878</v>
      </c>
      <c r="K1713" s="6">
        <f t="shared" si="132"/>
        <v>21.900475413821813</v>
      </c>
    </row>
    <row r="1714" spans="1:11" ht="12.75" x14ac:dyDescent="0.2">
      <c r="A1714" s="2">
        <v>2013.02</v>
      </c>
      <c r="B1714" s="2">
        <v>1512.31</v>
      </c>
      <c r="C1714" s="12">
        <f>C1712/3+C1715*2/3</f>
        <v>31.823333333333331</v>
      </c>
      <c r="D1714" s="12">
        <f>D1712/3+D1715*2/3</f>
        <v>87.303333333333342</v>
      </c>
      <c r="E1714" s="14">
        <v>232.166</v>
      </c>
      <c r="F1714" s="10">
        <f t="shared" si="127"/>
        <v>2013.1249999998709</v>
      </c>
      <c r="G1714" s="2">
        <v>1.98</v>
      </c>
      <c r="H1714" s="6">
        <f t="shared" si="129"/>
        <v>1570.316428805251</v>
      </c>
      <c r="I1714" s="6">
        <f t="shared" si="130"/>
        <v>33.043954713437785</v>
      </c>
      <c r="J1714" s="6">
        <f t="shared" si="131"/>
        <v>90.651955368141742</v>
      </c>
      <c r="K1714" s="6">
        <f t="shared" si="132"/>
        <v>22.052724336861946</v>
      </c>
    </row>
    <row r="1715" spans="1:11" ht="12.75" x14ac:dyDescent="0.2">
      <c r="A1715" s="2">
        <v>2013.03</v>
      </c>
      <c r="B1715" s="2">
        <v>1550.83</v>
      </c>
      <c r="C1715" s="14">
        <v>32.11</v>
      </c>
      <c r="D1715" s="14">
        <v>87.7</v>
      </c>
      <c r="E1715" s="14">
        <v>232.773</v>
      </c>
      <c r="F1715" s="10">
        <f t="shared" si="127"/>
        <v>2013.2083333332041</v>
      </c>
      <c r="G1715" s="2">
        <v>1.96</v>
      </c>
      <c r="H1715" s="6">
        <f t="shared" si="129"/>
        <v>1606.1147080202597</v>
      </c>
      <c r="I1715" s="6">
        <f t="shared" si="130"/>
        <v>33.254672191362395</v>
      </c>
      <c r="J1715" s="6">
        <f t="shared" si="131"/>
        <v>90.826370326455375</v>
      </c>
      <c r="K1715" s="6">
        <f t="shared" si="132"/>
        <v>22.419207114602575</v>
      </c>
    </row>
    <row r="1716" spans="1:11" ht="12.75" x14ac:dyDescent="0.2">
      <c r="A1716" s="2">
        <v>2013.04</v>
      </c>
      <c r="B1716" s="2">
        <v>1570.7</v>
      </c>
      <c r="C1716" s="12">
        <f>C1715*2/3+C1718/3</f>
        <v>32.49666666666667</v>
      </c>
      <c r="D1716" s="12">
        <f>D1715*2/3+D1718/3</f>
        <v>88.783333333333331</v>
      </c>
      <c r="E1716" s="14">
        <v>232.53100000000001</v>
      </c>
      <c r="F1716" s="10">
        <f t="shared" si="127"/>
        <v>2013.2916666665374</v>
      </c>
      <c r="G1716" s="2">
        <v>1.76</v>
      </c>
      <c r="H1716" s="6">
        <f t="shared" si="129"/>
        <v>1628.3859773535567</v>
      </c>
      <c r="I1716" s="6">
        <f t="shared" si="130"/>
        <v>33.690148539334537</v>
      </c>
      <c r="J1716" s="6">
        <f t="shared" si="131"/>
        <v>92.044015421599667</v>
      </c>
      <c r="K1716" s="6">
        <f t="shared" si="132"/>
        <v>22.595655396105599</v>
      </c>
    </row>
    <row r="1717" spans="1:11" ht="12.75" x14ac:dyDescent="0.2">
      <c r="A1717" s="2">
        <v>2013.05</v>
      </c>
      <c r="B1717" s="2">
        <v>1639.84</v>
      </c>
      <c r="C1717" s="12">
        <f>C1715/3+C1718*2/3</f>
        <v>32.88333333333334</v>
      </c>
      <c r="D1717" s="12">
        <f>D1715/3+D1718*2/3</f>
        <v>89.866666666666674</v>
      </c>
      <c r="E1717" s="14">
        <v>232.94499999999999</v>
      </c>
      <c r="F1717" s="10">
        <f t="shared" si="127"/>
        <v>2013.3749999998706</v>
      </c>
      <c r="G1717" s="2">
        <v>1.93</v>
      </c>
      <c r="H1717" s="6">
        <f t="shared" si="129"/>
        <v>1697.043802786065</v>
      </c>
      <c r="I1717" s="6">
        <f t="shared" si="130"/>
        <v>34.030427998025282</v>
      </c>
      <c r="J1717" s="6">
        <f t="shared" si="131"/>
        <v>93.001554873467981</v>
      </c>
      <c r="K1717" s="6">
        <f t="shared" si="132"/>
        <v>23.411841781842412</v>
      </c>
    </row>
    <row r="1718" spans="1:11" ht="12.75" x14ac:dyDescent="0.2">
      <c r="A1718" s="2">
        <v>2013.06</v>
      </c>
      <c r="B1718" s="2">
        <v>1618.77</v>
      </c>
      <c r="C1718" s="14">
        <v>33.270000000000003</v>
      </c>
      <c r="D1718" s="14">
        <v>90.95</v>
      </c>
      <c r="E1718" s="14">
        <v>233.50399999999999</v>
      </c>
      <c r="F1718" s="10">
        <f t="shared" si="127"/>
        <v>2013.4583333332039</v>
      </c>
      <c r="G1718" s="2">
        <v>2.2999999999999998</v>
      </c>
      <c r="H1718" s="6">
        <f t="shared" si="129"/>
        <v>1671.2283415701654</v>
      </c>
      <c r="I1718" s="6">
        <f t="shared" si="130"/>
        <v>34.34815750479649</v>
      </c>
      <c r="J1718" s="6">
        <f t="shared" si="131"/>
        <v>93.897352722009032</v>
      </c>
      <c r="K1718" s="6">
        <f t="shared" si="132"/>
        <v>22.92533317391533</v>
      </c>
    </row>
    <row r="1719" spans="1:11" ht="12.75" x14ac:dyDescent="0.2">
      <c r="A1719" s="2">
        <v>2013.07</v>
      </c>
      <c r="B1719" s="2">
        <v>1668.68</v>
      </c>
      <c r="C1719" s="12">
        <f>C1718*2/3+C1721/3</f>
        <v>33.646666666666668</v>
      </c>
      <c r="D1719" s="12">
        <f>D1718*2/3+D1721/3</f>
        <v>92.09</v>
      </c>
      <c r="E1719" s="14">
        <v>233.596</v>
      </c>
      <c r="F1719" s="10">
        <f t="shared" si="127"/>
        <v>2013.5416666665371</v>
      </c>
      <c r="G1719" s="2">
        <v>2.58</v>
      </c>
      <c r="H1719" s="6">
        <f t="shared" si="129"/>
        <v>1722.0772456720144</v>
      </c>
      <c r="I1719" s="6">
        <f t="shared" si="130"/>
        <v>34.723349629274466</v>
      </c>
      <c r="J1719" s="6">
        <f t="shared" si="131"/>
        <v>95.036851615609834</v>
      </c>
      <c r="K1719" s="6">
        <f t="shared" si="132"/>
        <v>23.492460177159639</v>
      </c>
    </row>
    <row r="1720" spans="1:11" ht="12.75" x14ac:dyDescent="0.2">
      <c r="A1720" s="2">
        <v>2013.08</v>
      </c>
      <c r="B1720" s="2">
        <v>1670.09</v>
      </c>
      <c r="C1720" s="12">
        <f>C1718/3+C1721*2/3</f>
        <v>34.023333333333333</v>
      </c>
      <c r="D1720" s="12">
        <f>D1718/3+D1721*2/3</f>
        <v>93.23</v>
      </c>
      <c r="E1720" s="14">
        <v>233.87700000000001</v>
      </c>
      <c r="F1720" s="10">
        <f t="shared" si="127"/>
        <v>2013.6249999998704</v>
      </c>
      <c r="G1720" s="2">
        <v>2.74</v>
      </c>
      <c r="H1720" s="6">
        <f t="shared" si="129"/>
        <v>1721.4615647968799</v>
      </c>
      <c r="I1720" s="6">
        <f t="shared" si="130"/>
        <v>35.069882844401107</v>
      </c>
      <c r="J1720" s="6">
        <f t="shared" si="131"/>
        <v>96.097732269526261</v>
      </c>
      <c r="K1720" s="6">
        <f t="shared" si="132"/>
        <v>23.356649094916094</v>
      </c>
    </row>
    <row r="1721" spans="1:11" ht="12.75" x14ac:dyDescent="0.2">
      <c r="A1721" s="2">
        <v>2013.09</v>
      </c>
      <c r="B1721" s="2">
        <v>1687.17</v>
      </c>
      <c r="C1721" s="14">
        <v>34.4</v>
      </c>
      <c r="D1721" s="14">
        <v>94.37</v>
      </c>
      <c r="E1721" s="14">
        <v>234.149</v>
      </c>
      <c r="F1721" s="10">
        <f t="shared" si="127"/>
        <v>2013.7083333332037</v>
      </c>
      <c r="G1721" s="2">
        <v>2.81</v>
      </c>
      <c r="H1721" s="6">
        <f t="shared" si="129"/>
        <v>1737.0467483098366</v>
      </c>
      <c r="I1721" s="6">
        <f t="shared" si="130"/>
        <v>35.416945620096598</v>
      </c>
      <c r="J1721" s="6">
        <f t="shared" si="131"/>
        <v>97.159801109549889</v>
      </c>
      <c r="K1721" s="6">
        <f t="shared" si="132"/>
        <v>23.442287167960604</v>
      </c>
    </row>
    <row r="1722" spans="1:11" ht="12.75" x14ac:dyDescent="0.2">
      <c r="A1722" s="2">
        <v>2013.1</v>
      </c>
      <c r="B1722" s="2">
        <v>1720.03</v>
      </c>
      <c r="C1722" s="12">
        <f>C1721*2/3+C1724/3</f>
        <v>34.596666666666664</v>
      </c>
      <c r="D1722" s="12">
        <f>D1721*2/3+D1724/3</f>
        <v>96.313333333333333</v>
      </c>
      <c r="E1722" s="14">
        <v>233.54599999999999</v>
      </c>
      <c r="F1722" s="10">
        <f t="shared" si="127"/>
        <v>2013.7916666665369</v>
      </c>
      <c r="G1722" s="2">
        <v>2.62</v>
      </c>
      <c r="H1722" s="6">
        <f t="shared" si="129"/>
        <v>1775.4504557132209</v>
      </c>
      <c r="I1722" s="6">
        <f t="shared" si="130"/>
        <v>35.711393173079387</v>
      </c>
      <c r="J1722" s="6">
        <f t="shared" si="131"/>
        <v>99.416609918388644</v>
      </c>
      <c r="K1722" s="6">
        <f t="shared" si="132"/>
        <v>23.83473788763143</v>
      </c>
    </row>
    <row r="1723" spans="1:11" ht="12.75" x14ac:dyDescent="0.2">
      <c r="A1723" s="2">
        <v>2013.11</v>
      </c>
      <c r="B1723" s="2">
        <v>1783.54</v>
      </c>
      <c r="C1723" s="12">
        <f>C1721/3+C1724*2/3</f>
        <v>34.793333333333337</v>
      </c>
      <c r="D1723" s="12">
        <f>D1721/3+D1724*2/3</f>
        <v>98.256666666666661</v>
      </c>
      <c r="E1723" s="14">
        <v>233.06899999999999</v>
      </c>
      <c r="F1723" s="10">
        <f t="shared" si="127"/>
        <v>2013.8749999998702</v>
      </c>
      <c r="G1723" s="2">
        <v>2.72</v>
      </c>
      <c r="H1723" s="6">
        <f t="shared" si="129"/>
        <v>1844.7746003973068</v>
      </c>
      <c r="I1723" s="6">
        <f t="shared" si="130"/>
        <v>35.987899120003085</v>
      </c>
      <c r="J1723" s="6">
        <f t="shared" si="131"/>
        <v>101.63013051928826</v>
      </c>
      <c r="K1723" s="6">
        <f t="shared" si="132"/>
        <v>24.642077092412052</v>
      </c>
    </row>
    <row r="1724" spans="1:11" ht="12.75" x14ac:dyDescent="0.2">
      <c r="A1724" s="2">
        <v>2013.12</v>
      </c>
      <c r="B1724" s="2">
        <v>1807.78</v>
      </c>
      <c r="C1724" s="14">
        <v>34.99</v>
      </c>
      <c r="D1724" s="14">
        <v>100.2</v>
      </c>
      <c r="E1724" s="14">
        <v>233.04900000000001</v>
      </c>
      <c r="F1724" s="10">
        <f t="shared" si="127"/>
        <v>2013.9583333332034</v>
      </c>
      <c r="G1724" s="2">
        <v>2.9</v>
      </c>
      <c r="H1724" s="6">
        <f t="shared" si="129"/>
        <v>1870.0073048157249</v>
      </c>
      <c r="I1724" s="6">
        <f t="shared" si="130"/>
        <v>36.194423876523814</v>
      </c>
      <c r="J1724" s="6">
        <f t="shared" si="131"/>
        <v>103.64907894906219</v>
      </c>
      <c r="K1724" s="6">
        <f t="shared" si="132"/>
        <v>24.861869296461933</v>
      </c>
    </row>
    <row r="1725" spans="1:11" ht="12.75" x14ac:dyDescent="0.2">
      <c r="A1725" s="2">
        <v>2014.01</v>
      </c>
      <c r="B1725" s="2">
        <v>1822.36</v>
      </c>
      <c r="C1725" s="12">
        <f>C1724*2/3+C1727/3</f>
        <v>35.403333333333336</v>
      </c>
      <c r="D1725" s="12">
        <f>D1724*2/3+D1727/3</f>
        <v>100.41666666666666</v>
      </c>
      <c r="E1725" s="14">
        <v>233.916</v>
      </c>
      <c r="F1725" s="10">
        <f t="shared" si="127"/>
        <v>2014.0416666665367</v>
      </c>
      <c r="G1725" s="2">
        <v>2.86</v>
      </c>
      <c r="H1725" s="6">
        <f t="shared" si="129"/>
        <v>1878.1021715487607</v>
      </c>
      <c r="I1725" s="6">
        <f t="shared" si="130"/>
        <v>36.486247071598342</v>
      </c>
      <c r="J1725" s="6">
        <f t="shared" si="131"/>
        <v>103.48820196138782</v>
      </c>
      <c r="K1725" s="6">
        <f t="shared" ref="K1725:K1750" si="133">H1725/AVERAGE(J1605:J1724)</f>
        <v>24.859609093632699</v>
      </c>
    </row>
    <row r="1726" spans="1:11" ht="12.75" x14ac:dyDescent="0.2">
      <c r="A1726" s="2">
        <v>2014.02</v>
      </c>
      <c r="B1726" s="2">
        <v>1817.04</v>
      </c>
      <c r="C1726" s="12">
        <f>C1724/3+C1727*2/3</f>
        <v>35.816666666666663</v>
      </c>
      <c r="D1726" s="12">
        <f>D1724/3+D1727*2/3</f>
        <v>100.63333333333333</v>
      </c>
      <c r="E1726" s="14">
        <v>234.78100000000001</v>
      </c>
      <c r="F1726" s="10">
        <f t="shared" si="127"/>
        <v>2014.1249999998699</v>
      </c>
      <c r="G1726" s="2">
        <v>2.71</v>
      </c>
      <c r="H1726" s="6">
        <f t="shared" si="129"/>
        <v>1865.7201811049442</v>
      </c>
      <c r="I1726" s="6">
        <f t="shared" si="130"/>
        <v>36.776228272304813</v>
      </c>
      <c r="J1726" s="6">
        <f t="shared" si="131"/>
        <v>103.32939334954699</v>
      </c>
      <c r="K1726" s="6">
        <f t="shared" si="133"/>
        <v>24.590930877894127</v>
      </c>
    </row>
    <row r="1727" spans="1:11" ht="12.75" x14ac:dyDescent="0.2">
      <c r="A1727" s="2">
        <v>2014.03</v>
      </c>
      <c r="B1727" s="2">
        <v>1863.52</v>
      </c>
      <c r="C1727" s="14">
        <v>36.229999999999997</v>
      </c>
      <c r="D1727" s="14">
        <v>100.85</v>
      </c>
      <c r="E1727" s="14">
        <v>236.29300000000001</v>
      </c>
      <c r="F1727" s="10">
        <f t="shared" si="127"/>
        <v>2014.2083333332032</v>
      </c>
      <c r="G1727" s="2">
        <v>2.72</v>
      </c>
      <c r="H1727" s="6">
        <f t="shared" si="129"/>
        <v>1901.2016010630864</v>
      </c>
      <c r="I1727" s="6">
        <f t="shared" si="130"/>
        <v>36.962594448417846</v>
      </c>
      <c r="J1727" s="6">
        <f t="shared" si="131"/>
        <v>102.88925338456913</v>
      </c>
      <c r="K1727" s="6">
        <f t="shared" si="133"/>
        <v>24.956039153965381</v>
      </c>
    </row>
    <row r="1728" spans="1:11" ht="12.75" x14ac:dyDescent="0.2">
      <c r="A1728" s="2">
        <v>2014.04</v>
      </c>
      <c r="B1728" s="2">
        <v>1864.26</v>
      </c>
      <c r="C1728" s="12">
        <f>C1727*2/3+C1730/3</f>
        <v>36.61333333333333</v>
      </c>
      <c r="D1728" s="12">
        <f>D1727*2/3+D1730/3</f>
        <v>101.60666666666667</v>
      </c>
      <c r="E1728" s="14">
        <v>237.072</v>
      </c>
      <c r="F1728" s="10">
        <f t="shared" si="127"/>
        <v>2014.2916666665365</v>
      </c>
      <c r="G1728" s="2">
        <v>2.71</v>
      </c>
      <c r="H1728" s="6">
        <f t="shared" si="129"/>
        <v>1895.7068842376996</v>
      </c>
      <c r="I1728" s="6">
        <f t="shared" si="130"/>
        <v>37.230937774178294</v>
      </c>
      <c r="J1728" s="6">
        <f t="shared" si="131"/>
        <v>103.32059770871294</v>
      </c>
      <c r="K1728" s="6">
        <f t="shared" si="133"/>
        <v>24.786315396962639</v>
      </c>
    </row>
    <row r="1729" spans="1:11" ht="12.75" x14ac:dyDescent="0.2">
      <c r="A1729" s="2">
        <v>2014.05</v>
      </c>
      <c r="B1729" s="2">
        <v>1889.77</v>
      </c>
      <c r="C1729" s="12">
        <f>C1727/3+C1730*2/3</f>
        <v>36.99666666666667</v>
      </c>
      <c r="D1729" s="12">
        <f>D1727/3+D1730*2/3</f>
        <v>102.36333333333334</v>
      </c>
      <c r="E1729" s="14">
        <v>237.9</v>
      </c>
      <c r="F1729" s="10">
        <f t="shared" si="127"/>
        <v>2014.3749999998697</v>
      </c>
      <c r="G1729" s="2">
        <v>2.56</v>
      </c>
      <c r="H1729" s="6">
        <f t="shared" si="129"/>
        <v>1914.9589897856238</v>
      </c>
      <c r="I1729" s="6">
        <f t="shared" si="130"/>
        <v>37.48980004203446</v>
      </c>
      <c r="J1729" s="6">
        <f t="shared" si="131"/>
        <v>103.72774749894911</v>
      </c>
      <c r="K1729" s="6">
        <f t="shared" si="133"/>
        <v>24.943274109902582</v>
      </c>
    </row>
    <row r="1730" spans="1:11" ht="12.75" x14ac:dyDescent="0.2">
      <c r="A1730" s="2">
        <v>2014.06</v>
      </c>
      <c r="B1730" s="2">
        <v>1947.09</v>
      </c>
      <c r="C1730" s="14">
        <v>37.380000000000003</v>
      </c>
      <c r="D1730" s="14">
        <v>103.12</v>
      </c>
      <c r="E1730" s="14">
        <v>238.34299999999999</v>
      </c>
      <c r="F1730" s="10">
        <f t="shared" si="127"/>
        <v>2014.458333333203</v>
      </c>
      <c r="G1730" s="2">
        <v>2.6</v>
      </c>
      <c r="H1730" s="6">
        <f t="shared" si="129"/>
        <v>1969.3757877932219</v>
      </c>
      <c r="I1730" s="6">
        <f t="shared" si="130"/>
        <v>37.807839877823135</v>
      </c>
      <c r="J1730" s="6">
        <f t="shared" si="131"/>
        <v>104.30027951313862</v>
      </c>
      <c r="K1730" s="6">
        <f t="shared" si="133"/>
        <v>25.558007623511291</v>
      </c>
    </row>
    <row r="1731" spans="1:11" ht="12.75" x14ac:dyDescent="0.2">
      <c r="A1731" s="2">
        <v>2014.07</v>
      </c>
      <c r="B1731" s="2">
        <v>1973.1</v>
      </c>
      <c r="C1731" s="12">
        <f>C1730*2/3+C1733/3</f>
        <v>37.75</v>
      </c>
      <c r="D1731" s="12">
        <f>D1730*2/3+D1733/3</f>
        <v>104.06666666666666</v>
      </c>
      <c r="E1731" s="14">
        <v>238.25</v>
      </c>
      <c r="F1731" s="10">
        <f t="shared" si="127"/>
        <v>2014.5416666665362</v>
      </c>
      <c r="G1731" s="2">
        <v>2.54</v>
      </c>
      <c r="H1731" s="6">
        <f t="shared" si="129"/>
        <v>1996.4624977964318</v>
      </c>
      <c r="I1731" s="6">
        <f t="shared" si="130"/>
        <v>38.196979013641126</v>
      </c>
      <c r="J1731" s="6">
        <f t="shared" si="131"/>
        <v>105.29886841552987</v>
      </c>
      <c r="K1731" s="6">
        <f t="shared" si="133"/>
        <v>25.817545976158748</v>
      </c>
    </row>
    <row r="1732" spans="1:11" ht="12.75" x14ac:dyDescent="0.2">
      <c r="A1732" s="2">
        <v>2014.08</v>
      </c>
      <c r="B1732" s="2">
        <v>1961.53</v>
      </c>
      <c r="C1732" s="12">
        <f>C1730/3+C1733*2/3</f>
        <v>38.120000000000005</v>
      </c>
      <c r="D1732" s="12">
        <f>D1730/3+D1733*2/3</f>
        <v>105.01333333333334</v>
      </c>
      <c r="E1732" s="14">
        <v>237.852</v>
      </c>
      <c r="F1732" s="10">
        <f t="shared" si="127"/>
        <v>2014.6249999998695</v>
      </c>
      <c r="G1732" s="2">
        <v>2.42</v>
      </c>
      <c r="H1732" s="6">
        <f t="shared" si="129"/>
        <v>1988.0766133141612</v>
      </c>
      <c r="I1732" s="6">
        <f t="shared" si="130"/>
        <v>38.635901821300635</v>
      </c>
      <c r="J1732" s="6">
        <f t="shared" si="131"/>
        <v>106.43454450666799</v>
      </c>
      <c r="K1732" s="6">
        <f t="shared" si="133"/>
        <v>25.617606421799401</v>
      </c>
    </row>
    <row r="1733" spans="1:11" ht="12.75" x14ac:dyDescent="0.2">
      <c r="A1733" s="2">
        <v>2014.09</v>
      </c>
      <c r="B1733" s="2">
        <v>1993.23</v>
      </c>
      <c r="C1733" s="14">
        <v>38.49</v>
      </c>
      <c r="D1733" s="14">
        <v>105.96</v>
      </c>
      <c r="E1733" s="14">
        <v>238.03100000000001</v>
      </c>
      <c r="F1733" s="10">
        <f t="shared" si="127"/>
        <v>2014.7083333332027</v>
      </c>
      <c r="G1733" s="2">
        <v>2.5299999999999998</v>
      </c>
      <c r="H1733" s="6">
        <f t="shared" si="129"/>
        <v>2018.6864287844855</v>
      </c>
      <c r="I1733" s="6">
        <f t="shared" si="130"/>
        <v>38.981572946380929</v>
      </c>
      <c r="J1733" s="6">
        <f t="shared" si="131"/>
        <v>107.31326239019285</v>
      </c>
      <c r="K1733" s="6">
        <f t="shared" si="133"/>
        <v>25.918436892606206</v>
      </c>
    </row>
    <row r="1734" spans="1:11" ht="12.75" x14ac:dyDescent="0.2">
      <c r="A1734" s="2">
        <v>2014.1</v>
      </c>
      <c r="B1734" s="2">
        <v>1937.27</v>
      </c>
      <c r="C1734" s="12">
        <f>C1733*2/3+C1736/3</f>
        <v>38.806666666666665</v>
      </c>
      <c r="D1734" s="12">
        <f>D1733*2/3+D1736/3</f>
        <v>104.74333333333334</v>
      </c>
      <c r="E1734" s="14">
        <v>237.43299999999999</v>
      </c>
      <c r="F1734" s="10">
        <f t="shared" si="127"/>
        <v>2014.791666666536</v>
      </c>
      <c r="G1734" s="2">
        <v>2.2999999999999998</v>
      </c>
      <c r="H1734" s="6">
        <f t="shared" si="129"/>
        <v>1966.9532717440284</v>
      </c>
      <c r="I1734" s="6">
        <f t="shared" si="130"/>
        <v>39.401270842721942</v>
      </c>
      <c r="J1734" s="6">
        <f t="shared" si="131"/>
        <v>106.34823343848579</v>
      </c>
      <c r="K1734" s="6">
        <f t="shared" si="133"/>
        <v>25.162748283083253</v>
      </c>
    </row>
    <row r="1735" spans="1:11" ht="12.75" x14ac:dyDescent="0.2">
      <c r="A1735" s="2">
        <v>2014.11</v>
      </c>
      <c r="B1735" s="2">
        <v>2044.57</v>
      </c>
      <c r="C1735" s="12">
        <f>C1733/3+C1736*2/3</f>
        <v>39.123333333333335</v>
      </c>
      <c r="D1735" s="12">
        <f>D1733/3+D1736*2/3</f>
        <v>103.52666666666667</v>
      </c>
      <c r="E1735" s="14">
        <v>236.15100000000001</v>
      </c>
      <c r="F1735" s="10">
        <f t="shared" si="127"/>
        <v>2014.8749999998693</v>
      </c>
      <c r="G1735" s="2">
        <v>2.33</v>
      </c>
      <c r="H1735" s="6">
        <f t="shared" si="129"/>
        <v>2087.1668316881987</v>
      </c>
      <c r="I1735" s="6">
        <f t="shared" si="130"/>
        <v>39.938433841059314</v>
      </c>
      <c r="J1735" s="6">
        <f t="shared" si="131"/>
        <v>105.68355442068844</v>
      </c>
      <c r="K1735" s="6">
        <f t="shared" si="133"/>
        <v>26.606817147143435</v>
      </c>
    </row>
    <row r="1736" spans="1:11" ht="12.75" x14ac:dyDescent="0.2">
      <c r="A1736" s="2">
        <v>2014.12</v>
      </c>
      <c r="B1736" s="2">
        <v>2054.27</v>
      </c>
      <c r="C1736" s="14">
        <v>39.44</v>
      </c>
      <c r="D1736" s="14">
        <v>102.31</v>
      </c>
      <c r="E1736" s="14">
        <v>234.81200000000001</v>
      </c>
      <c r="F1736" s="10">
        <f t="shared" si="127"/>
        <v>2014.9583333332025</v>
      </c>
      <c r="G1736" s="2">
        <v>2.21</v>
      </c>
      <c r="H1736" s="6">
        <f t="shared" si="129"/>
        <v>2109.0273204521054</v>
      </c>
      <c r="I1736" s="6">
        <f t="shared" si="130"/>
        <v>40.491287668432605</v>
      </c>
      <c r="J1736" s="6">
        <f t="shared" si="131"/>
        <v>105.03711058208266</v>
      </c>
      <c r="K1736" s="6">
        <f t="shared" si="133"/>
        <v>26.794085482572552</v>
      </c>
    </row>
    <row r="1737" spans="1:11" ht="12.75" x14ac:dyDescent="0.2">
      <c r="A1737" s="2">
        <v>2015.01</v>
      </c>
      <c r="B1737" s="2">
        <v>2028.18</v>
      </c>
      <c r="C1737" s="12">
        <f>C1736*2/3+C1739/3</f>
        <v>39.896666666666668</v>
      </c>
      <c r="D1737" s="12">
        <f>D1736*2/3+D1739/3</f>
        <v>101.28999999999999</v>
      </c>
      <c r="E1737" s="14">
        <v>233.70699999999999</v>
      </c>
      <c r="F1737" s="10">
        <f t="shared" si="127"/>
        <v>2015.0416666665358</v>
      </c>
      <c r="G1737" s="2">
        <v>1.88</v>
      </c>
      <c r="H1737" s="6">
        <f t="shared" si="129"/>
        <v>2092.0870182750191</v>
      </c>
      <c r="I1737" s="6">
        <f t="shared" si="130"/>
        <v>41.153792269807909</v>
      </c>
      <c r="J1737" s="6">
        <f t="shared" si="131"/>
        <v>104.48160127852393</v>
      </c>
      <c r="K1737" s="6">
        <f t="shared" si="133"/>
        <v>26.492295420383126</v>
      </c>
    </row>
    <row r="1738" spans="1:11" ht="12.75" x14ac:dyDescent="0.2">
      <c r="A1738" s="2">
        <v>2015.02</v>
      </c>
      <c r="B1738" s="2">
        <v>2082.1999999999998</v>
      </c>
      <c r="C1738" s="12">
        <f>C1736/3+C1739*2/3</f>
        <v>40.353333333333332</v>
      </c>
      <c r="D1738" s="12">
        <f>D1736/3+D1739*2/3</f>
        <v>100.27000000000001</v>
      </c>
      <c r="E1738" s="14">
        <v>234.72200000000001</v>
      </c>
      <c r="F1738" s="10">
        <f t="shared" si="127"/>
        <v>2015.124999999869</v>
      </c>
      <c r="G1738" s="2">
        <v>1.98</v>
      </c>
      <c r="H1738" s="6">
        <f t="shared" ref="H1738:H1761" si="134">B1738*$E$1761/E1738</f>
        <v>2138.5214688013898</v>
      </c>
      <c r="I1738" s="6">
        <f t="shared" ref="I1738:I1760" si="135">C1738*$E$1761/E1738</f>
        <v>41.444851441279454</v>
      </c>
      <c r="J1738" s="6">
        <f t="shared" ref="J1738:J1754" si="136">D1738*$E$1761/E1738</f>
        <v>102.98220520445462</v>
      </c>
      <c r="K1738" s="6">
        <f t="shared" si="133"/>
        <v>26.995513699383256</v>
      </c>
    </row>
    <row r="1739" spans="1:11" ht="12.75" x14ac:dyDescent="0.2">
      <c r="A1739" s="2">
        <v>2015.03</v>
      </c>
      <c r="B1739" s="2">
        <v>2079.9899999999998</v>
      </c>
      <c r="C1739" s="14">
        <v>40.81</v>
      </c>
      <c r="D1739" s="14">
        <v>99.25</v>
      </c>
      <c r="E1739" s="14">
        <v>236.119</v>
      </c>
      <c r="F1739" s="10">
        <f t="shared" si="127"/>
        <v>2015.2083333332023</v>
      </c>
      <c r="G1739" s="2">
        <v>2.04</v>
      </c>
      <c r="H1739" s="6">
        <f t="shared" si="134"/>
        <v>2123.612539821022</v>
      </c>
      <c r="I1739" s="6">
        <f t="shared" si="135"/>
        <v>41.665886735078487</v>
      </c>
      <c r="J1739" s="6">
        <f t="shared" si="136"/>
        <v>101.33151821750894</v>
      </c>
      <c r="K1739" s="6">
        <f t="shared" si="133"/>
        <v>26.728605452928484</v>
      </c>
    </row>
    <row r="1740" spans="1:11" ht="12.75" x14ac:dyDescent="0.2">
      <c r="A1740" s="2">
        <v>2015.04</v>
      </c>
      <c r="B1740" s="2">
        <v>2094.86</v>
      </c>
      <c r="C1740" s="12">
        <f>C1739*2/3+C1742/3</f>
        <v>41.120000000000005</v>
      </c>
      <c r="D1740" s="12">
        <f>D1739*2/3+D1742/3</f>
        <v>97.803333333333342</v>
      </c>
      <c r="E1740" s="15">
        <v>236.59899999999999</v>
      </c>
      <c r="F1740" s="10">
        <f t="shared" si="127"/>
        <v>2015.2916666665355</v>
      </c>
      <c r="G1740" s="2">
        <v>1.94</v>
      </c>
      <c r="H1740" s="6">
        <f t="shared" si="134"/>
        <v>2134.4553233952806</v>
      </c>
      <c r="I1740" s="6">
        <f t="shared" si="135"/>
        <v>41.897216471751783</v>
      </c>
      <c r="J1740" s="6">
        <f t="shared" si="136"/>
        <v>99.651931622703387</v>
      </c>
      <c r="K1740" s="6">
        <f t="shared" si="133"/>
        <v>26.791371680192338</v>
      </c>
    </row>
    <row r="1741" spans="1:11" ht="12.75" x14ac:dyDescent="0.2">
      <c r="A1741" s="2">
        <v>2015.05</v>
      </c>
      <c r="B1741" s="2">
        <v>2111.94</v>
      </c>
      <c r="C1741" s="12">
        <f>C1739/3+C1742*2/3</f>
        <v>41.43</v>
      </c>
      <c r="D1741" s="12">
        <f>D1739/3+D1742*2/3</f>
        <v>96.356666666666669</v>
      </c>
      <c r="E1741" s="15">
        <v>237.80500000000001</v>
      </c>
      <c r="F1741" s="10">
        <f t="shared" si="127"/>
        <v>2015.3749999998688</v>
      </c>
      <c r="G1741" s="2">
        <v>2.2000000000000002</v>
      </c>
      <c r="H1741" s="6">
        <f t="shared" si="134"/>
        <v>2140.9452607808912</v>
      </c>
      <c r="I1741" s="6">
        <f t="shared" si="135"/>
        <v>41.998997203591166</v>
      </c>
      <c r="J1741" s="6">
        <f t="shared" si="136"/>
        <v>97.680023506654592</v>
      </c>
      <c r="K1741" s="6">
        <f t="shared" si="133"/>
        <v>26.806111379650826</v>
      </c>
    </row>
    <row r="1742" spans="1:11" ht="12.75" x14ac:dyDescent="0.2">
      <c r="A1742" s="2">
        <v>2015.06</v>
      </c>
      <c r="B1742" s="2">
        <v>2099.29</v>
      </c>
      <c r="C1742" s="14">
        <v>41.74</v>
      </c>
      <c r="D1742" s="14">
        <v>94.91</v>
      </c>
      <c r="E1742" s="15">
        <v>238.63800000000001</v>
      </c>
      <c r="F1742" s="10">
        <f t="shared" si="127"/>
        <v>2015.4583333332021</v>
      </c>
      <c r="G1742" s="2">
        <v>2.36</v>
      </c>
      <c r="H1742" s="6">
        <f t="shared" si="134"/>
        <v>2120.6930144821858</v>
      </c>
      <c r="I1742" s="6">
        <f t="shared" si="135"/>
        <v>42.165554270484989</v>
      </c>
      <c r="J1742" s="6">
        <f t="shared" si="136"/>
        <v>95.877641490458331</v>
      </c>
      <c r="K1742" s="6">
        <f t="shared" si="133"/>
        <v>26.495895292784841</v>
      </c>
    </row>
    <row r="1743" spans="1:11" ht="12.75" x14ac:dyDescent="0.2">
      <c r="A1743" s="2">
        <v>2015.07</v>
      </c>
      <c r="B1743" s="2">
        <v>2094.14</v>
      </c>
      <c r="C1743" s="12">
        <f>C1742*2/3+C1745/3</f>
        <v>41.99666666666667</v>
      </c>
      <c r="D1743" s="12">
        <f>D1742*2/3+D1745/3</f>
        <v>93.493333333333339</v>
      </c>
      <c r="E1743" s="15">
        <v>238.654</v>
      </c>
      <c r="F1743" s="10">
        <f t="shared" si="127"/>
        <v>2015.5416666665353</v>
      </c>
      <c r="G1743" s="2">
        <v>2.3199999999999998</v>
      </c>
      <c r="H1743" s="6">
        <f t="shared" si="134"/>
        <v>2115.3486802651532</v>
      </c>
      <c r="I1743" s="6">
        <f t="shared" si="135"/>
        <v>42.421993471720562</v>
      </c>
      <c r="J1743" s="6">
        <f t="shared" si="136"/>
        <v>94.440199451926205</v>
      </c>
      <c r="K1743" s="6">
        <f t="shared" si="133"/>
        <v>26.381136336399695</v>
      </c>
    </row>
    <row r="1744" spans="1:11" ht="12.75" x14ac:dyDescent="0.2">
      <c r="A1744" s="2">
        <v>2015.08</v>
      </c>
      <c r="B1744" s="2">
        <v>2039.87</v>
      </c>
      <c r="C1744" s="12">
        <f>C1742/3+C1745*2/3</f>
        <v>42.25333333333333</v>
      </c>
      <c r="D1744" s="12">
        <f>D1742/3+D1745*2/3</f>
        <v>92.076666666666668</v>
      </c>
      <c r="E1744" s="15">
        <v>238.316</v>
      </c>
      <c r="F1744" s="10">
        <f t="shared" si="127"/>
        <v>2015.6249999998686</v>
      </c>
      <c r="G1744" s="2">
        <v>2.17</v>
      </c>
      <c r="H1744" s="6">
        <f t="shared" si="134"/>
        <v>2063.4514710300605</v>
      </c>
      <c r="I1744" s="6">
        <f t="shared" si="135"/>
        <v>42.741793752832365</v>
      </c>
      <c r="J1744" s="6">
        <f t="shared" si="136"/>
        <v>93.141098835160022</v>
      </c>
      <c r="K1744" s="6">
        <f t="shared" si="133"/>
        <v>25.693658417057705</v>
      </c>
    </row>
    <row r="1745" spans="1:11" ht="12.75" x14ac:dyDescent="0.2">
      <c r="A1745" s="2">
        <v>2015.09</v>
      </c>
      <c r="B1745" s="2">
        <v>1944.41</v>
      </c>
      <c r="C1745" s="14">
        <v>42.51</v>
      </c>
      <c r="D1745" s="14">
        <v>90.66</v>
      </c>
      <c r="E1745" s="15">
        <v>237.94499999999999</v>
      </c>
      <c r="F1745" s="10">
        <f t="shared" si="127"/>
        <v>2015.7083333332018</v>
      </c>
      <c r="G1745" s="2">
        <v>2.17</v>
      </c>
      <c r="H1745" s="6">
        <f t="shared" si="134"/>
        <v>1969.9546664565337</v>
      </c>
      <c r="I1745" s="6">
        <f t="shared" si="135"/>
        <v>43.068474689529076</v>
      </c>
      <c r="J1745" s="6">
        <f t="shared" si="136"/>
        <v>91.851044821282215</v>
      </c>
      <c r="K1745" s="6">
        <f t="shared" si="133"/>
        <v>24.496752170486438</v>
      </c>
    </row>
    <row r="1746" spans="1:11" ht="12.75" x14ac:dyDescent="0.2">
      <c r="A1746" s="2">
        <v>2015.1</v>
      </c>
      <c r="B1746" s="2">
        <v>2024.81</v>
      </c>
      <c r="C1746" s="12">
        <f>C1745*2/3+C1748/3</f>
        <v>42.803333333333335</v>
      </c>
      <c r="D1746" s="12">
        <f>D1745*2/3+D1748/3</f>
        <v>89.283333333333331</v>
      </c>
      <c r="E1746" s="15">
        <v>237.83799999999999</v>
      </c>
      <c r="F1746" s="10">
        <f t="shared" si="127"/>
        <v>2015.7916666665351</v>
      </c>
      <c r="G1746" s="2">
        <v>2.0699999999999998</v>
      </c>
      <c r="H1746" s="6">
        <f t="shared" si="134"/>
        <v>2052.3338218030758</v>
      </c>
      <c r="I1746" s="6">
        <f t="shared" si="135"/>
        <v>43.385171293065021</v>
      </c>
      <c r="J1746" s="6">
        <f t="shared" si="136"/>
        <v>90.496987235008689</v>
      </c>
      <c r="K1746" s="6">
        <f t="shared" si="133"/>
        <v>25.491441046066758</v>
      </c>
    </row>
    <row r="1747" spans="1:11" ht="12.75" x14ac:dyDescent="0.2">
      <c r="A1747" s="2">
        <v>2015.11</v>
      </c>
      <c r="B1747" s="2">
        <v>2080.62</v>
      </c>
      <c r="C1747" s="12">
        <f>C1745/3+C1748*2/3</f>
        <v>43.096666666666664</v>
      </c>
      <c r="D1747" s="12">
        <f>D1745/3+D1748*2/3</f>
        <v>87.906666666666666</v>
      </c>
      <c r="E1747" s="15">
        <v>237.33600000000001</v>
      </c>
      <c r="F1747" s="10">
        <f t="shared" si="127"/>
        <v>2015.8749999998684</v>
      </c>
      <c r="G1747" s="2">
        <v>2.2599999999999998</v>
      </c>
      <c r="H1747" s="6">
        <f t="shared" si="134"/>
        <v>2113.3630971281214</v>
      </c>
      <c r="I1747" s="6">
        <f t="shared" si="135"/>
        <v>43.774886784979927</v>
      </c>
      <c r="J1747" s="6">
        <f t="shared" si="136"/>
        <v>89.290069943034325</v>
      </c>
      <c r="K1747" s="6">
        <f t="shared" si="133"/>
        <v>26.225851890971938</v>
      </c>
    </row>
    <row r="1748" spans="1:11" ht="12.75" x14ac:dyDescent="0.2">
      <c r="A1748" s="2">
        <v>2015.12</v>
      </c>
      <c r="B1748" s="2">
        <v>2054.08</v>
      </c>
      <c r="C1748" s="14">
        <v>43.39</v>
      </c>
      <c r="D1748" s="14">
        <v>86.53</v>
      </c>
      <c r="E1748" s="15">
        <v>236.52500000000001</v>
      </c>
      <c r="F1748" s="10">
        <f t="shared" si="127"/>
        <v>2015.9583333332016</v>
      </c>
      <c r="G1748" s="2">
        <v>2.2400000000000002</v>
      </c>
      <c r="H1748" s="6">
        <f t="shared" si="134"/>
        <v>2093.5593264136978</v>
      </c>
      <c r="I1748" s="6">
        <f t="shared" si="135"/>
        <v>44.223953873797683</v>
      </c>
      <c r="J1748" s="6">
        <f t="shared" si="136"/>
        <v>88.193102758693556</v>
      </c>
      <c r="K1748" s="6">
        <f t="shared" si="133"/>
        <v>25.965424037124187</v>
      </c>
    </row>
    <row r="1749" spans="1:11" ht="12.75" x14ac:dyDescent="0.2">
      <c r="A1749" s="2">
        <v>2016.01</v>
      </c>
      <c r="B1749" s="2">
        <v>1918.6</v>
      </c>
      <c r="C1749" s="12">
        <f>C1748*2/3+C1751/3</f>
        <v>43.553333333333335</v>
      </c>
      <c r="D1749" s="12">
        <f>D1748*2/3+D1751/3</f>
        <v>86.5</v>
      </c>
      <c r="E1749" s="15">
        <v>236.916</v>
      </c>
      <c r="F1749" s="10">
        <f t="shared" si="127"/>
        <v>2016.0416666665349</v>
      </c>
      <c r="G1749" s="2">
        <v>2.09</v>
      </c>
      <c r="H1749" s="6">
        <f t="shared" si="134"/>
        <v>1952.2481411133053</v>
      </c>
      <c r="I1749" s="6">
        <f t="shared" si="135"/>
        <v>44.317165662091199</v>
      </c>
      <c r="J1749" s="6">
        <f t="shared" si="136"/>
        <v>88.017025021526592</v>
      </c>
      <c r="K1749" s="6">
        <f t="shared" si="133"/>
        <v>24.206167203878476</v>
      </c>
    </row>
    <row r="1750" spans="1:11" ht="12.75" x14ac:dyDescent="0.2">
      <c r="A1750" s="2">
        <v>2016.02</v>
      </c>
      <c r="B1750" s="2">
        <v>1904.42</v>
      </c>
      <c r="C1750" s="12">
        <f>C1748/3+C1751*2/3</f>
        <v>43.716666666666669</v>
      </c>
      <c r="D1750" s="12">
        <f>D1748/3+D1751*2/3</f>
        <v>86.47</v>
      </c>
      <c r="E1750" s="15">
        <v>237.11099999999999</v>
      </c>
      <c r="F1750" s="10">
        <f t="shared" si="127"/>
        <v>2016.1249999998681</v>
      </c>
      <c r="G1750" s="2">
        <v>1.78</v>
      </c>
      <c r="H1750" s="6">
        <f t="shared" si="134"/>
        <v>1936.2257922238948</v>
      </c>
      <c r="I1750" s="6">
        <f t="shared" si="135"/>
        <v>44.446780410862416</v>
      </c>
      <c r="J1750" s="6">
        <f t="shared" si="136"/>
        <v>87.914138821058472</v>
      </c>
      <c r="K1750" s="6">
        <f t="shared" si="133"/>
        <v>24.00260677728976</v>
      </c>
    </row>
    <row r="1751" spans="1:11" ht="12.75" x14ac:dyDescent="0.2">
      <c r="A1751" s="2">
        <v>2016.03</v>
      </c>
      <c r="B1751" s="2">
        <v>2021.95</v>
      </c>
      <c r="C1751" s="2">
        <v>43.88</v>
      </c>
      <c r="D1751" s="2">
        <v>86.44</v>
      </c>
      <c r="E1751" s="15">
        <v>238.13200000000001</v>
      </c>
      <c r="F1751" s="10">
        <f t="shared" si="127"/>
        <v>2016.2083333332014</v>
      </c>
      <c r="G1751" s="2">
        <v>1.89</v>
      </c>
      <c r="H1751" s="6">
        <f t="shared" si="134"/>
        <v>2046.9046934053379</v>
      </c>
      <c r="I1751" s="6">
        <f t="shared" si="135"/>
        <v>44.421562326776737</v>
      </c>
      <c r="J1751" s="6">
        <f t="shared" si="136"/>
        <v>87.506833352930272</v>
      </c>
      <c r="K1751" s="6">
        <f t="shared" ref="K1751:K1761" si="137">H1751/AVERAGE(J1631:J1750)</f>
        <v>25.372298620187909</v>
      </c>
    </row>
    <row r="1752" spans="1:11" ht="12.75" x14ac:dyDescent="0.2">
      <c r="A1752" s="2">
        <v>2016.04</v>
      </c>
      <c r="B1752" s="2">
        <v>2075.54</v>
      </c>
      <c r="C1752" s="12">
        <f>C1751*2/3+C1754/3</f>
        <v>44.073333333333338</v>
      </c>
      <c r="D1752" s="12">
        <f>D1751*2/3+D1754/3</f>
        <v>86.6</v>
      </c>
      <c r="E1752" s="15">
        <v>239.261</v>
      </c>
      <c r="F1752" s="10">
        <f t="shared" si="127"/>
        <v>2016.2916666665346</v>
      </c>
      <c r="G1752" s="2">
        <v>1.81</v>
      </c>
      <c r="H1752" s="6">
        <f t="shared" si="134"/>
        <v>2091.2413779930698</v>
      </c>
      <c r="I1752" s="6">
        <f t="shared" si="135"/>
        <v>44.40674635648935</v>
      </c>
      <c r="J1752" s="6">
        <f t="shared" si="136"/>
        <v>87.255125574163742</v>
      </c>
      <c r="K1752" s="6">
        <f t="shared" si="137"/>
        <v>25.922337543673873</v>
      </c>
    </row>
    <row r="1753" spans="1:11" ht="12.75" x14ac:dyDescent="0.2">
      <c r="A1753" s="2">
        <v>2016.05</v>
      </c>
      <c r="B1753" s="2">
        <v>2065.5500000000002</v>
      </c>
      <c r="C1753" s="12">
        <f>C1751/3+C1754*2/3</f>
        <v>44.266666666666666</v>
      </c>
      <c r="D1753" s="12">
        <f>D1751/3+D1754*2/3</f>
        <v>86.759999999999991</v>
      </c>
      <c r="E1753" s="15">
        <v>240.22900000000001</v>
      </c>
      <c r="F1753" s="10">
        <f t="shared" si="127"/>
        <v>2016.3749999998679</v>
      </c>
      <c r="G1753" s="2">
        <v>1.81</v>
      </c>
      <c r="H1753" s="6">
        <f t="shared" si="134"/>
        <v>2072.7897300076174</v>
      </c>
      <c r="I1753" s="6">
        <f t="shared" si="135"/>
        <v>44.421820845942818</v>
      </c>
      <c r="J1753" s="6">
        <f t="shared" si="136"/>
        <v>87.064092844743939</v>
      </c>
      <c r="K1753" s="6">
        <f t="shared" si="137"/>
        <v>25.69470992344997</v>
      </c>
    </row>
    <row r="1754" spans="1:11" ht="12.75" x14ac:dyDescent="0.2">
      <c r="A1754" s="2">
        <v>2016.06</v>
      </c>
      <c r="B1754" s="2">
        <v>2083.89</v>
      </c>
      <c r="C1754" s="2">
        <v>44.46</v>
      </c>
      <c r="D1754" s="2">
        <v>86.92</v>
      </c>
      <c r="E1754" s="15">
        <v>241.018</v>
      </c>
      <c r="F1754" s="10">
        <f t="shared" si="127"/>
        <v>2016.4583333332012</v>
      </c>
      <c r="G1754" s="2">
        <v>1.64</v>
      </c>
      <c r="H1754" s="6">
        <f t="shared" si="134"/>
        <v>2084.3482486370308</v>
      </c>
      <c r="I1754" s="6">
        <f t="shared" si="135"/>
        <v>44.469776780157488</v>
      </c>
      <c r="J1754" s="6">
        <f t="shared" si="136"/>
        <v>86.939113759138294</v>
      </c>
      <c r="K1754" s="6">
        <f t="shared" si="137"/>
        <v>25.840372927670504</v>
      </c>
    </row>
    <row r="1755" spans="1:11" ht="12.75" x14ac:dyDescent="0.2">
      <c r="A1755" s="2">
        <v>2016.07</v>
      </c>
      <c r="B1755" s="2">
        <v>2148.9</v>
      </c>
      <c r="C1755" s="12">
        <f>C1754*2/3+C1757/3</f>
        <v>44.65</v>
      </c>
      <c r="E1755" s="15">
        <v>240.62799999999999</v>
      </c>
      <c r="F1755" s="10">
        <f t="shared" si="127"/>
        <v>2016.5416666665344</v>
      </c>
      <c r="G1755" s="2">
        <v>1.5</v>
      </c>
      <c r="H1755" s="6">
        <f t="shared" si="134"/>
        <v>2152.8561592998317</v>
      </c>
      <c r="I1755" s="6">
        <f t="shared" si="135"/>
        <v>44.732201364762197</v>
      </c>
      <c r="J1755" s="6"/>
      <c r="K1755" s="6">
        <f t="shared" si="137"/>
        <v>26.694003256096291</v>
      </c>
    </row>
    <row r="1756" spans="1:11" ht="12.75" x14ac:dyDescent="0.2">
      <c r="A1756" s="2">
        <v>2016.08</v>
      </c>
      <c r="B1756" s="2">
        <v>2170.9499999999998</v>
      </c>
      <c r="C1756" s="12">
        <f>C1754/3+C1757*2/3</f>
        <v>44.84</v>
      </c>
      <c r="E1756" s="15">
        <v>240.84899999999999</v>
      </c>
      <c r="F1756" s="10">
        <f t="shared" si="127"/>
        <v>2016.6249999998677</v>
      </c>
      <c r="G1756" s="2">
        <v>1.56</v>
      </c>
      <c r="H1756" s="6">
        <f t="shared" si="134"/>
        <v>2172.9510500354986</v>
      </c>
      <c r="I1756" s="6">
        <f t="shared" si="135"/>
        <v>44.881330792322153</v>
      </c>
      <c r="J1756" s="6"/>
      <c r="K1756" s="6">
        <f t="shared" si="137"/>
        <v>26.969031451698402</v>
      </c>
    </row>
    <row r="1757" spans="1:11" ht="12.75" x14ac:dyDescent="0.2">
      <c r="A1757" s="2">
        <v>2016.09</v>
      </c>
      <c r="B1757" s="2">
        <v>2157.69</v>
      </c>
      <c r="C1757" s="2">
        <v>45.03</v>
      </c>
      <c r="D1757" s="2"/>
      <c r="E1757" s="15">
        <v>241.428</v>
      </c>
      <c r="F1757" s="10">
        <f t="shared" si="127"/>
        <v>2016.7083333332009</v>
      </c>
      <c r="G1757" s="2">
        <v>1.63</v>
      </c>
      <c r="H1757" s="6">
        <f t="shared" si="134"/>
        <v>2154.49942007555</v>
      </c>
      <c r="I1757" s="6">
        <f t="shared" si="135"/>
        <v>44.963414061335051</v>
      </c>
      <c r="J1757" s="6"/>
      <c r="K1757" s="6">
        <f t="shared" si="137"/>
        <v>26.770189083723213</v>
      </c>
    </row>
    <row r="1758" spans="1:11" ht="12.75" x14ac:dyDescent="0.2">
      <c r="A1758" s="2">
        <v>2016.1</v>
      </c>
      <c r="B1758" s="2">
        <v>2143.02</v>
      </c>
      <c r="C1758" s="12">
        <f>C1757*2/3+C1760/3</f>
        <v>45.25333333333333</v>
      </c>
      <c r="D1758" s="2"/>
      <c r="E1758" s="15">
        <v>241.72900000000001</v>
      </c>
      <c r="F1758" s="10">
        <f t="shared" si="127"/>
        <v>2016.7916666665342</v>
      </c>
      <c r="G1758" s="2">
        <v>1.76</v>
      </c>
      <c r="H1758" s="6">
        <f t="shared" si="134"/>
        <v>2137.1865784411461</v>
      </c>
      <c r="I1758" s="6">
        <f t="shared" si="135"/>
        <v>45.130151202379508</v>
      </c>
      <c r="J1758" s="6"/>
      <c r="K1758" s="6">
        <f t="shared" si="137"/>
        <v>26.591416880018144</v>
      </c>
    </row>
    <row r="1759" spans="1:11" ht="12.75" x14ac:dyDescent="0.2">
      <c r="A1759" s="2">
        <v>2016.11</v>
      </c>
      <c r="B1759" s="2">
        <v>2164.9899999999998</v>
      </c>
      <c r="C1759" s="12">
        <f>C1757/3+C1760*2/3</f>
        <v>45.476666666666667</v>
      </c>
      <c r="D1759" s="2"/>
      <c r="E1759" s="15">
        <v>241.35300000000001</v>
      </c>
      <c r="F1759" s="10">
        <f t="shared" si="127"/>
        <v>2016.8749999998674</v>
      </c>
      <c r="G1759" s="2">
        <v>2.14</v>
      </c>
      <c r="H1759" s="6">
        <f t="shared" si="134"/>
        <v>2162.4603973847429</v>
      </c>
      <c r="I1759" s="6">
        <f t="shared" si="135"/>
        <v>45.423531134893693</v>
      </c>
      <c r="J1759" s="6"/>
      <c r="K1759" s="6">
        <f t="shared" si="137"/>
        <v>26.94825306485032</v>
      </c>
    </row>
    <row r="1760" spans="1:11" ht="12.75" x14ac:dyDescent="0.2">
      <c r="A1760" s="2">
        <v>2016.12</v>
      </c>
      <c r="B1760" s="2">
        <v>2246.63</v>
      </c>
      <c r="C1760" s="2">
        <v>45.7</v>
      </c>
      <c r="D1760" s="2"/>
      <c r="E1760" s="15">
        <f>1.5*E1759-0.5*E1758</f>
        <v>241.16499999999996</v>
      </c>
      <c r="F1760" s="10">
        <f t="shared" si="127"/>
        <v>2016.9583333332007</v>
      </c>
      <c r="G1760" s="2">
        <v>2.4900000000000002</v>
      </c>
      <c r="H1760" s="6">
        <f t="shared" si="134"/>
        <v>2245.7543206103705</v>
      </c>
      <c r="I1760" s="6">
        <f t="shared" si="135"/>
        <v>45.682187299152034</v>
      </c>
      <c r="J1760" s="6"/>
      <c r="K1760" s="6">
        <f t="shared" si="137"/>
        <v>28.03516026498259</v>
      </c>
    </row>
    <row r="1761" spans="1:17" ht="12.75" x14ac:dyDescent="0.2">
      <c r="A1761" s="2">
        <v>2017.01</v>
      </c>
      <c r="B1761" s="2">
        <v>2275.3200000000002</v>
      </c>
      <c r="C1761" s="2"/>
      <c r="D1761" s="2"/>
      <c r="E1761" s="15">
        <f>1.5*E1760-0.5*E1759</f>
        <v>241.07099999999994</v>
      </c>
      <c r="F1761" s="10">
        <f t="shared" si="127"/>
        <v>2017.041666666534</v>
      </c>
      <c r="G1761" s="2">
        <v>2.38</v>
      </c>
      <c r="H1761" s="6">
        <f t="shared" si="134"/>
        <v>2275.3200000000002</v>
      </c>
      <c r="I1761" s="6"/>
      <c r="J1761" s="6"/>
      <c r="K1761" s="6">
        <f t="shared" si="137"/>
        <v>28.458057253721528</v>
      </c>
    </row>
    <row r="1762" spans="1:17" ht="12.75" x14ac:dyDescent="0.2">
      <c r="A1762" s="2"/>
      <c r="B1762" s="2" t="s">
        <v>26</v>
      </c>
      <c r="C1762" s="2"/>
      <c r="D1762" s="2"/>
      <c r="E1762" s="2" t="s">
        <v>27</v>
      </c>
      <c r="F1762" s="2"/>
      <c r="G1762" s="2" t="s">
        <v>28</v>
      </c>
      <c r="H1762" s="6"/>
      <c r="I1762" s="6"/>
      <c r="J1762" s="6"/>
      <c r="K1762" s="2"/>
    </row>
    <row r="1763" spans="1:17" ht="12.75" x14ac:dyDescent="0.2">
      <c r="A1763" s="2"/>
      <c r="B1763" s="2"/>
      <c r="C1763" s="2"/>
      <c r="D1763" s="2"/>
      <c r="E1763" s="2"/>
      <c r="F1763" s="2"/>
      <c r="G1763" s="2"/>
      <c r="H1763" s="6"/>
      <c r="I1763" s="6"/>
      <c r="J1763" s="6"/>
      <c r="K1763" s="2"/>
    </row>
    <row r="1764" spans="1:17" ht="12.75" x14ac:dyDescent="0.2">
      <c r="A1764" s="2"/>
      <c r="B1764" s="2"/>
      <c r="C1764" s="2"/>
      <c r="D1764" s="2"/>
      <c r="E1764" s="2"/>
      <c r="F1764" s="2"/>
      <c r="G1764" s="2"/>
      <c r="H1764" s="6"/>
      <c r="I1764" s="6"/>
      <c r="J1764" s="6"/>
      <c r="K1764" s="2"/>
    </row>
    <row r="1765" spans="1:17" ht="12.75" x14ac:dyDescent="0.2">
      <c r="A1765" s="2"/>
      <c r="B1765" s="2"/>
      <c r="C1765" s="2"/>
      <c r="D1765" s="2"/>
      <c r="E1765" s="2"/>
      <c r="F1765" s="2"/>
      <c r="G1765" s="2"/>
      <c r="H1765" s="6"/>
      <c r="I1765" s="6"/>
      <c r="J1765" s="6"/>
      <c r="K1765" s="2"/>
    </row>
    <row r="1766" spans="1:17" ht="12.75" x14ac:dyDescent="0.2">
      <c r="A1766" s="2"/>
      <c r="B1766" s="2"/>
      <c r="C1766" s="2"/>
      <c r="D1766" s="2"/>
      <c r="E1766" s="2"/>
      <c r="F1766" s="2"/>
      <c r="G1766" s="2"/>
      <c r="H1766" s="6"/>
      <c r="I1766" s="6"/>
      <c r="J1766" s="6"/>
      <c r="K1766" s="2"/>
    </row>
    <row r="1767" spans="1:17" ht="12.75" x14ac:dyDescent="0.2">
      <c r="A1767" s="2"/>
      <c r="B1767" s="2"/>
      <c r="C1767" s="2"/>
      <c r="D1767" s="2"/>
      <c r="E1767" s="2"/>
      <c r="F1767" s="2"/>
      <c r="G1767" s="2"/>
      <c r="H1767" s="6"/>
      <c r="I1767" s="6"/>
      <c r="J1767" s="6"/>
      <c r="K1767" s="2"/>
    </row>
    <row r="1768" spans="1:17" ht="12.75" x14ac:dyDescent="0.2">
      <c r="A1768" s="2"/>
      <c r="B1768" s="2"/>
      <c r="C1768" s="2"/>
      <c r="D1768" s="2"/>
      <c r="E1768" s="2"/>
      <c r="F1768" s="2"/>
      <c r="G1768" s="2"/>
      <c r="H1768" s="6"/>
      <c r="I1768" s="6"/>
      <c r="J1768" s="6"/>
      <c r="K1768" s="2"/>
    </row>
    <row r="1769" spans="1:17" ht="12.75" x14ac:dyDescent="0.2">
      <c r="A1769" s="2"/>
      <c r="B1769" s="2"/>
      <c r="C1769" s="2"/>
      <c r="D1769" s="2"/>
      <c r="E1769" s="2"/>
      <c r="F1769" s="2"/>
      <c r="G1769" s="2"/>
      <c r="H1769" s="6"/>
      <c r="I1769" s="6"/>
      <c r="J1769" s="6"/>
      <c r="K1769" s="2"/>
    </row>
    <row r="1770" spans="1:17" ht="12.75" x14ac:dyDescent="0.2">
      <c r="A1770" s="2"/>
      <c r="B1770" s="2"/>
      <c r="C1770" s="2"/>
      <c r="D1770" s="2"/>
      <c r="E1770" s="2"/>
      <c r="F1770" s="2"/>
      <c r="G1770" s="2"/>
      <c r="H1770" s="6"/>
      <c r="I1770" s="6"/>
      <c r="J1770" s="6"/>
      <c r="K1770" s="2"/>
    </row>
    <row r="1771" spans="1:17" ht="12.75" x14ac:dyDescent="0.2">
      <c r="A1771" s="2"/>
      <c r="B1771" s="2"/>
      <c r="C1771" s="2"/>
      <c r="D1771" s="2"/>
      <c r="E1771" s="2"/>
      <c r="F1771" s="2"/>
      <c r="G1771" s="2"/>
      <c r="H1771" s="6"/>
      <c r="I1771" s="6"/>
      <c r="J1771" s="6"/>
      <c r="K1771" s="2"/>
      <c r="Q1771">
        <v>16.48</v>
      </c>
    </row>
    <row r="1772" spans="1:17" ht="12.75" x14ac:dyDescent="0.2">
      <c r="A1772" s="2"/>
      <c r="B1772" s="2"/>
      <c r="C1772" s="2"/>
      <c r="D1772" s="2"/>
      <c r="E1772" s="2"/>
      <c r="F1772" s="2"/>
      <c r="G1772" s="2"/>
      <c r="H1772" s="6"/>
      <c r="I1772" s="6"/>
      <c r="J1772" s="6"/>
      <c r="K1772" s="2"/>
    </row>
    <row r="1773" spans="1:17" ht="12.75" x14ac:dyDescent="0.2">
      <c r="A1773" s="2"/>
      <c r="B1773" s="2"/>
      <c r="C1773" s="2"/>
      <c r="D1773" s="2"/>
      <c r="E1773" s="2"/>
      <c r="F1773" s="2"/>
      <c r="G1773" s="2"/>
      <c r="H1773" s="6"/>
      <c r="I1773" s="6"/>
      <c r="J1773" s="6"/>
      <c r="K1773" s="2"/>
    </row>
    <row r="1774" spans="1:17" ht="12.75" x14ac:dyDescent="0.2">
      <c r="A1774" s="2"/>
      <c r="B1774" s="2"/>
      <c r="C1774" s="2"/>
      <c r="D1774" s="2"/>
      <c r="E1774" s="2"/>
      <c r="F1774" s="2"/>
      <c r="G1774" s="2"/>
      <c r="H1774" s="6"/>
      <c r="I1774" s="6"/>
      <c r="J1774" s="6"/>
      <c r="K1774" s="2"/>
    </row>
    <row r="1775" spans="1:17" ht="12.75" x14ac:dyDescent="0.2">
      <c r="A1775" s="2"/>
      <c r="B1775" s="2"/>
      <c r="C1775" s="2"/>
      <c r="D1775" s="2"/>
      <c r="E1775" s="2"/>
      <c r="F1775" s="2"/>
      <c r="G1775" s="2"/>
      <c r="H1775" s="6"/>
      <c r="I1775" s="6"/>
      <c r="J1775" s="6"/>
      <c r="K1775" s="2"/>
    </row>
    <row r="1776" spans="1:17" ht="12.75" x14ac:dyDescent="0.2">
      <c r="A1776" s="2"/>
      <c r="B1776" s="2"/>
      <c r="C1776" s="2"/>
      <c r="D1776" s="2"/>
      <c r="E1776" s="2"/>
      <c r="F1776" s="2"/>
      <c r="G1776" s="2"/>
      <c r="H1776" s="6"/>
      <c r="I1776" s="6"/>
      <c r="J1776" s="6"/>
      <c r="K1776" s="2"/>
    </row>
    <row r="1777" spans="1:11" ht="12.75" x14ac:dyDescent="0.2">
      <c r="A1777" s="2"/>
      <c r="B1777" s="2"/>
      <c r="C1777" s="2"/>
      <c r="D1777" s="2"/>
      <c r="E1777" s="2"/>
      <c r="F1777" s="2"/>
      <c r="G1777" s="2"/>
      <c r="H1777" s="6"/>
      <c r="I1777" s="6"/>
      <c r="J1777" s="6"/>
      <c r="K1777" s="2"/>
    </row>
    <row r="1778" spans="1:11" ht="12.75" x14ac:dyDescent="0.2">
      <c r="A1778" s="2"/>
      <c r="B1778" s="2"/>
      <c r="C1778" s="2"/>
      <c r="D1778" s="2"/>
      <c r="E1778" s="2"/>
      <c r="F1778" s="2"/>
      <c r="G1778" s="2"/>
      <c r="H1778" s="6"/>
      <c r="I1778" s="6"/>
      <c r="J1778" s="6"/>
      <c r="K1778" s="2"/>
    </row>
    <row r="1779" spans="1:11" ht="12.75" x14ac:dyDescent="0.2">
      <c r="A1779" s="2"/>
      <c r="B1779" s="2"/>
      <c r="C1779" s="2"/>
      <c r="D1779" s="2"/>
      <c r="E1779" s="2"/>
      <c r="F1779" s="2"/>
      <c r="G1779" s="2"/>
      <c r="H1779" s="6"/>
      <c r="I1779" s="6"/>
      <c r="J1779" s="6"/>
      <c r="K1779" s="2"/>
    </row>
    <row r="1780" spans="1:11" ht="12.75" x14ac:dyDescent="0.2">
      <c r="A1780" s="2"/>
      <c r="B1780" s="2"/>
      <c r="C1780" s="2"/>
      <c r="D1780" s="2"/>
      <c r="E1780" s="2"/>
      <c r="F1780" s="2"/>
      <c r="G1780" s="2"/>
      <c r="H1780" s="6"/>
      <c r="I1780" s="6"/>
      <c r="J1780" s="6"/>
      <c r="K1780" s="2"/>
    </row>
    <row r="1781" spans="1:11" ht="12.75" x14ac:dyDescent="0.2">
      <c r="A1781" s="2"/>
      <c r="B1781" s="2"/>
      <c r="C1781" s="2"/>
      <c r="D1781" s="2"/>
      <c r="E1781" s="2"/>
      <c r="F1781" s="2"/>
      <c r="G1781" s="2"/>
      <c r="H1781" s="6"/>
      <c r="I1781" s="6"/>
      <c r="J1781" s="6"/>
      <c r="K1781" s="2"/>
    </row>
    <row r="1782" spans="1:11" ht="12.75" x14ac:dyDescent="0.2">
      <c r="A1782" s="2"/>
      <c r="B1782" s="2"/>
      <c r="C1782" s="2"/>
      <c r="D1782" s="2"/>
      <c r="E1782" s="2"/>
      <c r="F1782" s="2"/>
      <c r="G1782" s="2"/>
      <c r="H1782" s="6"/>
      <c r="I1782" s="6"/>
      <c r="J1782" s="6"/>
      <c r="K1782" s="2"/>
    </row>
    <row r="1783" spans="1:11" ht="12.75" x14ac:dyDescent="0.2">
      <c r="A1783" s="2"/>
      <c r="B1783" s="2"/>
      <c r="C1783" s="2"/>
      <c r="D1783" s="2"/>
      <c r="E1783" s="2"/>
      <c r="F1783" s="2"/>
      <c r="G1783" s="2"/>
      <c r="H1783" s="6"/>
      <c r="I1783" s="6"/>
      <c r="J1783" s="6"/>
      <c r="K1783" s="2"/>
    </row>
    <row r="1784" spans="1:11" ht="12.75" x14ac:dyDescent="0.2">
      <c r="A1784" s="2"/>
      <c r="B1784" s="2"/>
      <c r="C1784" s="2"/>
      <c r="D1784" s="2"/>
      <c r="E1784" s="2"/>
      <c r="F1784" s="2"/>
      <c r="G1784" s="2"/>
      <c r="H1784" s="6"/>
      <c r="I1784" s="6"/>
      <c r="J1784" s="6"/>
      <c r="K1784" s="2"/>
    </row>
    <row r="1785" spans="1:11" ht="12.75" x14ac:dyDescent="0.2">
      <c r="A1785" s="2"/>
      <c r="B1785" s="2"/>
      <c r="C1785" s="2"/>
      <c r="D1785" s="2"/>
      <c r="E1785" s="2"/>
      <c r="F1785" s="2"/>
      <c r="G1785" s="2"/>
      <c r="H1785" s="6"/>
      <c r="I1785" s="6"/>
      <c r="J1785" s="6"/>
      <c r="K1785" s="2"/>
    </row>
    <row r="1786" spans="1:11" ht="12.75" x14ac:dyDescent="0.2">
      <c r="A1786" s="2"/>
      <c r="B1786" s="2"/>
      <c r="C1786" s="2"/>
      <c r="D1786" s="2"/>
      <c r="E1786" s="2"/>
      <c r="F1786" s="2"/>
      <c r="G1786" s="2"/>
      <c r="H1786" s="6"/>
      <c r="I1786" s="6"/>
      <c r="J1786" s="6"/>
      <c r="K1786" s="2"/>
    </row>
    <row r="1787" spans="1:11" ht="12.75" x14ac:dyDescent="0.2">
      <c r="A1787" s="2"/>
      <c r="B1787" s="2"/>
      <c r="C1787" s="2"/>
      <c r="D1787" s="2"/>
      <c r="E1787" s="2"/>
      <c r="F1787" s="2"/>
      <c r="G1787" s="2"/>
      <c r="H1787" s="6"/>
      <c r="I1787" s="6"/>
      <c r="J1787" s="6"/>
      <c r="K1787" s="2"/>
    </row>
    <row r="1788" spans="1:11" ht="12.75" x14ac:dyDescent="0.2">
      <c r="A1788" s="2"/>
      <c r="B1788" s="2"/>
      <c r="C1788" s="2"/>
      <c r="D1788" s="2"/>
      <c r="E1788" s="2"/>
      <c r="F1788" s="2"/>
      <c r="G1788" s="2"/>
      <c r="H1788" s="6"/>
      <c r="I1788" s="6"/>
      <c r="J1788" s="6"/>
      <c r="K1788" s="2"/>
    </row>
    <row r="1789" spans="1:11" ht="12.75" x14ac:dyDescent="0.2">
      <c r="A1789" s="2"/>
      <c r="B1789" s="2"/>
      <c r="C1789" s="2"/>
      <c r="D1789" s="2"/>
      <c r="E1789" s="2"/>
      <c r="F1789" s="2"/>
      <c r="G1789" s="2"/>
      <c r="H1789" s="6"/>
      <c r="I1789" s="6"/>
      <c r="J1789" s="6"/>
      <c r="K1789" s="2"/>
    </row>
    <row r="1790" spans="1:11" ht="12.75" x14ac:dyDescent="0.2">
      <c r="A1790" s="2"/>
      <c r="B1790" s="2"/>
      <c r="C1790" s="2"/>
      <c r="D1790" s="2"/>
      <c r="E1790" s="2"/>
      <c r="F1790" s="2"/>
      <c r="G1790" s="2"/>
      <c r="H1790" s="6"/>
      <c r="I1790" s="6"/>
      <c r="J1790" s="6"/>
      <c r="K1790" s="2"/>
    </row>
    <row r="1791" spans="1:11" ht="12.75" x14ac:dyDescent="0.2">
      <c r="A1791" s="2"/>
      <c r="B1791" s="2"/>
      <c r="C1791" s="2"/>
      <c r="D1791" s="2"/>
      <c r="E1791" s="2"/>
      <c r="F1791" s="2"/>
      <c r="G1791" s="2"/>
      <c r="H1791" s="6"/>
      <c r="I1791" s="6"/>
      <c r="J1791" s="6"/>
      <c r="K1791" s="2"/>
    </row>
    <row r="1792" spans="1:11" ht="12.75" x14ac:dyDescent="0.2">
      <c r="A1792" s="2"/>
      <c r="B1792" s="2"/>
      <c r="C1792" s="2"/>
      <c r="D1792" s="2"/>
      <c r="E1792" s="2"/>
      <c r="F1792" s="2"/>
      <c r="G1792" s="2"/>
      <c r="H1792" s="6"/>
      <c r="I1792" s="6"/>
      <c r="J1792" s="6"/>
      <c r="K1792" s="2"/>
    </row>
    <row r="1793" spans="1:11" ht="12.75" x14ac:dyDescent="0.2">
      <c r="A1793" s="2"/>
      <c r="B1793" s="2"/>
      <c r="C1793" s="2"/>
      <c r="D1793" s="2"/>
      <c r="E1793" s="2"/>
      <c r="F1793" s="2"/>
      <c r="G1793" s="2"/>
      <c r="H1793" s="6"/>
      <c r="I1793" s="6"/>
      <c r="J1793" s="6"/>
      <c r="K1793" s="2"/>
    </row>
    <row r="1794" spans="1:11" ht="12.75" x14ac:dyDescent="0.2">
      <c r="A1794" s="2"/>
      <c r="B1794" s="2"/>
      <c r="C1794" s="2"/>
      <c r="D1794" s="2"/>
      <c r="E1794" s="2"/>
      <c r="F1794" s="2"/>
      <c r="G1794" s="2"/>
      <c r="H1794" s="6"/>
      <c r="I1794" s="6"/>
      <c r="J1794" s="6"/>
      <c r="K1794" s="2"/>
    </row>
    <row r="1795" spans="1:11" ht="12.75" x14ac:dyDescent="0.2">
      <c r="A1795" s="2"/>
      <c r="B1795" s="2"/>
      <c r="C1795" s="2"/>
      <c r="D1795" s="2"/>
      <c r="E1795" s="2"/>
      <c r="F1795" s="2"/>
      <c r="G1795" s="2"/>
      <c r="H1795" s="6"/>
      <c r="I1795" s="6"/>
      <c r="J1795" s="6"/>
      <c r="K1795" s="2"/>
    </row>
    <row r="1796" spans="1:11" ht="12.75" x14ac:dyDescent="0.2">
      <c r="A1796" s="2"/>
      <c r="B1796" s="2"/>
      <c r="C1796" s="2"/>
      <c r="D1796" s="2"/>
      <c r="E1796" s="2"/>
      <c r="F1796" s="2"/>
      <c r="G1796" s="2"/>
      <c r="H1796" s="6"/>
      <c r="I1796" s="6"/>
      <c r="J1796" s="6"/>
      <c r="K1796" s="2"/>
    </row>
    <row r="1797" spans="1:11" ht="12.75" x14ac:dyDescent="0.2">
      <c r="A1797" s="2"/>
      <c r="B1797" s="2"/>
      <c r="C1797" s="2"/>
      <c r="D1797" s="2"/>
      <c r="E1797" s="2"/>
      <c r="F1797" s="2"/>
      <c r="G1797" s="2"/>
      <c r="H1797" s="6"/>
      <c r="I1797" s="6"/>
      <c r="J1797" s="6"/>
      <c r="K1797" s="2"/>
    </row>
    <row r="1798" spans="1:11" ht="12.75" x14ac:dyDescent="0.2">
      <c r="A1798" s="2"/>
      <c r="B1798" s="2"/>
      <c r="C1798" s="2"/>
      <c r="D1798" s="2"/>
      <c r="E1798" s="2"/>
      <c r="F1798" s="2"/>
      <c r="G1798" s="2"/>
      <c r="H1798" s="6"/>
      <c r="I1798" s="6"/>
      <c r="J1798" s="6"/>
      <c r="K1798" s="2"/>
    </row>
    <row r="1799" spans="1:11" ht="12.75" x14ac:dyDescent="0.2">
      <c r="A1799" s="2"/>
      <c r="B1799" s="2"/>
      <c r="C1799" s="2"/>
      <c r="D1799" s="2"/>
      <c r="E1799" s="2"/>
      <c r="F1799" s="2"/>
      <c r="G1799" s="2"/>
      <c r="H1799" s="6"/>
      <c r="I1799" s="6"/>
      <c r="J1799" s="6"/>
      <c r="K1799" s="2"/>
    </row>
    <row r="1800" spans="1:11" ht="12.75" x14ac:dyDescent="0.2">
      <c r="A1800" s="2"/>
      <c r="B1800" s="2"/>
      <c r="C1800" s="2"/>
      <c r="D1800" s="2"/>
      <c r="E1800" s="2"/>
      <c r="F1800" s="2"/>
      <c r="G1800" s="2"/>
      <c r="H1800" s="6"/>
      <c r="I1800" s="6"/>
      <c r="J1800" s="6"/>
      <c r="K1800" s="2"/>
    </row>
    <row r="1801" spans="1:11" ht="12.75" x14ac:dyDescent="0.2">
      <c r="A1801" s="2"/>
      <c r="B1801" s="2"/>
      <c r="C1801" s="2"/>
      <c r="D1801" s="2"/>
      <c r="E1801" s="2"/>
      <c r="F1801" s="2"/>
      <c r="G1801" s="2"/>
      <c r="H1801" s="6"/>
      <c r="I1801" s="6"/>
      <c r="J1801" s="6"/>
      <c r="K1801" s="2"/>
    </row>
    <row r="1802" spans="1:11" ht="12.75" x14ac:dyDescent="0.2">
      <c r="A1802" s="2"/>
      <c r="B1802" s="2"/>
      <c r="C1802" s="2"/>
      <c r="D1802" s="2"/>
      <c r="E1802" s="2"/>
      <c r="F1802" s="2"/>
      <c r="G1802" s="2"/>
      <c r="H1802" s="6"/>
      <c r="I1802" s="6"/>
      <c r="J1802" s="6"/>
      <c r="K1802" s="2"/>
    </row>
    <row r="1803" spans="1:11" ht="12.75" x14ac:dyDescent="0.2">
      <c r="A1803" s="2"/>
      <c r="B1803" s="2"/>
      <c r="C1803" s="2"/>
      <c r="D1803" s="2"/>
      <c r="E1803" s="2"/>
      <c r="F1803" s="2"/>
      <c r="G1803" s="2"/>
      <c r="H1803" s="6"/>
      <c r="I1803" s="6"/>
      <c r="J1803" s="6"/>
      <c r="K1803" s="2"/>
    </row>
    <row r="1804" spans="1:11" ht="12.75" x14ac:dyDescent="0.2">
      <c r="A1804" s="2"/>
      <c r="B1804" s="2"/>
      <c r="C1804" s="2"/>
      <c r="D1804" s="2"/>
      <c r="E1804" s="2"/>
      <c r="F1804" s="2"/>
      <c r="G1804" s="2"/>
      <c r="H1804" s="6"/>
      <c r="I1804" s="6"/>
      <c r="J1804" s="6"/>
      <c r="K1804" s="2"/>
    </row>
    <row r="1805" spans="1:11" ht="12.75" x14ac:dyDescent="0.2">
      <c r="A1805" s="2"/>
      <c r="B1805" s="2"/>
      <c r="C1805" s="2"/>
      <c r="D1805" s="2"/>
      <c r="E1805" s="2"/>
      <c r="F1805" s="2"/>
      <c r="G1805" s="2"/>
      <c r="H1805" s="6"/>
      <c r="I1805" s="6"/>
      <c r="J1805" s="6"/>
      <c r="K1805" s="2"/>
    </row>
    <row r="1806" spans="1:11" ht="12.75" x14ac:dyDescent="0.2">
      <c r="A1806" s="2"/>
      <c r="B1806" s="2"/>
      <c r="C1806" s="2"/>
      <c r="D1806" s="2"/>
      <c r="E1806" s="2"/>
      <c r="F1806" s="2"/>
      <c r="G1806" s="2"/>
      <c r="H1806" s="6"/>
      <c r="I1806" s="6"/>
      <c r="J1806" s="6"/>
      <c r="K1806" s="2"/>
    </row>
    <row r="1807" spans="1:11" ht="12.75" x14ac:dyDescent="0.2">
      <c r="A1807" s="2"/>
      <c r="B1807" s="2"/>
      <c r="C1807" s="2"/>
      <c r="D1807" s="2"/>
      <c r="E1807" s="2"/>
      <c r="F1807" s="2"/>
      <c r="G1807" s="2"/>
      <c r="H1807" s="6"/>
      <c r="I1807" s="6"/>
      <c r="J1807" s="6"/>
      <c r="K1807" s="2"/>
    </row>
    <row r="1808" spans="1:11" ht="12.75" x14ac:dyDescent="0.2">
      <c r="A1808" s="2"/>
      <c r="B1808" s="2"/>
      <c r="C1808" s="2"/>
      <c r="D1808" s="2"/>
      <c r="E1808" s="2"/>
      <c r="F1808" s="2"/>
      <c r="G1808" s="2"/>
      <c r="H1808" s="6"/>
      <c r="I1808" s="6"/>
      <c r="J1808" s="6"/>
      <c r="K1808" s="2"/>
    </row>
    <row r="1809" spans="1:11" ht="12.75" x14ac:dyDescent="0.2">
      <c r="A1809" s="2"/>
      <c r="B1809" s="2"/>
      <c r="C1809" s="2"/>
      <c r="D1809" s="2"/>
      <c r="E1809" s="2"/>
      <c r="F1809" s="2"/>
      <c r="G1809" s="2"/>
      <c r="H1809" s="6"/>
      <c r="I1809" s="6"/>
      <c r="J1809" s="6"/>
      <c r="K1809" s="2"/>
    </row>
    <row r="1810" spans="1:11" ht="12.75" x14ac:dyDescent="0.2">
      <c r="A1810" s="2"/>
      <c r="B1810" s="2"/>
      <c r="C1810" s="2"/>
      <c r="D1810" s="2"/>
      <c r="E1810" s="2"/>
      <c r="F1810" s="2"/>
      <c r="G1810" s="2"/>
      <c r="H1810" s="6"/>
      <c r="I1810" s="6"/>
      <c r="J1810" s="6"/>
      <c r="K1810" s="2"/>
    </row>
    <row r="1811" spans="1:11" ht="12.75" x14ac:dyDescent="0.2">
      <c r="A1811" s="2"/>
      <c r="B1811" s="2"/>
      <c r="C1811" s="2"/>
      <c r="D1811" s="2"/>
      <c r="E1811" s="2"/>
      <c r="F1811" s="2"/>
      <c r="G1811" s="2"/>
      <c r="H1811" s="6"/>
      <c r="I1811" s="6"/>
      <c r="J1811" s="6"/>
      <c r="K1811" s="2"/>
    </row>
    <row r="1812" spans="1:11" ht="12.75" x14ac:dyDescent="0.2">
      <c r="A1812" s="2"/>
      <c r="B1812" s="2"/>
      <c r="C1812" s="2"/>
      <c r="D1812" s="2"/>
      <c r="E1812" s="2"/>
      <c r="F1812" s="2"/>
      <c r="G1812" s="2"/>
      <c r="H1812" s="6"/>
      <c r="I1812" s="6"/>
      <c r="J1812" s="6"/>
      <c r="K1812" s="2"/>
    </row>
    <row r="1813" spans="1:11" ht="12.75" x14ac:dyDescent="0.2">
      <c r="A1813" s="2"/>
      <c r="B1813" s="2"/>
      <c r="C1813" s="2"/>
      <c r="D1813" s="2"/>
      <c r="E1813" s="2"/>
      <c r="F1813" s="2"/>
      <c r="G1813" s="2"/>
      <c r="H1813" s="6"/>
      <c r="I1813" s="6"/>
      <c r="J1813" s="6"/>
      <c r="K1813" s="2"/>
    </row>
    <row r="1814" spans="1:11" ht="12.75" x14ac:dyDescent="0.2">
      <c r="A1814" s="2"/>
      <c r="B1814" s="2"/>
      <c r="C1814" s="2"/>
      <c r="D1814" s="2"/>
      <c r="E1814" s="2"/>
      <c r="F1814" s="2"/>
      <c r="G1814" s="2"/>
      <c r="H1814" s="6"/>
      <c r="I1814" s="6"/>
      <c r="J1814" s="6"/>
      <c r="K1814" s="2"/>
    </row>
    <row r="1815" spans="1:11" ht="12.75" x14ac:dyDescent="0.2">
      <c r="A1815" s="2"/>
      <c r="B1815" s="2"/>
      <c r="C1815" s="2"/>
      <c r="D1815" s="2"/>
      <c r="E1815" s="2"/>
      <c r="F1815" s="2"/>
      <c r="G1815" s="2"/>
      <c r="H1815" s="6"/>
      <c r="I1815" s="6"/>
      <c r="J1815" s="6"/>
      <c r="K1815" s="2"/>
    </row>
    <row r="1816" spans="1:11" ht="12.75" x14ac:dyDescent="0.2">
      <c r="A1816" s="2"/>
      <c r="B1816" s="2"/>
      <c r="C1816" s="2"/>
      <c r="D1816" s="2"/>
      <c r="E1816" s="2"/>
      <c r="F1816" s="2"/>
      <c r="G1816" s="2"/>
      <c r="H1816" s="6"/>
      <c r="I1816" s="6"/>
      <c r="J1816" s="6"/>
      <c r="K1816" s="2"/>
    </row>
    <row r="1817" spans="1:11" ht="12.75" x14ac:dyDescent="0.2">
      <c r="A1817" s="2"/>
      <c r="B1817" s="2"/>
      <c r="C1817" s="2"/>
      <c r="D1817" s="2"/>
      <c r="E1817" s="2"/>
      <c r="F1817" s="2"/>
      <c r="G1817" s="2"/>
      <c r="H1817" s="6"/>
      <c r="I1817" s="6"/>
      <c r="J1817" s="6"/>
      <c r="K1817" s="2"/>
    </row>
    <row r="1818" spans="1:11" ht="12.75" x14ac:dyDescent="0.2">
      <c r="A1818" s="2"/>
      <c r="B1818" s="2"/>
      <c r="C1818" s="2"/>
      <c r="D1818" s="2"/>
      <c r="E1818" s="2"/>
      <c r="F1818" s="2"/>
      <c r="G1818" s="2"/>
      <c r="H1818" s="6"/>
      <c r="I1818" s="6"/>
      <c r="J1818" s="6"/>
      <c r="K1818" s="2"/>
    </row>
    <row r="1819" spans="1:11" ht="12.75" x14ac:dyDescent="0.2">
      <c r="A1819" s="2"/>
      <c r="B1819" s="2"/>
      <c r="C1819" s="2"/>
      <c r="D1819" s="2"/>
      <c r="E1819" s="2"/>
      <c r="F1819" s="2"/>
      <c r="G1819" s="2"/>
      <c r="H1819" s="6"/>
      <c r="I1819" s="6"/>
      <c r="J1819" s="6"/>
      <c r="K1819" s="2"/>
    </row>
    <row r="1820" spans="1:11" ht="12.75" x14ac:dyDescent="0.2">
      <c r="A1820" s="2"/>
      <c r="B1820" s="2"/>
      <c r="C1820" s="2"/>
      <c r="D1820" s="2"/>
      <c r="E1820" s="2"/>
      <c r="F1820" s="2"/>
      <c r="G1820" s="2"/>
      <c r="H1820" s="6"/>
      <c r="I1820" s="6"/>
      <c r="J1820" s="6"/>
      <c r="K1820" s="2"/>
    </row>
    <row r="1821" spans="1:11" ht="12.75" x14ac:dyDescent="0.2">
      <c r="A1821" s="2"/>
      <c r="B1821" s="2"/>
      <c r="C1821" s="2"/>
      <c r="D1821" s="2"/>
      <c r="E1821" s="2"/>
      <c r="F1821" s="2"/>
      <c r="G1821" s="2"/>
      <c r="H1821" s="6"/>
      <c r="I1821" s="6"/>
      <c r="J1821" s="6"/>
      <c r="K1821" s="2"/>
    </row>
    <row r="1822" spans="1:11" ht="12.75" x14ac:dyDescent="0.2">
      <c r="A1822" s="2"/>
      <c r="B1822" s="2"/>
      <c r="C1822" s="2"/>
      <c r="D1822" s="2"/>
      <c r="E1822" s="2"/>
      <c r="F1822" s="2"/>
      <c r="G1822" s="2"/>
      <c r="H1822" s="6"/>
      <c r="I1822" s="6"/>
      <c r="J1822" s="6"/>
      <c r="K1822" s="2"/>
    </row>
    <row r="1823" spans="1:11" ht="12.75" x14ac:dyDescent="0.2">
      <c r="A1823" s="2"/>
      <c r="B1823" s="2"/>
      <c r="C1823" s="2"/>
      <c r="D1823" s="2"/>
      <c r="E1823" s="2"/>
      <c r="F1823" s="2"/>
      <c r="G1823" s="2"/>
      <c r="H1823" s="6"/>
      <c r="I1823" s="6"/>
      <c r="J1823" s="6"/>
      <c r="K1823" s="2"/>
    </row>
    <row r="1824" spans="1:11" ht="12.75" x14ac:dyDescent="0.2">
      <c r="A1824" s="2"/>
      <c r="B1824" s="2"/>
      <c r="C1824" s="2"/>
      <c r="D1824" s="2"/>
      <c r="E1824" s="2"/>
      <c r="F1824" s="2"/>
      <c r="G1824" s="2"/>
      <c r="H1824" s="6"/>
      <c r="I1824" s="6"/>
      <c r="J1824" s="6"/>
      <c r="K1824" s="2"/>
    </row>
    <row r="1825" spans="1:11" ht="12.75" x14ac:dyDescent="0.2">
      <c r="A1825" s="2"/>
      <c r="B1825" s="2"/>
      <c r="C1825" s="2"/>
      <c r="D1825" s="2"/>
      <c r="E1825" s="2"/>
      <c r="F1825" s="2"/>
      <c r="G1825" s="2"/>
      <c r="H1825" s="6"/>
      <c r="I1825" s="6"/>
      <c r="J1825" s="6"/>
      <c r="K1825" s="2"/>
    </row>
    <row r="1826" spans="1:11" ht="12.75" x14ac:dyDescent="0.2">
      <c r="A1826" s="2"/>
      <c r="B1826" s="2"/>
      <c r="C1826" s="2"/>
      <c r="D1826" s="2"/>
      <c r="E1826" s="2"/>
      <c r="F1826" s="2"/>
      <c r="G1826" s="2"/>
      <c r="H1826" s="6"/>
      <c r="I1826" s="6"/>
      <c r="J1826" s="6"/>
      <c r="K1826" s="2"/>
    </row>
    <row r="1827" spans="1:11" ht="12.75" x14ac:dyDescent="0.2">
      <c r="A1827" s="2"/>
      <c r="B1827" s="2"/>
      <c r="C1827" s="2"/>
      <c r="D1827" s="2"/>
      <c r="E1827" s="2"/>
      <c r="F1827" s="2"/>
      <c r="G1827" s="2"/>
      <c r="H1827" s="6"/>
      <c r="I1827" s="6"/>
      <c r="J1827" s="6"/>
      <c r="K1827" s="2"/>
    </row>
    <row r="1828" spans="1:11" ht="12.75" x14ac:dyDescent="0.2">
      <c r="A1828" s="2"/>
      <c r="B1828" s="2"/>
      <c r="C1828" s="2"/>
      <c r="D1828" s="2"/>
      <c r="E1828" s="2"/>
      <c r="F1828" s="2"/>
      <c r="G1828" s="2"/>
      <c r="H1828" s="6"/>
      <c r="I1828" s="6"/>
      <c r="J1828" s="6"/>
      <c r="K1828" s="2"/>
    </row>
    <row r="1829" spans="1:11" ht="12.75" x14ac:dyDescent="0.2">
      <c r="A1829" s="2"/>
      <c r="B1829" s="2"/>
      <c r="C1829" s="2"/>
      <c r="D1829" s="2"/>
      <c r="E1829" s="2"/>
      <c r="F1829" s="2"/>
      <c r="G1829" s="2"/>
      <c r="H1829" s="6"/>
      <c r="I1829" s="6"/>
      <c r="J1829" s="6"/>
      <c r="K1829" s="2"/>
    </row>
    <row r="1830" spans="1:11" ht="12.75" x14ac:dyDescent="0.2">
      <c r="A1830" s="2"/>
      <c r="B1830" s="2"/>
      <c r="C1830" s="2"/>
      <c r="D1830" s="2"/>
      <c r="E1830" s="2"/>
      <c r="F1830" s="2"/>
      <c r="G1830" s="2"/>
      <c r="H1830" s="6"/>
      <c r="I1830" s="6"/>
      <c r="J1830" s="6"/>
      <c r="K1830" s="2"/>
    </row>
    <row r="1831" spans="1:11" ht="12.75" x14ac:dyDescent="0.2">
      <c r="A1831" s="2"/>
      <c r="B1831" s="2"/>
      <c r="C1831" s="2"/>
      <c r="D1831" s="2"/>
      <c r="E1831" s="2"/>
      <c r="F1831" s="2"/>
      <c r="G1831" s="2"/>
      <c r="H1831" s="6"/>
      <c r="I1831" s="6"/>
      <c r="J1831" s="6"/>
      <c r="K1831" s="2"/>
    </row>
    <row r="1832" spans="1:11" ht="12.75" x14ac:dyDescent="0.2">
      <c r="A1832" s="2"/>
      <c r="B1832" s="2"/>
      <c r="C1832" s="2"/>
      <c r="D1832" s="2"/>
      <c r="E1832" s="2"/>
      <c r="F1832" s="2"/>
      <c r="G1832" s="2"/>
      <c r="H1832" s="6"/>
      <c r="I1832" s="6"/>
      <c r="J1832" s="6"/>
      <c r="K1832" s="2"/>
    </row>
    <row r="1833" spans="1:11" ht="12.75" x14ac:dyDescent="0.2">
      <c r="A1833" s="2"/>
      <c r="B1833" s="2"/>
      <c r="C1833" s="2"/>
      <c r="D1833" s="2"/>
      <c r="E1833" s="2"/>
      <c r="F1833" s="2"/>
      <c r="G1833" s="2"/>
      <c r="H1833" s="6"/>
      <c r="I1833" s="6"/>
      <c r="J1833" s="6"/>
      <c r="K1833" s="2"/>
    </row>
    <row r="1834" spans="1:11" ht="12.75" x14ac:dyDescent="0.2">
      <c r="A1834" s="2"/>
      <c r="B1834" s="2"/>
      <c r="C1834" s="2"/>
      <c r="D1834" s="2"/>
      <c r="E1834" s="2"/>
      <c r="F1834" s="2"/>
      <c r="G1834" s="2"/>
      <c r="H1834" s="6"/>
      <c r="I1834" s="6"/>
      <c r="J1834" s="6"/>
      <c r="K1834" s="2"/>
    </row>
    <row r="1835" spans="1:11" ht="12.75" x14ac:dyDescent="0.2">
      <c r="A1835" s="2"/>
      <c r="B1835" s="2"/>
      <c r="C1835" s="2"/>
      <c r="D1835" s="2"/>
      <c r="E1835" s="2"/>
      <c r="F1835" s="2"/>
      <c r="G1835" s="2"/>
      <c r="H1835" s="6"/>
      <c r="I1835" s="6"/>
      <c r="J1835" s="6"/>
      <c r="K1835" s="2"/>
    </row>
    <row r="1836" spans="1:11" ht="12.75" x14ac:dyDescent="0.2">
      <c r="A1836" s="2"/>
      <c r="B1836" s="2"/>
      <c r="C1836" s="2"/>
      <c r="D1836" s="2"/>
      <c r="E1836" s="2"/>
      <c r="F1836" s="2"/>
      <c r="G1836" s="2"/>
      <c r="H1836" s="6"/>
      <c r="I1836" s="6"/>
      <c r="J1836" s="6"/>
      <c r="K1836" s="2"/>
    </row>
    <row r="1837" spans="1:11" ht="12.75" x14ac:dyDescent="0.2">
      <c r="A1837" s="2"/>
      <c r="B1837" s="2"/>
      <c r="C1837" s="2"/>
      <c r="D1837" s="2"/>
      <c r="E1837" s="2"/>
      <c r="F1837" s="2"/>
      <c r="G1837" s="2"/>
      <c r="H1837" s="6"/>
      <c r="I1837" s="6"/>
      <c r="J1837" s="6"/>
      <c r="K1837" s="2"/>
    </row>
    <row r="1838" spans="1:11" ht="12.75" x14ac:dyDescent="0.2">
      <c r="A1838" s="2"/>
      <c r="B1838" s="2"/>
      <c r="C1838" s="2"/>
      <c r="D1838" s="2"/>
      <c r="E1838" s="2"/>
      <c r="F1838" s="2"/>
      <c r="G1838" s="2"/>
      <c r="H1838" s="6"/>
      <c r="I1838" s="6"/>
      <c r="J1838" s="6"/>
      <c r="K1838" s="2"/>
    </row>
    <row r="1839" spans="1:11" ht="12.75" x14ac:dyDescent="0.2">
      <c r="A1839" s="2"/>
      <c r="B1839" s="2"/>
      <c r="C1839" s="2"/>
      <c r="D1839" s="2"/>
      <c r="E1839" s="2"/>
      <c r="F1839" s="2"/>
      <c r="G1839" s="2"/>
      <c r="H1839" s="6"/>
      <c r="I1839" s="6"/>
      <c r="J1839" s="6"/>
      <c r="K1839" s="2"/>
    </row>
    <row r="1840" spans="1:11" ht="12.75" x14ac:dyDescent="0.2">
      <c r="A1840" s="2"/>
      <c r="B1840" s="2"/>
      <c r="C1840" s="2"/>
      <c r="D1840" s="2"/>
      <c r="E1840" s="2"/>
      <c r="F1840" s="2"/>
      <c r="G1840" s="2"/>
      <c r="H1840" s="6"/>
      <c r="I1840" s="6"/>
      <c r="J1840" s="6"/>
      <c r="K1840" s="2"/>
    </row>
    <row r="1841" spans="1:11" ht="12.75" x14ac:dyDescent="0.2">
      <c r="A1841" s="2"/>
      <c r="B1841" s="2"/>
      <c r="C1841" s="2"/>
      <c r="D1841" s="2"/>
      <c r="E1841" s="2"/>
      <c r="F1841" s="2"/>
      <c r="G1841" s="2"/>
      <c r="H1841" s="6"/>
      <c r="I1841" s="6"/>
      <c r="J1841" s="6"/>
      <c r="K1841" s="2"/>
    </row>
    <row r="1842" spans="1:11" ht="12.75" x14ac:dyDescent="0.2">
      <c r="A1842" s="2"/>
      <c r="B1842" s="2"/>
      <c r="C1842" s="2"/>
      <c r="D1842" s="2"/>
      <c r="E1842" s="2"/>
      <c r="F1842" s="2"/>
      <c r="G1842" s="2"/>
      <c r="H1842" s="6"/>
      <c r="I1842" s="6"/>
      <c r="J1842" s="6"/>
      <c r="K1842" s="2"/>
    </row>
    <row r="1843" spans="1:11" ht="12.75" x14ac:dyDescent="0.2">
      <c r="A1843" s="2"/>
      <c r="B1843" s="2"/>
      <c r="C1843" s="2"/>
      <c r="D1843" s="2"/>
      <c r="E1843" s="2"/>
      <c r="F1843" s="2"/>
      <c r="G1843" s="2"/>
      <c r="H1843" s="6"/>
      <c r="I1843" s="6"/>
      <c r="J1843" s="6"/>
      <c r="K1843" s="2"/>
    </row>
    <row r="1844" spans="1:11" ht="12.75" x14ac:dyDescent="0.2">
      <c r="A1844" s="2"/>
      <c r="B1844" s="2"/>
      <c r="C1844" s="2"/>
      <c r="D1844" s="2"/>
      <c r="E1844" s="2"/>
      <c r="F1844" s="2"/>
      <c r="G1844" s="2"/>
      <c r="H1844" s="6"/>
      <c r="I1844" s="6"/>
      <c r="J1844" s="6"/>
      <c r="K1844" s="2"/>
    </row>
    <row r="1845" spans="1:11" ht="12.75" x14ac:dyDescent="0.2">
      <c r="A1845" s="2"/>
      <c r="B1845" s="2"/>
      <c r="C1845" s="2"/>
      <c r="D1845" s="2"/>
      <c r="E1845" s="2"/>
      <c r="F1845" s="2"/>
      <c r="G1845" s="2"/>
      <c r="H1845" s="6"/>
      <c r="I1845" s="6"/>
      <c r="J1845" s="6"/>
      <c r="K1845" s="2"/>
    </row>
    <row r="1846" spans="1:11" ht="12.75" x14ac:dyDescent="0.2">
      <c r="A1846" s="2"/>
      <c r="B1846" s="2"/>
      <c r="C1846" s="2"/>
      <c r="D1846" s="2"/>
      <c r="E1846" s="2"/>
      <c r="F1846" s="2"/>
      <c r="G1846" s="2"/>
      <c r="H1846" s="6"/>
      <c r="I1846" s="6"/>
      <c r="J1846" s="6"/>
      <c r="K1846" s="2"/>
    </row>
    <row r="1847" spans="1:11" ht="12.75" x14ac:dyDescent="0.2">
      <c r="A1847" s="2"/>
      <c r="B1847" s="2"/>
      <c r="C1847" s="2"/>
      <c r="D1847" s="2"/>
      <c r="E1847" s="2"/>
      <c r="F1847" s="2"/>
      <c r="G1847" s="2"/>
      <c r="H1847" s="6"/>
      <c r="I1847" s="6"/>
      <c r="J1847" s="6"/>
      <c r="K1847" s="2"/>
    </row>
    <row r="1848" spans="1:11" ht="12.75" x14ac:dyDescent="0.2">
      <c r="A1848" s="2"/>
      <c r="B1848" s="2"/>
      <c r="C1848" s="2"/>
      <c r="D1848" s="2"/>
      <c r="E1848" s="2"/>
      <c r="F1848" s="2"/>
      <c r="G1848" s="2"/>
      <c r="H1848" s="6"/>
      <c r="I1848" s="6"/>
      <c r="J1848" s="6"/>
      <c r="K1848" s="2"/>
    </row>
    <row r="1849" spans="1:11" ht="12.75" x14ac:dyDescent="0.2">
      <c r="A1849" s="2"/>
      <c r="B1849" s="2"/>
      <c r="C1849" s="2"/>
      <c r="D1849" s="2"/>
      <c r="E1849" s="2"/>
      <c r="F1849" s="2"/>
      <c r="G1849" s="2"/>
      <c r="H1849" s="6"/>
      <c r="I1849" s="6"/>
      <c r="J1849" s="6"/>
      <c r="K1849" s="2"/>
    </row>
    <row r="1850" spans="1:11" ht="12.75" x14ac:dyDescent="0.2">
      <c r="A1850" s="2"/>
      <c r="B1850" s="2"/>
      <c r="C1850" s="2"/>
      <c r="D1850" s="2"/>
      <c r="E1850" s="2"/>
      <c r="F1850" s="2"/>
      <c r="G1850" s="2"/>
      <c r="H1850" s="6"/>
      <c r="I1850" s="6"/>
      <c r="J1850" s="6"/>
      <c r="K1850" s="2"/>
    </row>
    <row r="1851" spans="1:11" ht="12.75" x14ac:dyDescent="0.2">
      <c r="A1851" s="2"/>
      <c r="B1851" s="2"/>
      <c r="C1851" s="2"/>
      <c r="D1851" s="2"/>
      <c r="E1851" s="2"/>
      <c r="F1851" s="2"/>
      <c r="G1851" s="2"/>
      <c r="H1851" s="6"/>
      <c r="I1851" s="6"/>
      <c r="J1851" s="6"/>
      <c r="K1851" s="2"/>
    </row>
    <row r="1852" spans="1:11" ht="12.75" x14ac:dyDescent="0.2">
      <c r="A1852" s="2"/>
      <c r="B1852" s="2"/>
      <c r="C1852" s="2"/>
      <c r="D1852" s="2"/>
      <c r="E1852" s="2"/>
      <c r="F1852" s="2"/>
      <c r="G1852" s="2"/>
      <c r="H1852" s="6"/>
      <c r="I1852" s="6"/>
      <c r="J1852" s="6"/>
      <c r="K1852" s="2"/>
    </row>
    <row r="1853" spans="1:11" ht="12.75" x14ac:dyDescent="0.2">
      <c r="A1853" s="2"/>
      <c r="B1853" s="2"/>
      <c r="C1853" s="2"/>
      <c r="D1853" s="2"/>
      <c r="E1853" s="2"/>
      <c r="F1853" s="2"/>
      <c r="G1853" s="2"/>
      <c r="H1853" s="6"/>
      <c r="I1853" s="6"/>
      <c r="J1853" s="6"/>
      <c r="K1853" s="2"/>
    </row>
    <row r="1854" spans="1:11" ht="12.75" x14ac:dyDescent="0.2">
      <c r="A1854" s="2"/>
      <c r="B1854" s="2"/>
      <c r="C1854" s="2"/>
      <c r="D1854" s="2"/>
      <c r="E1854" s="2"/>
      <c r="F1854" s="2"/>
      <c r="G1854" s="2"/>
      <c r="H1854" s="6"/>
      <c r="I1854" s="6"/>
      <c r="J1854" s="6"/>
      <c r="K1854" s="2"/>
    </row>
    <row r="1855" spans="1:11" ht="12.75" x14ac:dyDescent="0.2">
      <c r="A1855" s="2"/>
      <c r="B1855" s="2"/>
      <c r="C1855" s="2"/>
      <c r="D1855" s="2"/>
      <c r="E1855" s="2"/>
      <c r="F1855" s="2"/>
      <c r="G1855" s="2"/>
      <c r="H1855" s="6"/>
      <c r="I1855" s="6"/>
      <c r="J1855" s="6"/>
      <c r="K1855" s="2"/>
    </row>
    <row r="1856" spans="1:11" ht="12.75" x14ac:dyDescent="0.2">
      <c r="A1856" s="2"/>
      <c r="B1856" s="2"/>
      <c r="C1856" s="2"/>
      <c r="D1856" s="2"/>
      <c r="E1856" s="2"/>
      <c r="F1856" s="2"/>
      <c r="G1856" s="2"/>
      <c r="H1856" s="6"/>
      <c r="I1856" s="6"/>
      <c r="J1856" s="6"/>
      <c r="K1856" s="2"/>
    </row>
    <row r="1857" spans="1:11" ht="12.75" x14ac:dyDescent="0.2">
      <c r="A1857" s="2"/>
      <c r="B1857" s="2"/>
      <c r="C1857" s="2"/>
      <c r="D1857" s="2"/>
      <c r="E1857" s="2"/>
      <c r="F1857" s="2"/>
      <c r="G1857" s="2"/>
      <c r="H1857" s="6"/>
      <c r="I1857" s="6"/>
      <c r="J1857" s="6"/>
      <c r="K1857" s="2"/>
    </row>
    <row r="1858" spans="1:11" ht="12.75" x14ac:dyDescent="0.2">
      <c r="A1858" s="2"/>
      <c r="B1858" s="2"/>
      <c r="C1858" s="2"/>
      <c r="D1858" s="2"/>
      <c r="E1858" s="2"/>
      <c r="F1858" s="2"/>
      <c r="G1858" s="2"/>
      <c r="H1858" s="6"/>
      <c r="I1858" s="6"/>
      <c r="J1858" s="6"/>
      <c r="K1858" s="2"/>
    </row>
    <row r="1859" spans="1:11" ht="12.75" x14ac:dyDescent="0.2">
      <c r="A1859" s="2"/>
      <c r="B1859" s="2"/>
      <c r="C1859" s="2"/>
      <c r="D1859" s="2"/>
      <c r="E1859" s="2"/>
      <c r="F1859" s="2"/>
      <c r="G1859" s="2"/>
      <c r="H1859" s="6"/>
      <c r="I1859" s="6"/>
      <c r="J1859" s="6"/>
      <c r="K1859" s="2"/>
    </row>
    <row r="1860" spans="1:11" ht="12.75" x14ac:dyDescent="0.2">
      <c r="A1860" s="2"/>
      <c r="B1860" s="2"/>
      <c r="C1860" s="2"/>
      <c r="D1860" s="2"/>
      <c r="E1860" s="2"/>
      <c r="F1860" s="2"/>
      <c r="G1860" s="2"/>
      <c r="H1860" s="6"/>
      <c r="I1860" s="6"/>
      <c r="J1860" s="6"/>
      <c r="K1860" s="2"/>
    </row>
    <row r="1861" spans="1:11" ht="12.75" x14ac:dyDescent="0.2">
      <c r="A1861" s="2"/>
      <c r="B1861" s="2"/>
      <c r="C1861" s="2"/>
      <c r="D1861" s="2"/>
      <c r="E1861" s="2"/>
      <c r="F1861" s="2"/>
      <c r="G1861" s="2"/>
      <c r="H1861" s="6"/>
      <c r="I1861" s="6"/>
      <c r="J1861" s="6"/>
      <c r="K1861" s="2"/>
    </row>
    <row r="1862" spans="1:11" ht="12.75" x14ac:dyDescent="0.2">
      <c r="A1862" s="2"/>
      <c r="B1862" s="2"/>
      <c r="C1862" s="2"/>
      <c r="D1862" s="2"/>
      <c r="E1862" s="2"/>
      <c r="F1862" s="2"/>
      <c r="G1862" s="2"/>
      <c r="H1862" s="6"/>
      <c r="I1862" s="6"/>
      <c r="J1862" s="6"/>
      <c r="K1862" s="2"/>
    </row>
    <row r="1863" spans="1:11" ht="12.75" x14ac:dyDescent="0.2">
      <c r="A1863" s="2"/>
      <c r="B1863" s="2"/>
      <c r="C1863" s="2"/>
      <c r="D1863" s="2"/>
      <c r="E1863" s="2"/>
      <c r="F1863" s="2"/>
      <c r="G1863" s="2"/>
      <c r="H1863" s="6"/>
      <c r="I1863" s="6"/>
      <c r="J1863" s="6"/>
      <c r="K1863" s="2"/>
    </row>
    <row r="1864" spans="1:11" ht="12.75" x14ac:dyDescent="0.2">
      <c r="A1864" s="2"/>
      <c r="B1864" s="2"/>
      <c r="C1864" s="2"/>
      <c r="D1864" s="2"/>
      <c r="E1864" s="2"/>
      <c r="F1864" s="2"/>
      <c r="G1864" s="2"/>
      <c r="H1864" s="6"/>
      <c r="I1864" s="6"/>
      <c r="J1864" s="6"/>
      <c r="K1864" s="2"/>
    </row>
    <row r="1865" spans="1:11" ht="12.75" x14ac:dyDescent="0.2">
      <c r="A1865" s="2"/>
      <c r="B1865" s="2"/>
      <c r="C1865" s="2"/>
      <c r="D1865" s="2"/>
      <c r="E1865" s="2"/>
      <c r="F1865" s="2"/>
      <c r="G1865" s="2"/>
      <c r="H1865" s="6"/>
      <c r="I1865" s="6"/>
      <c r="J1865" s="6"/>
      <c r="K1865" s="2"/>
    </row>
    <row r="1866" spans="1:11" ht="12.75" x14ac:dyDescent="0.2">
      <c r="A1866" s="2"/>
      <c r="B1866" s="2"/>
      <c r="C1866" s="2"/>
      <c r="D1866" s="2"/>
      <c r="E1866" s="2"/>
      <c r="F1866" s="2"/>
      <c r="G1866" s="2"/>
      <c r="H1866" s="6"/>
      <c r="I1866" s="6"/>
      <c r="J1866" s="6"/>
      <c r="K1866" s="2"/>
    </row>
    <row r="1867" spans="1:11" ht="12.75" x14ac:dyDescent="0.2">
      <c r="A1867" s="2"/>
      <c r="B1867" s="2"/>
      <c r="C1867" s="2"/>
      <c r="D1867" s="2"/>
      <c r="E1867" s="2"/>
      <c r="F1867" s="2"/>
      <c r="G1867" s="2"/>
      <c r="H1867" s="6"/>
      <c r="I1867" s="6"/>
      <c r="J1867" s="6"/>
      <c r="K1867" s="2"/>
    </row>
    <row r="1868" spans="1:11" ht="12.75" x14ac:dyDescent="0.2">
      <c r="A1868" s="2"/>
      <c r="B1868" s="2"/>
      <c r="C1868" s="2"/>
      <c r="D1868" s="2"/>
      <c r="E1868" s="2"/>
      <c r="F1868" s="2"/>
      <c r="G1868" s="2"/>
      <c r="H1868" s="6"/>
      <c r="I1868" s="6"/>
      <c r="J1868" s="6"/>
      <c r="K1868" s="2"/>
    </row>
    <row r="1869" spans="1:11" ht="12.75" x14ac:dyDescent="0.2">
      <c r="A1869" s="2"/>
      <c r="B1869" s="2"/>
      <c r="C1869" s="2"/>
      <c r="D1869" s="2"/>
      <c r="E1869" s="2"/>
      <c r="F1869" s="2"/>
      <c r="G1869" s="2"/>
      <c r="H1869" s="6"/>
      <c r="I1869" s="6"/>
      <c r="J1869" s="6"/>
      <c r="K1869" s="2"/>
    </row>
    <row r="1870" spans="1:11" ht="12.75" x14ac:dyDescent="0.2">
      <c r="A1870" s="2"/>
      <c r="B1870" s="2"/>
      <c r="C1870" s="2"/>
      <c r="D1870" s="2"/>
      <c r="E1870" s="2"/>
      <c r="F1870" s="2"/>
      <c r="G1870" s="2"/>
      <c r="H1870" s="6"/>
      <c r="I1870" s="6"/>
      <c r="J1870" s="6"/>
      <c r="K1870" s="2"/>
    </row>
    <row r="1871" spans="1:11" ht="12.75" x14ac:dyDescent="0.2">
      <c r="A1871" s="2"/>
      <c r="B1871" s="2"/>
      <c r="C1871" s="2"/>
      <c r="D1871" s="2"/>
      <c r="E1871" s="2"/>
      <c r="F1871" s="2"/>
      <c r="G1871" s="2"/>
      <c r="H1871" s="6"/>
      <c r="I1871" s="6"/>
      <c r="J1871" s="6"/>
      <c r="K1871" s="2"/>
    </row>
    <row r="1872" spans="1:11" ht="12.75" x14ac:dyDescent="0.2">
      <c r="A1872" s="2"/>
      <c r="B1872" s="2"/>
      <c r="C1872" s="2"/>
      <c r="D1872" s="2"/>
      <c r="E1872" s="2"/>
      <c r="F1872" s="2"/>
      <c r="G1872" s="2"/>
      <c r="H1872" s="6"/>
      <c r="I1872" s="6"/>
      <c r="J1872" s="6"/>
      <c r="K1872" s="2"/>
    </row>
    <row r="1873" spans="1:11" ht="12.75" x14ac:dyDescent="0.2">
      <c r="A1873" s="2"/>
      <c r="B1873" s="2"/>
      <c r="C1873" s="2"/>
      <c r="D1873" s="2"/>
      <c r="E1873" s="2"/>
      <c r="F1873" s="2"/>
      <c r="G1873" s="2"/>
      <c r="H1873" s="6"/>
      <c r="I1873" s="6"/>
      <c r="J1873" s="6"/>
      <c r="K1873" s="2"/>
    </row>
    <row r="1874" spans="1:11" ht="12.75" x14ac:dyDescent="0.2">
      <c r="A1874" s="2"/>
      <c r="B1874" s="2"/>
      <c r="C1874" s="2"/>
      <c r="D1874" s="2"/>
      <c r="E1874" s="2"/>
      <c r="F1874" s="2"/>
      <c r="G1874" s="2"/>
      <c r="H1874" s="6"/>
      <c r="I1874" s="6"/>
      <c r="J1874" s="6"/>
      <c r="K1874" s="2"/>
    </row>
    <row r="1875" spans="1:11" ht="12.75" x14ac:dyDescent="0.2">
      <c r="A1875" s="2"/>
      <c r="B1875" s="2"/>
      <c r="C1875" s="2"/>
      <c r="D1875" s="2"/>
      <c r="E1875" s="2"/>
      <c r="F1875" s="2"/>
      <c r="G1875" s="2"/>
      <c r="H1875" s="6"/>
      <c r="I1875" s="6"/>
      <c r="J1875" s="6"/>
      <c r="K1875" s="2"/>
    </row>
    <row r="1876" spans="1:11" ht="12.75" x14ac:dyDescent="0.2">
      <c r="A1876" s="2"/>
      <c r="B1876" s="2"/>
      <c r="C1876" s="2"/>
      <c r="D1876" s="2"/>
      <c r="E1876" s="2"/>
      <c r="F1876" s="2"/>
      <c r="G1876" s="2"/>
      <c r="H1876" s="6"/>
      <c r="I1876" s="6"/>
      <c r="J1876" s="6"/>
      <c r="K1876" s="2"/>
    </row>
    <row r="1877" spans="1:11" ht="12.75" x14ac:dyDescent="0.2">
      <c r="A1877" s="2"/>
      <c r="B1877" s="2"/>
      <c r="C1877" s="2"/>
      <c r="D1877" s="2"/>
      <c r="E1877" s="2"/>
      <c r="F1877" s="2"/>
      <c r="G1877" s="2"/>
      <c r="H1877" s="6"/>
      <c r="I1877" s="6"/>
      <c r="J1877" s="6"/>
      <c r="K1877" s="2"/>
    </row>
    <row r="1878" spans="1:11" ht="12.75" x14ac:dyDescent="0.2">
      <c r="A1878" s="2"/>
      <c r="B1878" s="2"/>
      <c r="C1878" s="2"/>
      <c r="D1878" s="2"/>
      <c r="E1878" s="2"/>
      <c r="F1878" s="2"/>
      <c r="G1878" s="2"/>
      <c r="H1878" s="6"/>
      <c r="I1878" s="6"/>
      <c r="J1878" s="6"/>
      <c r="K1878" s="2"/>
    </row>
    <row r="1879" spans="1:11" ht="12.75" x14ac:dyDescent="0.2">
      <c r="A1879" s="2"/>
      <c r="B1879" s="2"/>
      <c r="C1879" s="2"/>
      <c r="D1879" s="2"/>
      <c r="E1879" s="2"/>
      <c r="F1879" s="2"/>
      <c r="G1879" s="2"/>
      <c r="H1879" s="6"/>
      <c r="I1879" s="6"/>
      <c r="J1879" s="6"/>
      <c r="K1879" s="2"/>
    </row>
    <row r="1880" spans="1:11" ht="12.75" x14ac:dyDescent="0.2">
      <c r="A1880" s="2"/>
      <c r="B1880" s="2"/>
      <c r="C1880" s="2"/>
      <c r="D1880" s="2"/>
      <c r="E1880" s="2"/>
      <c r="F1880" s="2"/>
      <c r="G1880" s="2"/>
      <c r="H1880" s="6"/>
      <c r="I1880" s="6"/>
      <c r="J1880" s="6"/>
      <c r="K1880" s="2"/>
    </row>
    <row r="1881" spans="1:11" ht="12.75" x14ac:dyDescent="0.2">
      <c r="A1881" s="2"/>
      <c r="B1881" s="2"/>
      <c r="C1881" s="2"/>
      <c r="D1881" s="2"/>
      <c r="E1881" s="2"/>
      <c r="F1881" s="2"/>
      <c r="G1881" s="2"/>
      <c r="H1881" s="6"/>
      <c r="I1881" s="6"/>
      <c r="J1881" s="6"/>
      <c r="K1881" s="2"/>
    </row>
    <row r="1882" spans="1:11" ht="12.75" x14ac:dyDescent="0.2">
      <c r="A1882" s="2"/>
      <c r="B1882" s="2"/>
      <c r="C1882" s="2"/>
      <c r="D1882" s="2"/>
      <c r="E1882" s="2"/>
      <c r="F1882" s="2"/>
      <c r="G1882" s="2"/>
      <c r="H1882" s="6"/>
      <c r="I1882" s="6"/>
      <c r="J1882" s="6"/>
      <c r="K1882" s="2"/>
    </row>
    <row r="1883" spans="1:11" ht="12.75" x14ac:dyDescent="0.2">
      <c r="A1883" s="2"/>
      <c r="B1883" s="2"/>
      <c r="C1883" s="2"/>
      <c r="D1883" s="2"/>
      <c r="E1883" s="2"/>
      <c r="F1883" s="2"/>
      <c r="G1883" s="2"/>
      <c r="H1883" s="6"/>
      <c r="I1883" s="6"/>
      <c r="J1883" s="6"/>
      <c r="K1883" s="2"/>
    </row>
    <row r="1884" spans="1:11" ht="12.75" x14ac:dyDescent="0.2">
      <c r="A1884" s="2"/>
      <c r="B1884" s="2"/>
      <c r="C1884" s="2"/>
      <c r="D1884" s="2"/>
      <c r="E1884" s="2"/>
      <c r="F1884" s="2"/>
      <c r="G1884" s="2"/>
      <c r="H1884" s="6"/>
      <c r="I1884" s="6"/>
      <c r="J1884" s="6"/>
      <c r="K1884" s="2"/>
    </row>
    <row r="1885" spans="1:11" ht="12.75" x14ac:dyDescent="0.2">
      <c r="A1885" s="2"/>
      <c r="B1885" s="2"/>
      <c r="C1885" s="2"/>
      <c r="D1885" s="2"/>
      <c r="E1885" s="2"/>
      <c r="F1885" s="2"/>
      <c r="G1885" s="2"/>
      <c r="H1885" s="6"/>
      <c r="I1885" s="6"/>
      <c r="J1885" s="6"/>
      <c r="K1885" s="2"/>
    </row>
    <row r="1886" spans="1:11" ht="12.75" x14ac:dyDescent="0.2">
      <c r="A1886" s="2"/>
      <c r="B1886" s="2"/>
      <c r="C1886" s="2"/>
      <c r="D1886" s="2"/>
      <c r="E1886" s="2"/>
      <c r="F1886" s="2"/>
      <c r="G1886" s="2"/>
      <c r="H1886" s="6"/>
      <c r="I1886" s="6"/>
      <c r="J1886" s="6"/>
      <c r="K1886" s="2"/>
    </row>
    <row r="1887" spans="1:11" ht="12.75" x14ac:dyDescent="0.2">
      <c r="A1887" s="2"/>
      <c r="B1887" s="2"/>
      <c r="C1887" s="2"/>
      <c r="D1887" s="2"/>
      <c r="E1887" s="2"/>
      <c r="F1887" s="2"/>
      <c r="G1887" s="2"/>
      <c r="H1887" s="6"/>
      <c r="I1887" s="6"/>
      <c r="J1887" s="6"/>
      <c r="K1887" s="2"/>
    </row>
    <row r="1888" spans="1:11" ht="12.75" x14ac:dyDescent="0.2">
      <c r="A1888" s="2"/>
      <c r="B1888" s="2"/>
      <c r="C1888" s="2"/>
      <c r="D1888" s="2"/>
      <c r="E1888" s="2"/>
      <c r="F1888" s="2"/>
      <c r="G1888" s="2"/>
      <c r="H1888" s="6"/>
      <c r="I1888" s="6"/>
      <c r="J1888" s="6"/>
      <c r="K1888" s="2"/>
    </row>
    <row r="1889" spans="1:11" ht="12.75" x14ac:dyDescent="0.2">
      <c r="A1889" s="2"/>
      <c r="B1889" s="2"/>
      <c r="C1889" s="2"/>
      <c r="D1889" s="2"/>
      <c r="E1889" s="2"/>
      <c r="F1889" s="2"/>
      <c r="G1889" s="2"/>
      <c r="H1889" s="6"/>
      <c r="I1889" s="6"/>
      <c r="J1889" s="6"/>
      <c r="K1889" s="2"/>
    </row>
    <row r="1890" spans="1:11" ht="12.75" x14ac:dyDescent="0.2">
      <c r="A1890" s="2"/>
      <c r="B1890" s="2"/>
      <c r="C1890" s="2"/>
      <c r="D1890" s="2"/>
      <c r="E1890" s="2"/>
      <c r="F1890" s="2"/>
      <c r="G1890" s="2"/>
      <c r="H1890" s="6"/>
      <c r="I1890" s="6"/>
      <c r="J1890" s="6"/>
      <c r="K1890" s="2"/>
    </row>
    <row r="1891" spans="1:11" ht="12.75" x14ac:dyDescent="0.2">
      <c r="A1891" s="2"/>
      <c r="B1891" s="2"/>
      <c r="C1891" s="2"/>
      <c r="D1891" s="2"/>
      <c r="E1891" s="2"/>
      <c r="F1891" s="2"/>
      <c r="G1891" s="2"/>
      <c r="H1891" s="6"/>
      <c r="I1891" s="6"/>
      <c r="J1891" s="6"/>
      <c r="K1891" s="2"/>
    </row>
    <row r="1892" spans="1:11" ht="12.75" x14ac:dyDescent="0.2">
      <c r="A1892" s="2"/>
      <c r="B1892" s="2"/>
      <c r="C1892" s="2"/>
      <c r="D1892" s="2"/>
      <c r="E1892" s="2"/>
      <c r="F1892" s="2"/>
      <c r="G1892" s="2"/>
      <c r="H1892" s="6"/>
      <c r="I1892" s="6"/>
      <c r="J1892" s="6"/>
      <c r="K1892" s="2"/>
    </row>
    <row r="1893" spans="1:11" ht="12.75" x14ac:dyDescent="0.2">
      <c r="A1893" s="2"/>
      <c r="B1893" s="2"/>
      <c r="C1893" s="2"/>
      <c r="D1893" s="2"/>
      <c r="E1893" s="2"/>
      <c r="F1893" s="2"/>
      <c r="G1893" s="2"/>
      <c r="H1893" s="6"/>
      <c r="I1893" s="6"/>
      <c r="J1893" s="6"/>
      <c r="K1893" s="2"/>
    </row>
    <row r="1894" spans="1:11" ht="12.75" x14ac:dyDescent="0.2">
      <c r="A1894" s="2"/>
      <c r="B1894" s="2"/>
      <c r="C1894" s="2"/>
      <c r="D1894" s="2"/>
      <c r="E1894" s="2"/>
      <c r="F1894" s="2"/>
      <c r="G1894" s="2"/>
      <c r="H1894" s="6"/>
      <c r="I1894" s="6"/>
      <c r="J1894" s="6"/>
      <c r="K1894" s="2"/>
    </row>
    <row r="1895" spans="1:11" ht="12.75" x14ac:dyDescent="0.2">
      <c r="A1895" s="2"/>
      <c r="B1895" s="2"/>
      <c r="C1895" s="2"/>
      <c r="D1895" s="2"/>
      <c r="E1895" s="2"/>
      <c r="F1895" s="2"/>
      <c r="G1895" s="2"/>
      <c r="H1895" s="6"/>
      <c r="I1895" s="6"/>
      <c r="J1895" s="6"/>
      <c r="K1895" s="2"/>
    </row>
    <row r="1896" spans="1:11" ht="12.75" x14ac:dyDescent="0.2">
      <c r="A1896" s="2"/>
      <c r="B1896" s="2"/>
      <c r="C1896" s="2"/>
      <c r="D1896" s="2"/>
      <c r="E1896" s="2"/>
      <c r="F1896" s="2"/>
      <c r="G1896" s="2"/>
      <c r="H1896" s="6"/>
      <c r="I1896" s="6"/>
      <c r="J1896" s="6"/>
      <c r="K1896" s="2"/>
    </row>
    <row r="1897" spans="1:11" ht="12.75" x14ac:dyDescent="0.2">
      <c r="A1897" s="2"/>
      <c r="B1897" s="2"/>
      <c r="C1897" s="2"/>
      <c r="D1897" s="2"/>
      <c r="E1897" s="2"/>
      <c r="F1897" s="2"/>
      <c r="G1897" s="2"/>
      <c r="H1897" s="6"/>
      <c r="I1897" s="6"/>
      <c r="J1897" s="6"/>
      <c r="K1897" s="2"/>
    </row>
    <row r="1898" spans="1:11" ht="12.75" x14ac:dyDescent="0.2">
      <c r="A1898" s="2"/>
      <c r="B1898" s="2"/>
      <c r="C1898" s="2"/>
      <c r="D1898" s="2"/>
      <c r="E1898" s="2"/>
      <c r="F1898" s="2"/>
      <c r="G1898" s="2"/>
      <c r="H1898" s="6"/>
      <c r="I1898" s="6"/>
      <c r="J1898" s="6"/>
      <c r="K1898" s="2"/>
    </row>
    <row r="1899" spans="1:11" ht="12.75" x14ac:dyDescent="0.2">
      <c r="A1899" s="2"/>
      <c r="B1899" s="2"/>
      <c r="C1899" s="2"/>
      <c r="D1899" s="2"/>
      <c r="E1899" s="2"/>
      <c r="F1899" s="2"/>
      <c r="G1899" s="2"/>
      <c r="H1899" s="6"/>
      <c r="I1899" s="6"/>
      <c r="J1899" s="6"/>
      <c r="K1899" s="2"/>
    </row>
    <row r="1900" spans="1:11" ht="12.75" x14ac:dyDescent="0.2">
      <c r="A1900" s="2"/>
      <c r="B1900" s="2"/>
      <c r="C1900" s="2"/>
      <c r="D1900" s="2"/>
      <c r="E1900" s="2"/>
      <c r="F1900" s="2"/>
      <c r="G1900" s="2"/>
      <c r="H1900" s="6"/>
      <c r="I1900" s="6"/>
      <c r="J1900" s="6"/>
      <c r="K1900" s="2"/>
    </row>
    <row r="1901" spans="1:11" ht="12.75" x14ac:dyDescent="0.2">
      <c r="A1901" s="2"/>
      <c r="B1901" s="2"/>
      <c r="C1901" s="2"/>
      <c r="D1901" s="2"/>
      <c r="E1901" s="2"/>
      <c r="F1901" s="2"/>
      <c r="G1901" s="2"/>
      <c r="H1901" s="6"/>
      <c r="I1901" s="6"/>
      <c r="J1901" s="6"/>
      <c r="K1901" s="2"/>
    </row>
    <row r="1902" spans="1:11" ht="12.75" x14ac:dyDescent="0.2">
      <c r="A1902" s="2"/>
      <c r="B1902" s="2"/>
      <c r="C1902" s="2"/>
      <c r="D1902" s="2"/>
      <c r="E1902" s="2"/>
      <c r="F1902" s="2"/>
      <c r="G1902" s="2"/>
      <c r="H1902" s="6"/>
      <c r="I1902" s="6"/>
      <c r="J1902" s="6"/>
      <c r="K1902" s="2"/>
    </row>
    <row r="1903" spans="1:11" ht="12.75" x14ac:dyDescent="0.2">
      <c r="A1903" s="2"/>
      <c r="B1903" s="2"/>
      <c r="C1903" s="2"/>
      <c r="D1903" s="2"/>
      <c r="E1903" s="2"/>
      <c r="F1903" s="2"/>
      <c r="G1903" s="2"/>
      <c r="H1903" s="6"/>
      <c r="I1903" s="6"/>
      <c r="J1903" s="6"/>
      <c r="K1903" s="2"/>
    </row>
    <row r="1904" spans="1:11" ht="12.75" x14ac:dyDescent="0.2">
      <c r="A1904" s="2"/>
      <c r="B1904" s="2"/>
      <c r="C1904" s="2"/>
      <c r="D1904" s="2"/>
      <c r="E1904" s="2"/>
      <c r="F1904" s="2"/>
      <c r="G1904" s="2"/>
      <c r="H1904" s="6"/>
      <c r="I1904" s="6"/>
      <c r="J1904" s="6"/>
      <c r="K1904" s="2"/>
    </row>
    <row r="1905" spans="1:11" ht="12.75" x14ac:dyDescent="0.2">
      <c r="A1905" s="2"/>
      <c r="B1905" s="2"/>
      <c r="C1905" s="2"/>
      <c r="D1905" s="2"/>
      <c r="E1905" s="2"/>
      <c r="F1905" s="2"/>
      <c r="G1905" s="2"/>
      <c r="H1905" s="6"/>
      <c r="I1905" s="6"/>
      <c r="J1905" s="6"/>
      <c r="K1905" s="2"/>
    </row>
    <row r="1906" spans="1:11" ht="12.75" x14ac:dyDescent="0.2">
      <c r="A1906" s="2"/>
      <c r="B1906" s="2"/>
      <c r="C1906" s="2"/>
      <c r="D1906" s="2"/>
      <c r="E1906" s="2"/>
      <c r="F1906" s="2"/>
      <c r="G1906" s="2"/>
      <c r="H1906" s="6"/>
      <c r="I1906" s="6"/>
      <c r="J1906" s="6"/>
      <c r="K1906" s="2"/>
    </row>
    <row r="1907" spans="1:11" ht="12.75" x14ac:dyDescent="0.2">
      <c r="A1907" s="2"/>
      <c r="B1907" s="2"/>
      <c r="C1907" s="2"/>
      <c r="D1907" s="2"/>
      <c r="E1907" s="2"/>
      <c r="F1907" s="2"/>
      <c r="G1907" s="2"/>
      <c r="H1907" s="6"/>
      <c r="I1907" s="6"/>
      <c r="J1907" s="6"/>
      <c r="K1907" s="2"/>
    </row>
    <row r="1908" spans="1:11" ht="12.75" x14ac:dyDescent="0.2">
      <c r="A1908" s="2"/>
      <c r="B1908" s="2"/>
      <c r="C1908" s="2"/>
      <c r="D1908" s="2"/>
      <c r="E1908" s="2"/>
      <c r="F1908" s="2"/>
      <c r="G1908" s="2"/>
      <c r="H1908" s="6"/>
      <c r="I1908" s="6"/>
      <c r="J1908" s="6"/>
      <c r="K1908" s="2"/>
    </row>
    <row r="1909" spans="1:11" ht="12.75" x14ac:dyDescent="0.2">
      <c r="A1909" s="2"/>
      <c r="B1909" s="2"/>
      <c r="C1909" s="2"/>
      <c r="D1909" s="2"/>
      <c r="E1909" s="2"/>
      <c r="F1909" s="2"/>
      <c r="G1909" s="2"/>
      <c r="H1909" s="6"/>
      <c r="I1909" s="6"/>
      <c r="J1909" s="6"/>
      <c r="K1909" s="2"/>
    </row>
    <row r="1910" spans="1:11" ht="12.75" x14ac:dyDescent="0.2">
      <c r="A1910" s="2"/>
      <c r="B1910" s="2"/>
      <c r="C1910" s="2"/>
      <c r="D1910" s="2"/>
      <c r="E1910" s="2"/>
      <c r="F1910" s="2"/>
      <c r="G1910" s="2"/>
      <c r="H1910" s="6"/>
      <c r="I1910" s="6"/>
      <c r="J1910" s="6"/>
      <c r="K1910" s="2"/>
    </row>
    <row r="1911" spans="1:11" ht="12.75" x14ac:dyDescent="0.2">
      <c r="A1911" s="2"/>
      <c r="B1911" s="2"/>
      <c r="C1911" s="2"/>
      <c r="D1911" s="2"/>
      <c r="E1911" s="2"/>
      <c r="F1911" s="2"/>
      <c r="G1911" s="2"/>
      <c r="H1911" s="6"/>
      <c r="I1911" s="6"/>
      <c r="J1911" s="6"/>
      <c r="K1911" s="2"/>
    </row>
    <row r="1912" spans="1:11" ht="12.75" x14ac:dyDescent="0.2">
      <c r="A1912" s="2"/>
      <c r="B1912" s="2"/>
      <c r="C1912" s="2"/>
      <c r="D1912" s="2"/>
      <c r="E1912" s="2"/>
      <c r="F1912" s="2"/>
      <c r="G1912" s="2"/>
      <c r="H1912" s="6"/>
      <c r="I1912" s="6"/>
      <c r="J1912" s="6"/>
      <c r="K1912" s="2"/>
    </row>
    <row r="1913" spans="1:11" ht="12.75" x14ac:dyDescent="0.2">
      <c r="A1913" s="2"/>
      <c r="B1913" s="2"/>
      <c r="C1913" s="2"/>
      <c r="D1913" s="2"/>
      <c r="E1913" s="2"/>
      <c r="F1913" s="2"/>
      <c r="G1913" s="2"/>
      <c r="H1913" s="6"/>
      <c r="I1913" s="6"/>
      <c r="J1913" s="6"/>
      <c r="K1913" s="2"/>
    </row>
    <row r="1914" spans="1:11" ht="12.75" x14ac:dyDescent="0.2">
      <c r="A1914" s="2"/>
      <c r="B1914" s="2"/>
      <c r="C1914" s="2"/>
      <c r="D1914" s="2"/>
      <c r="E1914" s="2"/>
      <c r="F1914" s="2"/>
      <c r="G1914" s="2"/>
      <c r="H1914" s="6"/>
      <c r="I1914" s="6"/>
      <c r="J1914" s="6"/>
      <c r="K1914" s="2"/>
    </row>
    <row r="1915" spans="1:11" ht="12.75" x14ac:dyDescent="0.2">
      <c r="A1915" s="2"/>
      <c r="B1915" s="2"/>
      <c r="C1915" s="2"/>
      <c r="D1915" s="2"/>
      <c r="E1915" s="2"/>
      <c r="F1915" s="2"/>
      <c r="G1915" s="2"/>
      <c r="H1915" s="6"/>
      <c r="I1915" s="6"/>
      <c r="J1915" s="6"/>
      <c r="K1915" s="2"/>
    </row>
    <row r="1916" spans="1:11" ht="12.75" x14ac:dyDescent="0.2">
      <c r="A1916" s="2"/>
      <c r="B1916" s="2"/>
      <c r="C1916" s="2"/>
      <c r="D1916" s="2"/>
      <c r="E1916" s="2"/>
      <c r="F1916" s="2"/>
      <c r="G1916" s="2"/>
      <c r="H1916" s="6"/>
      <c r="I1916" s="6"/>
      <c r="J1916" s="6"/>
      <c r="K1916" s="2"/>
    </row>
    <row r="1917" spans="1:11" ht="12.75" x14ac:dyDescent="0.2">
      <c r="A1917" s="2"/>
      <c r="B1917" s="2"/>
      <c r="C1917" s="2"/>
      <c r="D1917" s="2"/>
      <c r="E1917" s="2"/>
      <c r="F1917" s="2"/>
      <c r="G1917" s="2"/>
      <c r="H1917" s="6"/>
      <c r="I1917" s="6"/>
      <c r="J1917" s="6"/>
      <c r="K1917" s="2"/>
    </row>
    <row r="1918" spans="1:11" ht="12.75" x14ac:dyDescent="0.2">
      <c r="A1918" s="2"/>
      <c r="B1918" s="2"/>
      <c r="C1918" s="2"/>
      <c r="D1918" s="2"/>
      <c r="E1918" s="2"/>
      <c r="F1918" s="2"/>
      <c r="G1918" s="2"/>
      <c r="H1918" s="6"/>
      <c r="I1918" s="6"/>
      <c r="J1918" s="6"/>
      <c r="K1918" s="2"/>
    </row>
    <row r="1919" spans="1:11" ht="12.75" x14ac:dyDescent="0.2">
      <c r="A1919" s="2"/>
      <c r="B1919" s="2"/>
      <c r="C1919" s="2"/>
      <c r="D1919" s="2"/>
      <c r="E1919" s="2"/>
      <c r="F1919" s="2"/>
      <c r="G1919" s="2"/>
      <c r="H1919" s="6"/>
      <c r="I1919" s="6"/>
      <c r="J1919" s="6"/>
      <c r="K1919" s="2"/>
    </row>
    <row r="1920" spans="1:11" ht="12.75" x14ac:dyDescent="0.2">
      <c r="A1920" s="2"/>
      <c r="B1920" s="2"/>
      <c r="C1920" s="2"/>
      <c r="D1920" s="2"/>
      <c r="E1920" s="2"/>
      <c r="F1920" s="2"/>
      <c r="G1920" s="2"/>
      <c r="H1920" s="6"/>
      <c r="I1920" s="6"/>
      <c r="J1920" s="6"/>
      <c r="K1920" s="2"/>
    </row>
    <row r="1921" spans="1:11" ht="12.75" x14ac:dyDescent="0.2">
      <c r="A1921" s="2"/>
      <c r="B1921" s="2"/>
      <c r="C1921" s="2"/>
      <c r="D1921" s="2"/>
      <c r="E1921" s="2"/>
      <c r="F1921" s="2"/>
      <c r="G1921" s="2"/>
      <c r="H1921" s="6"/>
      <c r="I1921" s="6"/>
      <c r="J1921" s="6"/>
      <c r="K1921" s="2"/>
    </row>
    <row r="1922" spans="1:11" ht="12.75" x14ac:dyDescent="0.2">
      <c r="A1922" s="2"/>
      <c r="B1922" s="2"/>
      <c r="C1922" s="2"/>
      <c r="D1922" s="2"/>
      <c r="E1922" s="2"/>
      <c r="F1922" s="2"/>
      <c r="G1922" s="2"/>
      <c r="H1922" s="6"/>
      <c r="I1922" s="6"/>
      <c r="J1922" s="6"/>
      <c r="K1922" s="2"/>
    </row>
    <row r="1923" spans="1:11" ht="12.75" x14ac:dyDescent="0.2">
      <c r="A1923" s="2"/>
      <c r="B1923" s="2"/>
      <c r="C1923" s="2"/>
      <c r="D1923" s="2"/>
      <c r="E1923" s="2"/>
      <c r="F1923" s="2"/>
      <c r="G1923" s="2"/>
      <c r="H1923" s="6"/>
      <c r="I1923" s="6"/>
      <c r="J1923" s="6"/>
      <c r="K1923" s="2"/>
    </row>
    <row r="1924" spans="1:11" ht="12.75" x14ac:dyDescent="0.2">
      <c r="A1924" s="2"/>
      <c r="B1924" s="2"/>
      <c r="C1924" s="2"/>
      <c r="D1924" s="2"/>
      <c r="E1924" s="2"/>
      <c r="F1924" s="2"/>
      <c r="G1924" s="2"/>
      <c r="H1924" s="6"/>
      <c r="I1924" s="6"/>
      <c r="J1924" s="6"/>
      <c r="K1924" s="2"/>
    </row>
    <row r="1925" spans="1:11" ht="12.75" x14ac:dyDescent="0.2">
      <c r="A1925" s="2"/>
      <c r="B1925" s="2"/>
      <c r="C1925" s="2"/>
      <c r="D1925" s="2"/>
      <c r="E1925" s="2"/>
      <c r="F1925" s="2"/>
      <c r="G1925" s="2"/>
      <c r="H1925" s="6"/>
      <c r="I1925" s="6"/>
      <c r="J1925" s="6"/>
      <c r="K1925" s="2"/>
    </row>
    <row r="1926" spans="1:11" ht="12.75" x14ac:dyDescent="0.2">
      <c r="A1926" s="2"/>
      <c r="B1926" s="2"/>
      <c r="C1926" s="2"/>
      <c r="D1926" s="2"/>
      <c r="E1926" s="2"/>
      <c r="F1926" s="2"/>
      <c r="G1926" s="2"/>
      <c r="H1926" s="6"/>
      <c r="I1926" s="6"/>
      <c r="J1926" s="6"/>
      <c r="K1926" s="2"/>
    </row>
    <row r="1927" spans="1:11" ht="12.75" x14ac:dyDescent="0.2">
      <c r="A1927" s="2"/>
      <c r="B1927" s="2"/>
      <c r="C1927" s="2"/>
      <c r="D1927" s="2"/>
      <c r="E1927" s="2"/>
      <c r="F1927" s="2"/>
      <c r="G1927" s="2"/>
      <c r="H1927" s="6"/>
      <c r="I1927" s="6"/>
      <c r="J1927" s="6"/>
      <c r="K1927" s="2"/>
    </row>
    <row r="1928" spans="1:11" ht="12.75" x14ac:dyDescent="0.2">
      <c r="A1928" s="2"/>
      <c r="B1928" s="2"/>
      <c r="C1928" s="2"/>
      <c r="D1928" s="2"/>
      <c r="E1928" s="2"/>
      <c r="F1928" s="2"/>
      <c r="G1928" s="2"/>
      <c r="H1928" s="6"/>
      <c r="I1928" s="6"/>
      <c r="J1928" s="6"/>
      <c r="K1928" s="2"/>
    </row>
    <row r="1929" spans="1:11" ht="12.75" x14ac:dyDescent="0.2">
      <c r="A1929" s="2"/>
      <c r="B1929" s="2"/>
      <c r="C1929" s="2"/>
      <c r="D1929" s="2"/>
      <c r="E1929" s="2"/>
      <c r="F1929" s="2"/>
      <c r="G1929" s="2"/>
      <c r="H1929" s="6"/>
      <c r="I1929" s="6"/>
      <c r="J1929" s="6"/>
      <c r="K1929" s="2"/>
    </row>
    <row r="1930" spans="1:11" ht="12.75" x14ac:dyDescent="0.2">
      <c r="A1930" s="2"/>
      <c r="B1930" s="2"/>
      <c r="C1930" s="2"/>
      <c r="D1930" s="2"/>
      <c r="E1930" s="2"/>
      <c r="F1930" s="2"/>
      <c r="G1930" s="2"/>
      <c r="H1930" s="6"/>
      <c r="I1930" s="6"/>
      <c r="J1930" s="6"/>
      <c r="K1930" s="2"/>
    </row>
    <row r="1931" spans="1:11" ht="12.75" x14ac:dyDescent="0.2">
      <c r="A1931" s="2"/>
      <c r="B1931" s="2"/>
      <c r="C1931" s="2"/>
      <c r="D1931" s="2"/>
      <c r="E1931" s="2"/>
      <c r="F1931" s="2"/>
      <c r="G1931" s="2"/>
      <c r="H1931" s="6"/>
      <c r="I1931" s="6"/>
      <c r="J1931" s="6"/>
      <c r="K1931" s="2"/>
    </row>
    <row r="1932" spans="1:11" ht="12.75" x14ac:dyDescent="0.2">
      <c r="A1932" s="2"/>
      <c r="B1932" s="2"/>
      <c r="C1932" s="2"/>
      <c r="D1932" s="2"/>
      <c r="E1932" s="2"/>
      <c r="F1932" s="2"/>
      <c r="G1932" s="2"/>
      <c r="H1932" s="6"/>
      <c r="I1932" s="6"/>
      <c r="J1932" s="6"/>
      <c r="K1932" s="2"/>
    </row>
    <row r="1933" spans="1:11" ht="12.75" x14ac:dyDescent="0.2">
      <c r="A1933" s="2"/>
      <c r="B1933" s="2"/>
      <c r="C1933" s="2"/>
      <c r="D1933" s="2"/>
      <c r="E1933" s="2"/>
      <c r="F1933" s="2"/>
      <c r="G1933" s="2"/>
      <c r="H1933" s="6"/>
      <c r="I1933" s="6"/>
      <c r="J1933" s="6"/>
      <c r="K1933" s="2"/>
    </row>
    <row r="1934" spans="1:11" ht="12.75" x14ac:dyDescent="0.2">
      <c r="A1934" s="2"/>
      <c r="B1934" s="2"/>
      <c r="C1934" s="2"/>
      <c r="D1934" s="2"/>
      <c r="E1934" s="2"/>
      <c r="F1934" s="2"/>
      <c r="G1934" s="2"/>
      <c r="H1934" s="6"/>
      <c r="I1934" s="6"/>
      <c r="J1934" s="6"/>
      <c r="K1934" s="2"/>
    </row>
    <row r="1935" spans="1:11" ht="12.75" x14ac:dyDescent="0.2">
      <c r="A1935" s="2"/>
      <c r="B1935" s="2"/>
      <c r="C1935" s="2"/>
      <c r="D1935" s="2"/>
      <c r="E1935" s="2"/>
      <c r="F1935" s="2"/>
      <c r="G1935" s="2"/>
      <c r="H1935" s="6"/>
      <c r="I1935" s="6"/>
      <c r="J1935" s="6"/>
      <c r="K1935" s="2"/>
    </row>
    <row r="1936" spans="1:11" ht="12.75" x14ac:dyDescent="0.2">
      <c r="A1936" s="2"/>
      <c r="B1936" s="2"/>
      <c r="C1936" s="2"/>
      <c r="D1936" s="2"/>
      <c r="E1936" s="2"/>
      <c r="F1936" s="2"/>
      <c r="G1936" s="2"/>
      <c r="H1936" s="6"/>
      <c r="I1936" s="6"/>
      <c r="J1936" s="6"/>
      <c r="K1936" s="2"/>
    </row>
    <row r="1937" spans="1:11" ht="12.75" x14ac:dyDescent="0.2">
      <c r="A1937" s="2"/>
      <c r="B1937" s="2"/>
      <c r="C1937" s="2"/>
      <c r="D1937" s="2"/>
      <c r="E1937" s="2"/>
      <c r="F1937" s="2"/>
      <c r="G1937" s="2"/>
      <c r="H1937" s="6"/>
      <c r="I1937" s="6"/>
      <c r="J1937" s="6"/>
      <c r="K1937" s="2"/>
    </row>
    <row r="1938" spans="1:11" ht="12.75" x14ac:dyDescent="0.2">
      <c r="A1938" s="2"/>
      <c r="B1938" s="2"/>
      <c r="C1938" s="2"/>
      <c r="D1938" s="2"/>
      <c r="E1938" s="2"/>
      <c r="F1938" s="2"/>
      <c r="G1938" s="2"/>
      <c r="H1938" s="6"/>
      <c r="I1938" s="6"/>
      <c r="J1938" s="6"/>
      <c r="K1938" s="2"/>
    </row>
    <row r="1939" spans="1:11" ht="12.75" x14ac:dyDescent="0.2">
      <c r="A1939" s="2"/>
      <c r="B1939" s="2"/>
      <c r="C1939" s="2"/>
      <c r="D1939" s="2"/>
      <c r="E1939" s="2"/>
      <c r="F1939" s="2"/>
      <c r="G1939" s="2"/>
      <c r="H1939" s="6"/>
      <c r="I1939" s="6"/>
      <c r="J1939" s="6"/>
      <c r="K1939" s="2"/>
    </row>
    <row r="1940" spans="1:11" ht="12.75" x14ac:dyDescent="0.2">
      <c r="A1940" s="2"/>
      <c r="B1940" s="2"/>
      <c r="C1940" s="2"/>
      <c r="D1940" s="2"/>
      <c r="E1940" s="2"/>
      <c r="F1940" s="2"/>
      <c r="G1940" s="2"/>
      <c r="H1940" s="6"/>
      <c r="I1940" s="6"/>
      <c r="J1940" s="6"/>
      <c r="K1940" s="2"/>
    </row>
    <row r="1941" spans="1:11" ht="12.75" x14ac:dyDescent="0.2">
      <c r="A1941" s="2"/>
      <c r="B1941" s="2"/>
      <c r="C1941" s="2"/>
      <c r="D1941" s="2"/>
      <c r="E1941" s="2"/>
      <c r="F1941" s="2"/>
      <c r="G1941" s="2"/>
      <c r="H1941" s="6"/>
      <c r="I1941" s="6"/>
      <c r="J1941" s="6"/>
      <c r="K1941" s="2"/>
    </row>
    <row r="1942" spans="1:11" ht="12.75" x14ac:dyDescent="0.2">
      <c r="A1942" s="2"/>
      <c r="B1942" s="2"/>
      <c r="C1942" s="2"/>
      <c r="D1942" s="2"/>
      <c r="E1942" s="2"/>
      <c r="F1942" s="2"/>
      <c r="G1942" s="2"/>
      <c r="H1942" s="6"/>
      <c r="I1942" s="6"/>
      <c r="J1942" s="6"/>
      <c r="K1942" s="2"/>
    </row>
    <row r="1943" spans="1:11" ht="12.75" x14ac:dyDescent="0.2">
      <c r="A1943" s="2"/>
      <c r="B1943" s="2"/>
      <c r="C1943" s="2"/>
      <c r="D1943" s="2"/>
      <c r="E1943" s="2"/>
      <c r="F1943" s="2"/>
      <c r="G1943" s="2"/>
      <c r="H1943" s="6"/>
      <c r="I1943" s="6"/>
      <c r="J1943" s="6"/>
      <c r="K1943" s="2"/>
    </row>
    <row r="1944" spans="1:11" ht="12.75" x14ac:dyDescent="0.2">
      <c r="A1944" s="2"/>
      <c r="B1944" s="2"/>
      <c r="C1944" s="2"/>
      <c r="D1944" s="2"/>
      <c r="E1944" s="2"/>
      <c r="F1944" s="2"/>
      <c r="G1944" s="2"/>
      <c r="H1944" s="6"/>
      <c r="I1944" s="6"/>
      <c r="J1944" s="6"/>
      <c r="K1944" s="2"/>
    </row>
    <row r="1945" spans="1:11" ht="12.75" x14ac:dyDescent="0.2">
      <c r="A1945" s="2"/>
      <c r="B1945" s="2"/>
      <c r="C1945" s="2"/>
      <c r="D1945" s="2"/>
      <c r="E1945" s="2"/>
      <c r="F1945" s="2"/>
      <c r="G1945" s="2"/>
      <c r="H1945" s="6"/>
      <c r="I1945" s="6"/>
      <c r="J1945" s="6"/>
      <c r="K1945" s="2"/>
    </row>
    <row r="1946" spans="1:11" ht="12.75" x14ac:dyDescent="0.2">
      <c r="A1946" s="2"/>
      <c r="B1946" s="2"/>
      <c r="C1946" s="2"/>
      <c r="D1946" s="2"/>
      <c r="E1946" s="2"/>
      <c r="F1946" s="2"/>
      <c r="G1946" s="2"/>
      <c r="H1946" s="6"/>
      <c r="I1946" s="6"/>
      <c r="J1946" s="6"/>
      <c r="K1946" s="2"/>
    </row>
    <row r="1947" spans="1:11" ht="12.75" x14ac:dyDescent="0.2">
      <c r="A1947" s="2"/>
      <c r="B1947" s="2"/>
      <c r="C1947" s="2"/>
      <c r="D1947" s="2"/>
      <c r="E1947" s="2"/>
      <c r="F1947" s="2"/>
      <c r="G1947" s="2"/>
      <c r="H1947" s="6"/>
      <c r="I1947" s="6"/>
      <c r="J1947" s="6"/>
      <c r="K1947" s="2"/>
    </row>
    <row r="1948" spans="1:11" ht="12.75" x14ac:dyDescent="0.2">
      <c r="A1948" s="2"/>
      <c r="B1948" s="2"/>
      <c r="C1948" s="2"/>
      <c r="D1948" s="2"/>
      <c r="E1948" s="2"/>
      <c r="F1948" s="2"/>
      <c r="G1948" s="2"/>
      <c r="H1948" s="6"/>
      <c r="I1948" s="6"/>
      <c r="J1948" s="6"/>
      <c r="K1948" s="2"/>
    </row>
    <row r="1949" spans="1:11" ht="12.75" x14ac:dyDescent="0.2">
      <c r="A1949" s="2"/>
      <c r="B1949" s="2"/>
      <c r="C1949" s="2"/>
      <c r="D1949" s="2"/>
      <c r="E1949" s="2"/>
      <c r="F1949" s="2"/>
      <c r="G1949" s="2"/>
      <c r="H1949" s="6"/>
      <c r="I1949" s="6"/>
      <c r="J1949" s="6"/>
      <c r="K1949" s="2"/>
    </row>
    <row r="1950" spans="1:11" ht="12.75" x14ac:dyDescent="0.2">
      <c r="A1950" s="2"/>
      <c r="B1950" s="2"/>
      <c r="C1950" s="2"/>
      <c r="D1950" s="2"/>
      <c r="E1950" s="2"/>
      <c r="F1950" s="2"/>
      <c r="G1950" s="2"/>
      <c r="H1950" s="6"/>
      <c r="I1950" s="6"/>
      <c r="J1950" s="6"/>
      <c r="K1950" s="2"/>
    </row>
    <row r="1951" spans="1:11" ht="12.75" x14ac:dyDescent="0.2">
      <c r="A1951" s="2"/>
      <c r="B1951" s="2"/>
      <c r="C1951" s="2"/>
      <c r="D1951" s="2"/>
      <c r="E1951" s="2"/>
      <c r="F1951" s="2"/>
      <c r="G1951" s="2"/>
      <c r="H1951" s="6"/>
      <c r="I1951" s="6"/>
      <c r="J1951" s="6"/>
      <c r="K1951" s="2"/>
    </row>
    <row r="1952" spans="1:11" ht="12.75" x14ac:dyDescent="0.2">
      <c r="A1952" s="2"/>
      <c r="B1952" s="2"/>
      <c r="C1952" s="2"/>
      <c r="D1952" s="2"/>
      <c r="E1952" s="2"/>
      <c r="F1952" s="2"/>
      <c r="G1952" s="2"/>
      <c r="H1952" s="6"/>
      <c r="I1952" s="6"/>
      <c r="J1952" s="6"/>
      <c r="K1952" s="2"/>
    </row>
    <row r="1953" spans="1:11" ht="12.75" x14ac:dyDescent="0.2">
      <c r="A1953" s="2"/>
      <c r="B1953" s="2"/>
      <c r="C1953" s="2"/>
      <c r="D1953" s="2"/>
      <c r="E1953" s="2"/>
      <c r="F1953" s="2"/>
      <c r="G1953" s="2"/>
      <c r="H1953" s="6"/>
      <c r="I1953" s="6"/>
      <c r="J1953" s="6"/>
      <c r="K1953" s="2"/>
    </row>
    <row r="1954" spans="1:11" ht="12.75" x14ac:dyDescent="0.2">
      <c r="A1954" s="2"/>
      <c r="B1954" s="2"/>
      <c r="C1954" s="2"/>
      <c r="D1954" s="2"/>
      <c r="E1954" s="2"/>
      <c r="F1954" s="2"/>
      <c r="G1954" s="2"/>
      <c r="H1954" s="6"/>
      <c r="I1954" s="6"/>
      <c r="J1954" s="6"/>
      <c r="K1954" s="2"/>
    </row>
    <row r="1955" spans="1:11" ht="12.75" x14ac:dyDescent="0.2">
      <c r="A1955" s="2"/>
      <c r="B1955" s="2"/>
      <c r="C1955" s="2"/>
      <c r="D1955" s="2"/>
      <c r="E1955" s="2"/>
      <c r="F1955" s="2"/>
      <c r="G1955" s="2"/>
      <c r="H1955" s="6"/>
      <c r="I1955" s="6"/>
      <c r="J1955" s="6"/>
      <c r="K1955" s="2"/>
    </row>
    <row r="1956" spans="1:11" ht="12.75" x14ac:dyDescent="0.2">
      <c r="A1956" s="2"/>
      <c r="B1956" s="2"/>
      <c r="C1956" s="2"/>
      <c r="D1956" s="2"/>
      <c r="E1956" s="2"/>
      <c r="F1956" s="2"/>
      <c r="G1956" s="2"/>
      <c r="H1956" s="6"/>
      <c r="I1956" s="6"/>
      <c r="J1956" s="6"/>
      <c r="K1956" s="2"/>
    </row>
    <row r="1957" spans="1:11" ht="12.75" x14ac:dyDescent="0.2">
      <c r="A1957" s="2"/>
      <c r="B1957" s="2"/>
      <c r="C1957" s="2"/>
      <c r="D1957" s="2"/>
      <c r="E1957" s="2"/>
      <c r="F1957" s="2"/>
      <c r="G1957" s="2"/>
      <c r="H1957" s="6"/>
      <c r="I1957" s="6"/>
      <c r="J1957" s="6"/>
      <c r="K1957" s="2"/>
    </row>
    <row r="1958" spans="1:11" ht="12.75" x14ac:dyDescent="0.2">
      <c r="A1958" s="2"/>
      <c r="B1958" s="2"/>
      <c r="C1958" s="2"/>
      <c r="D1958" s="2"/>
      <c r="E1958" s="2"/>
      <c r="F1958" s="2"/>
      <c r="G1958" s="2"/>
      <c r="H1958" s="6"/>
      <c r="I1958" s="6"/>
      <c r="J1958" s="6"/>
      <c r="K1958" s="2"/>
    </row>
    <row r="1959" spans="1:11" ht="12.75" x14ac:dyDescent="0.2">
      <c r="A1959" s="2"/>
      <c r="B1959" s="2"/>
      <c r="C1959" s="2"/>
      <c r="D1959" s="2"/>
      <c r="E1959" s="2"/>
      <c r="F1959" s="2"/>
      <c r="G1959" s="2"/>
      <c r="H1959" s="6"/>
      <c r="I1959" s="6"/>
      <c r="J1959" s="6"/>
      <c r="K1959" s="2"/>
    </row>
    <row r="1960" spans="1:11" ht="12.75" x14ac:dyDescent="0.2">
      <c r="A1960" s="2"/>
      <c r="B1960" s="2"/>
      <c r="C1960" s="2"/>
      <c r="D1960" s="2"/>
      <c r="E1960" s="2"/>
      <c r="F1960" s="2"/>
      <c r="G1960" s="2"/>
      <c r="H1960" s="6"/>
      <c r="I1960" s="6"/>
      <c r="J1960" s="6"/>
      <c r="K1960" s="2"/>
    </row>
    <row r="1961" spans="1:11" ht="12.75" x14ac:dyDescent="0.2">
      <c r="A1961" s="2"/>
      <c r="B1961" s="2"/>
      <c r="C1961" s="2"/>
      <c r="D1961" s="2"/>
      <c r="E1961" s="2"/>
      <c r="F1961" s="2"/>
      <c r="G1961" s="2"/>
      <c r="H1961" s="6"/>
      <c r="I1961" s="6"/>
      <c r="J1961" s="6"/>
      <c r="K1961" s="2"/>
    </row>
    <row r="1962" spans="1:11" ht="12.75" x14ac:dyDescent="0.2">
      <c r="A1962" s="2"/>
      <c r="B1962" s="2"/>
      <c r="C1962" s="2"/>
      <c r="D1962" s="2"/>
      <c r="E1962" s="2"/>
      <c r="F1962" s="2"/>
      <c r="G1962" s="2"/>
      <c r="H1962" s="6"/>
      <c r="I1962" s="6"/>
      <c r="J1962" s="6"/>
      <c r="K1962" s="2"/>
    </row>
    <row r="1963" spans="1:11" ht="12.75" x14ac:dyDescent="0.2">
      <c r="A1963" s="2"/>
      <c r="B1963" s="2"/>
      <c r="C1963" s="2"/>
      <c r="D1963" s="2"/>
      <c r="E1963" s="2"/>
      <c r="F1963" s="2"/>
      <c r="G1963" s="2"/>
      <c r="H1963" s="6"/>
      <c r="I1963" s="6"/>
      <c r="J1963" s="6"/>
      <c r="K1963" s="2"/>
    </row>
    <row r="1964" spans="1:11" ht="12.75" x14ac:dyDescent="0.2">
      <c r="A1964" s="2"/>
      <c r="B1964" s="2"/>
      <c r="C1964" s="2"/>
      <c r="D1964" s="2"/>
      <c r="E1964" s="2"/>
      <c r="F1964" s="2"/>
      <c r="G1964" s="2"/>
      <c r="H1964" s="6"/>
      <c r="I1964" s="6"/>
      <c r="J1964" s="6"/>
      <c r="K1964" s="2"/>
    </row>
    <row r="1965" spans="1:11" ht="12.75" x14ac:dyDescent="0.2">
      <c r="A1965" s="2"/>
      <c r="B1965" s="2"/>
      <c r="C1965" s="2"/>
      <c r="D1965" s="2"/>
      <c r="E1965" s="2"/>
      <c r="F1965" s="2"/>
      <c r="G1965" s="2"/>
      <c r="H1965" s="6"/>
      <c r="I1965" s="6"/>
      <c r="J1965" s="6"/>
      <c r="K1965" s="2"/>
    </row>
    <row r="1966" spans="1:11" ht="12.75" x14ac:dyDescent="0.2">
      <c r="A1966" s="2"/>
      <c r="B1966" s="2"/>
      <c r="C1966" s="2"/>
      <c r="D1966" s="2"/>
      <c r="E1966" s="2"/>
      <c r="F1966" s="2"/>
      <c r="G1966" s="2"/>
      <c r="H1966" s="6"/>
      <c r="I1966" s="6"/>
      <c r="J1966" s="6"/>
      <c r="K1966" s="2"/>
    </row>
    <row r="1967" spans="1:11" ht="12.75" x14ac:dyDescent="0.2">
      <c r="A1967" s="2"/>
      <c r="B1967" s="2"/>
      <c r="C1967" s="2"/>
      <c r="D1967" s="2"/>
      <c r="E1967" s="2"/>
      <c r="F1967" s="2"/>
      <c r="G1967" s="2"/>
      <c r="H1967" s="6"/>
      <c r="I1967" s="6"/>
      <c r="J1967" s="6"/>
      <c r="K1967" s="2"/>
    </row>
    <row r="1968" spans="1:11" ht="12.75" x14ac:dyDescent="0.2">
      <c r="A1968" s="2"/>
      <c r="B1968" s="2"/>
      <c r="C1968" s="2"/>
      <c r="D1968" s="2"/>
      <c r="E1968" s="2"/>
      <c r="F1968" s="2"/>
      <c r="G1968" s="2"/>
      <c r="H1968" s="6"/>
      <c r="I1968" s="6"/>
      <c r="J1968" s="6"/>
      <c r="K1968" s="2"/>
    </row>
    <row r="1969" spans="1:11" ht="12.75" x14ac:dyDescent="0.2">
      <c r="A1969" s="2"/>
      <c r="B1969" s="2"/>
      <c r="C1969" s="2"/>
      <c r="D1969" s="2"/>
      <c r="E1969" s="2"/>
      <c r="F1969" s="2"/>
      <c r="G1969" s="2"/>
      <c r="H1969" s="6"/>
      <c r="I1969" s="6"/>
      <c r="J1969" s="6"/>
      <c r="K1969" s="2"/>
    </row>
    <row r="1970" spans="1:11" ht="12.75" x14ac:dyDescent="0.2">
      <c r="A1970" s="2"/>
      <c r="B1970" s="2"/>
      <c r="C1970" s="2"/>
      <c r="D1970" s="2"/>
      <c r="E1970" s="2"/>
      <c r="F1970" s="2"/>
      <c r="G1970" s="2"/>
      <c r="H1970" s="6"/>
      <c r="I1970" s="6"/>
      <c r="J1970" s="6"/>
      <c r="K1970" s="2"/>
    </row>
    <row r="1971" spans="1:11" ht="12.75" x14ac:dyDescent="0.2">
      <c r="A1971" s="2"/>
      <c r="B1971" s="2"/>
      <c r="C1971" s="2"/>
      <c r="D1971" s="2"/>
      <c r="E1971" s="2"/>
      <c r="F1971" s="2"/>
      <c r="G1971" s="2"/>
      <c r="H1971" s="6"/>
      <c r="I1971" s="6"/>
      <c r="J1971" s="6"/>
      <c r="K1971" s="2"/>
    </row>
    <row r="1972" spans="1:11" ht="12.75" x14ac:dyDescent="0.2">
      <c r="A1972" s="2"/>
      <c r="B1972" s="2"/>
      <c r="C1972" s="2"/>
      <c r="D1972" s="2"/>
      <c r="E1972" s="2"/>
      <c r="F1972" s="2"/>
      <c r="G1972" s="2"/>
      <c r="H1972" s="6"/>
      <c r="I1972" s="6"/>
      <c r="J1972" s="6"/>
      <c r="K1972" s="2"/>
    </row>
    <row r="1973" spans="1:11" ht="12.75" x14ac:dyDescent="0.2">
      <c r="A1973" s="2"/>
      <c r="B1973" s="2"/>
      <c r="C1973" s="2"/>
      <c r="D1973" s="2"/>
      <c r="E1973" s="2"/>
      <c r="F1973" s="2"/>
      <c r="G1973" s="2"/>
      <c r="H1973" s="6"/>
      <c r="I1973" s="6"/>
      <c r="J1973" s="6"/>
      <c r="K1973" s="2"/>
    </row>
    <row r="1974" spans="1:11" ht="12.75" x14ac:dyDescent="0.2">
      <c r="A1974" s="2"/>
      <c r="B1974" s="2"/>
      <c r="C1974" s="2"/>
      <c r="D1974" s="2"/>
      <c r="E1974" s="2"/>
      <c r="F1974" s="2"/>
      <c r="G1974" s="2"/>
      <c r="H1974" s="6"/>
      <c r="I1974" s="6"/>
      <c r="J1974" s="6"/>
      <c r="K1974" s="2"/>
    </row>
    <row r="1975" spans="1:11" ht="12.75" x14ac:dyDescent="0.2">
      <c r="A1975" s="2"/>
      <c r="B1975" s="2"/>
      <c r="C1975" s="2"/>
      <c r="D1975" s="2"/>
      <c r="E1975" s="2"/>
      <c r="F1975" s="2"/>
      <c r="G1975" s="2"/>
      <c r="H1975" s="6"/>
      <c r="I1975" s="6"/>
      <c r="J1975" s="6"/>
      <c r="K1975" s="2"/>
    </row>
    <row r="1976" spans="1:11" ht="12.75" x14ac:dyDescent="0.2">
      <c r="A1976" s="2"/>
      <c r="B1976" s="2"/>
      <c r="C1976" s="2"/>
      <c r="D1976" s="2"/>
      <c r="E1976" s="2"/>
      <c r="F1976" s="2"/>
      <c r="G1976" s="2"/>
      <c r="H1976" s="6"/>
      <c r="I1976" s="6"/>
      <c r="J1976" s="6"/>
      <c r="K1976" s="2"/>
    </row>
    <row r="1977" spans="1:11" ht="12.75" x14ac:dyDescent="0.2">
      <c r="A1977" s="2"/>
      <c r="B1977" s="2"/>
      <c r="C1977" s="2"/>
      <c r="D1977" s="2"/>
      <c r="E1977" s="2"/>
      <c r="F1977" s="2"/>
      <c r="G1977" s="2"/>
      <c r="H1977" s="6"/>
      <c r="I1977" s="6"/>
      <c r="J1977" s="6"/>
      <c r="K1977" s="2"/>
    </row>
    <row r="1978" spans="1:11" ht="12.75" x14ac:dyDescent="0.2">
      <c r="A1978" s="2"/>
      <c r="B1978" s="2"/>
      <c r="C1978" s="2"/>
      <c r="D1978" s="2"/>
      <c r="E1978" s="2"/>
      <c r="F1978" s="2"/>
      <c r="G1978" s="2"/>
      <c r="H1978" s="6"/>
      <c r="I1978" s="6"/>
      <c r="J1978" s="6"/>
      <c r="K1978" s="2"/>
    </row>
    <row r="1979" spans="1:11" ht="12.75" x14ac:dyDescent="0.2">
      <c r="A1979" s="2"/>
      <c r="B1979" s="2"/>
      <c r="C1979" s="2"/>
      <c r="D1979" s="2"/>
      <c r="E1979" s="2"/>
      <c r="F1979" s="2"/>
      <c r="G1979" s="2"/>
      <c r="H1979" s="6"/>
      <c r="I1979" s="6"/>
      <c r="J1979" s="6"/>
      <c r="K1979" s="2"/>
    </row>
    <row r="1980" spans="1:11" ht="12.75" x14ac:dyDescent="0.2">
      <c r="A1980" s="2"/>
      <c r="B1980" s="2"/>
      <c r="C1980" s="2"/>
      <c r="D1980" s="2"/>
      <c r="E1980" s="2"/>
      <c r="F1980" s="2"/>
      <c r="G1980" s="2"/>
      <c r="H1980" s="6"/>
      <c r="I1980" s="6"/>
      <c r="J1980" s="6"/>
      <c r="K1980" s="2"/>
    </row>
    <row r="1981" spans="1:11" ht="12.75" x14ac:dyDescent="0.2">
      <c r="A1981" s="2"/>
      <c r="B1981" s="2"/>
      <c r="C1981" s="2"/>
      <c r="D1981" s="2"/>
      <c r="E1981" s="2"/>
      <c r="F1981" s="2"/>
      <c r="G1981" s="2"/>
      <c r="H1981" s="6"/>
      <c r="I1981" s="6"/>
      <c r="J1981" s="6"/>
      <c r="K1981" s="2"/>
    </row>
    <row r="1982" spans="1:11" ht="12.75" x14ac:dyDescent="0.2">
      <c r="A1982" s="2"/>
      <c r="B1982" s="2"/>
      <c r="C1982" s="2"/>
      <c r="D1982" s="2"/>
      <c r="E1982" s="2"/>
      <c r="F1982" s="2"/>
      <c r="G1982" s="2"/>
      <c r="H1982" s="6"/>
      <c r="I1982" s="6"/>
      <c r="J1982" s="6"/>
      <c r="K1982" s="2"/>
    </row>
    <row r="1983" spans="1:11" ht="12.75" x14ac:dyDescent="0.2">
      <c r="A1983" s="2"/>
      <c r="B1983" s="2"/>
      <c r="C1983" s="2"/>
      <c r="D1983" s="2"/>
      <c r="E1983" s="2"/>
      <c r="F1983" s="2"/>
      <c r="G1983" s="2"/>
      <c r="H1983" s="6"/>
      <c r="I1983" s="6"/>
      <c r="J1983" s="6"/>
      <c r="K1983" s="2"/>
    </row>
    <row r="1984" spans="1:11" ht="12.75" x14ac:dyDescent="0.2">
      <c r="A1984" s="2"/>
      <c r="B1984" s="2"/>
      <c r="C1984" s="2"/>
      <c r="D1984" s="2"/>
      <c r="E1984" s="2"/>
      <c r="F1984" s="2"/>
      <c r="G1984" s="2"/>
      <c r="H1984" s="6"/>
      <c r="I1984" s="6"/>
      <c r="J1984" s="6"/>
      <c r="K1984" s="2"/>
    </row>
    <row r="1985" spans="1:11" ht="12.75" x14ac:dyDescent="0.2">
      <c r="A1985" s="2"/>
      <c r="B1985" s="2"/>
      <c r="C1985" s="2"/>
      <c r="D1985" s="2"/>
      <c r="E1985" s="2"/>
      <c r="F1985" s="2"/>
      <c r="G1985" s="2"/>
      <c r="H1985" s="6"/>
      <c r="I1985" s="6"/>
      <c r="J1985" s="6"/>
      <c r="K1985" s="2"/>
    </row>
    <row r="1986" spans="1:11" ht="12.75" x14ac:dyDescent="0.2">
      <c r="A1986" s="2"/>
      <c r="B1986" s="2"/>
      <c r="C1986" s="2"/>
      <c r="D1986" s="2"/>
      <c r="E1986" s="2"/>
      <c r="F1986" s="2"/>
      <c r="G1986" s="2"/>
      <c r="H1986" s="6"/>
      <c r="I1986" s="6"/>
      <c r="J1986" s="6"/>
      <c r="K1986" s="2"/>
    </row>
    <row r="1987" spans="1:11" ht="12.75" x14ac:dyDescent="0.2">
      <c r="A1987" s="2"/>
      <c r="B1987" s="2"/>
      <c r="C1987" s="2"/>
      <c r="D1987" s="2"/>
      <c r="E1987" s="2"/>
      <c r="F1987" s="2"/>
      <c r="G1987" s="2"/>
      <c r="H1987" s="6"/>
      <c r="I1987" s="6"/>
      <c r="J1987" s="6"/>
      <c r="K1987" s="2"/>
    </row>
    <row r="1988" spans="1:11" ht="12.75" x14ac:dyDescent="0.2">
      <c r="A1988" s="2"/>
      <c r="B1988" s="2"/>
      <c r="C1988" s="2"/>
      <c r="D1988" s="2"/>
      <c r="E1988" s="2"/>
      <c r="F1988" s="2"/>
      <c r="G1988" s="2"/>
      <c r="H1988" s="6"/>
      <c r="I1988" s="6"/>
      <c r="J1988" s="6"/>
      <c r="K1988" s="2"/>
    </row>
    <row r="1989" spans="1:11" ht="12.75" x14ac:dyDescent="0.2">
      <c r="A1989" s="2"/>
      <c r="B1989" s="2"/>
      <c r="C1989" s="2"/>
      <c r="D1989" s="2"/>
      <c r="E1989" s="2"/>
      <c r="F1989" s="2"/>
      <c r="G1989" s="2"/>
      <c r="H1989" s="6"/>
      <c r="I1989" s="6"/>
      <c r="J1989" s="6"/>
      <c r="K1989" s="2"/>
    </row>
    <row r="1990" spans="1:11" ht="12.75" x14ac:dyDescent="0.2">
      <c r="A1990" s="2"/>
      <c r="B1990" s="2"/>
      <c r="C1990" s="2"/>
      <c r="D1990" s="2"/>
      <c r="E1990" s="2"/>
      <c r="F1990" s="2"/>
      <c r="G1990" s="2"/>
      <c r="H1990" s="6"/>
      <c r="I1990" s="6"/>
      <c r="J1990" s="6"/>
      <c r="K1990" s="2"/>
    </row>
    <row r="1991" spans="1:11" ht="12.75" x14ac:dyDescent="0.2">
      <c r="A1991" s="2"/>
      <c r="B1991" s="2"/>
      <c r="C1991" s="2"/>
      <c r="D1991" s="2"/>
      <c r="E1991" s="2"/>
      <c r="F1991" s="2"/>
      <c r="G1991" s="2"/>
      <c r="H1991" s="6"/>
      <c r="I1991" s="6"/>
      <c r="J1991" s="6"/>
      <c r="K1991" s="2"/>
    </row>
    <row r="1992" spans="1:11" ht="12.75" x14ac:dyDescent="0.2">
      <c r="A1992" s="2"/>
      <c r="B1992" s="2"/>
      <c r="C1992" s="2"/>
      <c r="D1992" s="2"/>
      <c r="E1992" s="2"/>
      <c r="F1992" s="2"/>
      <c r="G1992" s="2"/>
      <c r="H1992" s="6"/>
      <c r="I1992" s="6"/>
      <c r="J1992" s="6"/>
      <c r="K1992" s="2"/>
    </row>
    <row r="1993" spans="1:11" ht="12.75" x14ac:dyDescent="0.2">
      <c r="A1993" s="2"/>
      <c r="B1993" s="2"/>
      <c r="C1993" s="2"/>
      <c r="D1993" s="2"/>
      <c r="E1993" s="2"/>
      <c r="F1993" s="2"/>
      <c r="G1993" s="2"/>
      <c r="H1993" s="6"/>
      <c r="I1993" s="6"/>
      <c r="J1993" s="6"/>
      <c r="K1993" s="2"/>
    </row>
    <row r="1994" spans="1:11" ht="12.75" x14ac:dyDescent="0.2">
      <c r="A1994" s="2"/>
      <c r="B1994" s="2"/>
      <c r="C1994" s="2"/>
      <c r="D1994" s="2"/>
      <c r="E1994" s="2"/>
      <c r="F1994" s="2"/>
      <c r="G1994" s="2"/>
      <c r="H1994" s="6"/>
      <c r="I1994" s="6"/>
      <c r="J1994" s="6"/>
      <c r="K1994" s="2"/>
    </row>
    <row r="1995" spans="1:11" ht="12.75" x14ac:dyDescent="0.2">
      <c r="A1995" s="2"/>
      <c r="B1995" s="2"/>
      <c r="C1995" s="2"/>
      <c r="D1995" s="2"/>
      <c r="E1995" s="2"/>
      <c r="F1995" s="2"/>
      <c r="G1995" s="2"/>
      <c r="H1995" s="6"/>
      <c r="I1995" s="6"/>
      <c r="J1995" s="6"/>
      <c r="K1995" s="2"/>
    </row>
    <row r="1996" spans="1:11" ht="12.75" x14ac:dyDescent="0.2">
      <c r="A1996" s="2"/>
      <c r="B1996" s="2"/>
      <c r="C1996" s="2"/>
      <c r="D1996" s="2"/>
      <c r="E1996" s="2"/>
      <c r="F1996" s="2"/>
      <c r="G1996" s="2"/>
      <c r="H1996" s="6"/>
      <c r="I1996" s="6"/>
      <c r="J1996" s="6"/>
      <c r="K1996" s="2"/>
    </row>
    <row r="1997" spans="1:11" ht="12.75" x14ac:dyDescent="0.2">
      <c r="A1997" s="2"/>
      <c r="B1997" s="2"/>
      <c r="C1997" s="2"/>
      <c r="D1997" s="2"/>
      <c r="E1997" s="2"/>
      <c r="F1997" s="2"/>
      <c r="G1997" s="2"/>
      <c r="H1997" s="6"/>
      <c r="I1997" s="6"/>
      <c r="J1997" s="6"/>
      <c r="K1997" s="2"/>
    </row>
    <row r="1998" spans="1:11" ht="12.75" x14ac:dyDescent="0.2">
      <c r="A1998" s="2"/>
      <c r="B1998" s="2"/>
      <c r="C1998" s="2"/>
      <c r="D1998" s="2"/>
      <c r="E1998" s="2"/>
      <c r="F1998" s="2"/>
      <c r="G1998" s="2"/>
      <c r="H1998" s="6"/>
      <c r="I1998" s="6"/>
      <c r="J1998" s="6"/>
      <c r="K1998" s="2"/>
    </row>
    <row r="1999" spans="1:11" ht="12.75" x14ac:dyDescent="0.2">
      <c r="A1999" s="2"/>
      <c r="B1999" s="2"/>
      <c r="C1999" s="2"/>
      <c r="D1999" s="2"/>
      <c r="E1999" s="2"/>
      <c r="F1999" s="2"/>
      <c r="G1999" s="2"/>
      <c r="H1999" s="6"/>
      <c r="I1999" s="6"/>
      <c r="J1999" s="6"/>
      <c r="K1999" s="2"/>
    </row>
    <row r="2000" spans="1:11" ht="12.75" x14ac:dyDescent="0.2">
      <c r="A2000" s="2"/>
      <c r="B2000" s="2"/>
      <c r="C2000" s="2"/>
      <c r="D2000" s="2"/>
      <c r="E2000" s="2"/>
      <c r="F2000" s="2"/>
      <c r="G2000" s="2"/>
      <c r="H2000" s="6"/>
      <c r="I2000" s="6"/>
      <c r="J2000" s="6"/>
      <c r="K2000" s="2"/>
    </row>
    <row r="2001" spans="1:11" ht="12.75" x14ac:dyDescent="0.2">
      <c r="A2001" s="2"/>
      <c r="B2001" s="2"/>
      <c r="C2001" s="2"/>
      <c r="D2001" s="2"/>
      <c r="E2001" s="2"/>
      <c r="F2001" s="2"/>
      <c r="G2001" s="2"/>
      <c r="H2001" s="6"/>
      <c r="I2001" s="6"/>
      <c r="J2001" s="6"/>
      <c r="K2001" s="2"/>
    </row>
    <row r="2002" spans="1:11" ht="12.75" x14ac:dyDescent="0.2">
      <c r="A2002" s="2"/>
      <c r="B2002" s="2"/>
      <c r="C2002" s="2"/>
      <c r="D2002" s="2"/>
      <c r="E2002" s="2"/>
      <c r="F2002" s="2"/>
      <c r="G2002" s="2"/>
      <c r="H2002" s="6"/>
      <c r="I2002" s="6"/>
      <c r="J2002" s="6"/>
      <c r="K2002" s="2"/>
    </row>
    <row r="2003" spans="1:11" ht="12.75" x14ac:dyDescent="0.2">
      <c r="A2003" s="2"/>
      <c r="B2003" s="2"/>
      <c r="C2003" s="2"/>
      <c r="D2003" s="2"/>
      <c r="E2003" s="2"/>
      <c r="F2003" s="2"/>
      <c r="G2003" s="2"/>
      <c r="H2003" s="6"/>
      <c r="I2003" s="6"/>
      <c r="J2003" s="6"/>
      <c r="K2003" s="2"/>
    </row>
    <row r="2004" spans="1:11" ht="12.75" x14ac:dyDescent="0.2">
      <c r="A2004" s="2"/>
      <c r="B2004" s="2"/>
      <c r="C2004" s="2"/>
      <c r="D2004" s="2"/>
      <c r="E2004" s="2"/>
      <c r="F2004" s="2"/>
      <c r="G2004" s="2"/>
      <c r="H2004" s="6"/>
      <c r="I2004" s="6"/>
      <c r="J2004" s="6"/>
      <c r="K2004" s="2"/>
    </row>
    <row r="2005" spans="1:11" ht="12.75" x14ac:dyDescent="0.2">
      <c r="A2005" s="2"/>
      <c r="B2005" s="2"/>
      <c r="C2005" s="2"/>
      <c r="D2005" s="2"/>
      <c r="E2005" s="2"/>
      <c r="F2005" s="2"/>
      <c r="G2005" s="2"/>
      <c r="H2005" s="6"/>
      <c r="I2005" s="6"/>
      <c r="J2005" s="6"/>
      <c r="K2005" s="2"/>
    </row>
    <row r="2006" spans="1:11" ht="12.75" x14ac:dyDescent="0.2">
      <c r="A2006" s="2"/>
      <c r="B2006" s="2"/>
      <c r="C2006" s="2"/>
      <c r="D2006" s="2"/>
      <c r="E2006" s="2"/>
      <c r="F2006" s="2"/>
      <c r="G2006" s="2"/>
      <c r="H2006" s="6"/>
      <c r="I2006" s="6"/>
      <c r="J2006" s="6"/>
      <c r="K2006" s="2"/>
    </row>
    <row r="2007" spans="1:11" ht="12.75" x14ac:dyDescent="0.2">
      <c r="A2007" s="2"/>
      <c r="B2007" s="2"/>
      <c r="C2007" s="2"/>
      <c r="D2007" s="2"/>
      <c r="E2007" s="2"/>
      <c r="F2007" s="2"/>
      <c r="G2007" s="2"/>
      <c r="H2007" s="6"/>
      <c r="I2007" s="6"/>
      <c r="J2007" s="6"/>
      <c r="K2007" s="2"/>
    </row>
    <row r="2008" spans="1:11" ht="12.75" x14ac:dyDescent="0.2">
      <c r="A2008" s="2"/>
      <c r="B2008" s="2"/>
      <c r="C2008" s="2"/>
      <c r="D2008" s="2"/>
      <c r="E2008" s="2"/>
      <c r="F2008" s="2"/>
      <c r="G2008" s="2"/>
      <c r="H2008" s="6"/>
      <c r="I2008" s="6"/>
      <c r="J2008" s="6"/>
      <c r="K2008" s="2"/>
    </row>
    <row r="2009" spans="1:11" ht="12.75" x14ac:dyDescent="0.2">
      <c r="A2009" s="2"/>
      <c r="B2009" s="2"/>
      <c r="C2009" s="2"/>
      <c r="D2009" s="2"/>
      <c r="E2009" s="2"/>
      <c r="F2009" s="2"/>
      <c r="G2009" s="2"/>
      <c r="H2009" s="6"/>
      <c r="I2009" s="6"/>
      <c r="J2009" s="6"/>
      <c r="K2009" s="2"/>
    </row>
    <row r="2010" spans="1:11" ht="12.75" x14ac:dyDescent="0.2">
      <c r="A2010" s="2"/>
      <c r="B2010" s="2"/>
      <c r="C2010" s="2"/>
      <c r="D2010" s="2"/>
      <c r="E2010" s="2"/>
      <c r="F2010" s="2"/>
      <c r="G2010" s="2"/>
      <c r="H2010" s="6"/>
      <c r="I2010" s="6"/>
      <c r="J2010" s="6"/>
      <c r="K2010" s="2"/>
    </row>
    <row r="2011" spans="1:11" ht="12.75" x14ac:dyDescent="0.2">
      <c r="A2011" s="2"/>
      <c r="B2011" s="2"/>
      <c r="C2011" s="2"/>
      <c r="D2011" s="2"/>
      <c r="E2011" s="2"/>
      <c r="F2011" s="2"/>
      <c r="G2011" s="2"/>
      <c r="H2011" s="6"/>
      <c r="I2011" s="6"/>
      <c r="J2011" s="6"/>
      <c r="K2011" s="2"/>
    </row>
    <row r="2012" spans="1:11" ht="12.75" x14ac:dyDescent="0.2">
      <c r="A2012" s="2"/>
      <c r="B2012" s="2"/>
      <c r="C2012" s="2"/>
      <c r="D2012" s="2"/>
      <c r="E2012" s="2"/>
      <c r="F2012" s="2"/>
      <c r="G2012" s="2"/>
      <c r="H2012" s="6"/>
      <c r="I2012" s="6"/>
      <c r="J2012" s="6"/>
      <c r="K2012" s="2"/>
    </row>
    <row r="2013" spans="1:11" ht="12.75" x14ac:dyDescent="0.2">
      <c r="A2013" s="2"/>
      <c r="B2013" s="2"/>
      <c r="C2013" s="2"/>
      <c r="D2013" s="2"/>
      <c r="E2013" s="2"/>
      <c r="F2013" s="2"/>
      <c r="G2013" s="2"/>
      <c r="H2013" s="6"/>
      <c r="I2013" s="6"/>
      <c r="J2013" s="6"/>
      <c r="K2013" s="2"/>
    </row>
    <row r="2014" spans="1:11" ht="12.75" x14ac:dyDescent="0.2">
      <c r="A2014" s="2"/>
      <c r="B2014" s="2"/>
      <c r="C2014" s="2"/>
      <c r="D2014" s="2"/>
      <c r="E2014" s="2"/>
      <c r="F2014" s="2"/>
      <c r="G2014" s="2"/>
      <c r="H2014" s="6"/>
      <c r="I2014" s="6"/>
      <c r="J2014" s="6"/>
      <c r="K2014" s="2"/>
    </row>
    <row r="2015" spans="1:11" ht="12.75" x14ac:dyDescent="0.2">
      <c r="A2015" s="2"/>
      <c r="B2015" s="2"/>
      <c r="C2015" s="2"/>
      <c r="D2015" s="2"/>
      <c r="E2015" s="2"/>
      <c r="F2015" s="2"/>
      <c r="G2015" s="2"/>
      <c r="H2015" s="6"/>
      <c r="I2015" s="6"/>
      <c r="J2015" s="6"/>
      <c r="K2015" s="2"/>
    </row>
    <row r="2016" spans="1:11" ht="12.75" x14ac:dyDescent="0.2">
      <c r="A2016" s="2"/>
      <c r="B2016" s="2"/>
      <c r="C2016" s="2"/>
      <c r="D2016" s="2"/>
      <c r="E2016" s="2"/>
      <c r="F2016" s="2"/>
      <c r="G2016" s="2"/>
      <c r="H2016" s="6"/>
      <c r="I2016" s="6"/>
      <c r="J2016" s="6"/>
      <c r="K2016" s="2"/>
    </row>
    <row r="2017" spans="1:11" ht="12.75" x14ac:dyDescent="0.2">
      <c r="A2017" s="2"/>
      <c r="B2017" s="2"/>
      <c r="C2017" s="2"/>
      <c r="D2017" s="2"/>
      <c r="E2017" s="2"/>
      <c r="F2017" s="2"/>
      <c r="G2017" s="2"/>
      <c r="H2017" s="6"/>
      <c r="I2017" s="6"/>
      <c r="J2017" s="6"/>
      <c r="K2017" s="2"/>
    </row>
    <row r="2018" spans="1:11" ht="12.75" x14ac:dyDescent="0.2">
      <c r="A2018" s="2"/>
      <c r="B2018" s="2"/>
      <c r="C2018" s="2"/>
      <c r="D2018" s="2"/>
      <c r="E2018" s="2"/>
      <c r="F2018" s="2"/>
      <c r="G2018" s="2"/>
      <c r="H2018" s="6"/>
      <c r="I2018" s="6"/>
      <c r="J2018" s="6"/>
      <c r="K2018" s="2"/>
    </row>
    <row r="2019" spans="1:11" ht="12.75" x14ac:dyDescent="0.2">
      <c r="A2019" s="2"/>
      <c r="B2019" s="2"/>
      <c r="C2019" s="2"/>
      <c r="D2019" s="2"/>
      <c r="E2019" s="2"/>
      <c r="F2019" s="2"/>
      <c r="G2019" s="2"/>
      <c r="H2019" s="6"/>
      <c r="I2019" s="6"/>
      <c r="J2019" s="6"/>
      <c r="K2019" s="2"/>
    </row>
    <row r="2020" spans="1:11" ht="12.75" x14ac:dyDescent="0.2">
      <c r="A2020" s="2"/>
      <c r="B2020" s="2"/>
      <c r="C2020" s="2"/>
      <c r="D2020" s="2"/>
      <c r="E2020" s="2"/>
      <c r="F2020" s="2"/>
      <c r="G2020" s="2"/>
      <c r="H2020" s="6"/>
      <c r="I2020" s="6"/>
      <c r="J2020" s="6"/>
      <c r="K2020" s="2"/>
    </row>
    <row r="2021" spans="1:11" ht="12.75" x14ac:dyDescent="0.2">
      <c r="A2021" s="2"/>
      <c r="B2021" s="2"/>
      <c r="C2021" s="2"/>
      <c r="D2021" s="2"/>
      <c r="E2021" s="2"/>
      <c r="F2021" s="2"/>
      <c r="G2021" s="2"/>
      <c r="H2021" s="6"/>
      <c r="I2021" s="6"/>
      <c r="J2021" s="6"/>
      <c r="K2021" s="2"/>
    </row>
    <row r="2022" spans="1:11" ht="12.75" x14ac:dyDescent="0.2">
      <c r="A2022" s="2"/>
      <c r="B2022" s="2"/>
      <c r="C2022" s="2"/>
      <c r="D2022" s="2"/>
      <c r="E2022" s="2"/>
      <c r="F2022" s="2"/>
      <c r="G2022" s="2"/>
      <c r="H2022" s="6"/>
      <c r="I2022" s="6"/>
      <c r="J2022" s="6"/>
      <c r="K2022" s="2"/>
    </row>
    <row r="2023" spans="1:11" ht="12.75" x14ac:dyDescent="0.2">
      <c r="A2023" s="2"/>
      <c r="B2023" s="2"/>
      <c r="C2023" s="2"/>
      <c r="D2023" s="2"/>
      <c r="E2023" s="2"/>
      <c r="F2023" s="2"/>
      <c r="G2023" s="2"/>
      <c r="H2023" s="6"/>
      <c r="I2023" s="6"/>
      <c r="J2023" s="6"/>
      <c r="K2023" s="2"/>
    </row>
    <row r="2024" spans="1:11" ht="12.75" x14ac:dyDescent="0.2">
      <c r="A2024" s="2"/>
      <c r="B2024" s="2"/>
      <c r="C2024" s="2"/>
      <c r="D2024" s="2"/>
      <c r="E2024" s="2"/>
      <c r="F2024" s="2"/>
      <c r="G2024" s="2"/>
      <c r="H2024" s="6"/>
      <c r="I2024" s="6"/>
      <c r="J2024" s="6"/>
      <c r="K2024" s="2"/>
    </row>
    <row r="2025" spans="1:11" ht="12.75" x14ac:dyDescent="0.2">
      <c r="A2025" s="2"/>
      <c r="B2025" s="2"/>
      <c r="C2025" s="2"/>
      <c r="D2025" s="2"/>
      <c r="E2025" s="2"/>
      <c r="F2025" s="2"/>
      <c r="G2025" s="2"/>
      <c r="H2025" s="6"/>
      <c r="I2025" s="6"/>
      <c r="J2025" s="6"/>
      <c r="K2025" s="2"/>
    </row>
    <row r="2026" spans="1:11" ht="12.75" x14ac:dyDescent="0.2">
      <c r="A2026" s="2"/>
      <c r="B2026" s="2"/>
      <c r="C2026" s="2"/>
      <c r="D2026" s="2"/>
      <c r="E2026" s="2"/>
      <c r="F2026" s="2"/>
      <c r="G2026" s="2"/>
      <c r="H2026" s="6"/>
      <c r="I2026" s="6"/>
      <c r="J2026" s="6"/>
      <c r="K2026" s="2"/>
    </row>
    <row r="2027" spans="1:11" ht="12.75" x14ac:dyDescent="0.2">
      <c r="A2027" s="2"/>
      <c r="B2027" s="2"/>
      <c r="C2027" s="2"/>
      <c r="D2027" s="2"/>
      <c r="E2027" s="2"/>
      <c r="F2027" s="2"/>
      <c r="G2027" s="2"/>
      <c r="H2027" s="6"/>
      <c r="I2027" s="6"/>
      <c r="J2027" s="6"/>
      <c r="K2027" s="2"/>
    </row>
    <row r="2028" spans="1:11" ht="12.75" x14ac:dyDescent="0.2">
      <c r="A2028" s="2"/>
      <c r="B2028" s="2"/>
      <c r="C2028" s="2"/>
      <c r="D2028" s="2"/>
      <c r="E2028" s="2"/>
      <c r="F2028" s="2"/>
      <c r="G2028" s="2"/>
      <c r="H2028" s="6"/>
      <c r="I2028" s="6"/>
      <c r="J2028" s="6"/>
      <c r="K2028" s="2"/>
    </row>
    <row r="2029" spans="1:11" ht="12.75" x14ac:dyDescent="0.2">
      <c r="A2029" s="2"/>
      <c r="B2029" s="2"/>
      <c r="C2029" s="2"/>
      <c r="D2029" s="2"/>
      <c r="E2029" s="2"/>
      <c r="F2029" s="2"/>
      <c r="G2029" s="2"/>
      <c r="H2029" s="6"/>
      <c r="I2029" s="6"/>
      <c r="J2029" s="6"/>
      <c r="K2029" s="2"/>
    </row>
    <row r="2030" spans="1:11" ht="12.75" x14ac:dyDescent="0.2">
      <c r="A2030" s="2"/>
      <c r="B2030" s="2"/>
      <c r="C2030" s="2"/>
      <c r="D2030" s="2"/>
      <c r="E2030" s="2"/>
      <c r="F2030" s="2"/>
      <c r="G2030" s="2"/>
      <c r="H2030" s="6"/>
      <c r="I2030" s="6"/>
      <c r="J2030" s="6"/>
      <c r="K2030" s="2"/>
    </row>
    <row r="2031" spans="1:11" ht="12.75" x14ac:dyDescent="0.2">
      <c r="A2031" s="2"/>
      <c r="B2031" s="2"/>
      <c r="C2031" s="2"/>
      <c r="D2031" s="2"/>
      <c r="E2031" s="2"/>
      <c r="F2031" s="2"/>
      <c r="G2031" s="2"/>
      <c r="H2031" s="6"/>
      <c r="I2031" s="6"/>
      <c r="J2031" s="6"/>
      <c r="K2031" s="2"/>
    </row>
    <row r="2032" spans="1:11" ht="12.75" x14ac:dyDescent="0.2">
      <c r="A2032" s="2"/>
      <c r="B2032" s="2"/>
      <c r="C2032" s="2"/>
      <c r="D2032" s="2"/>
      <c r="E2032" s="2"/>
      <c r="F2032" s="2"/>
      <c r="G2032" s="2"/>
      <c r="H2032" s="6"/>
      <c r="I2032" s="6"/>
      <c r="J2032" s="6"/>
      <c r="K2032" s="2"/>
    </row>
    <row r="2033" spans="1:11" ht="12.75" x14ac:dyDescent="0.2">
      <c r="A2033" s="2"/>
      <c r="B2033" s="2"/>
      <c r="C2033" s="2"/>
      <c r="D2033" s="2"/>
      <c r="E2033" s="2"/>
      <c r="F2033" s="2"/>
      <c r="G2033" s="2"/>
      <c r="H2033" s="6"/>
      <c r="I2033" s="6"/>
      <c r="J2033" s="6"/>
      <c r="K2033" s="2"/>
    </row>
    <row r="2034" spans="1:11" ht="12.75" x14ac:dyDescent="0.2">
      <c r="A2034" s="2"/>
      <c r="B2034" s="2"/>
      <c r="C2034" s="2"/>
      <c r="D2034" s="2"/>
      <c r="E2034" s="2"/>
      <c r="F2034" s="2"/>
      <c r="G2034" s="2"/>
      <c r="H2034" s="6"/>
      <c r="I2034" s="6"/>
      <c r="J2034" s="6"/>
      <c r="K2034" s="2"/>
    </row>
    <row r="2035" spans="1:11" ht="12.75" x14ac:dyDescent="0.2">
      <c r="A2035" s="2"/>
      <c r="B2035" s="2"/>
      <c r="C2035" s="2"/>
      <c r="D2035" s="2"/>
      <c r="E2035" s="2"/>
      <c r="F2035" s="2"/>
      <c r="G2035" s="2"/>
      <c r="H2035" s="6"/>
      <c r="I2035" s="6"/>
      <c r="J2035" s="6"/>
      <c r="K2035" s="2"/>
    </row>
    <row r="2036" spans="1:11" ht="12.75" x14ac:dyDescent="0.2">
      <c r="A2036" s="2"/>
      <c r="B2036" s="2"/>
      <c r="C2036" s="2"/>
      <c r="D2036" s="2"/>
      <c r="E2036" s="2"/>
      <c r="F2036" s="2"/>
      <c r="G2036" s="2"/>
      <c r="H2036" s="6"/>
      <c r="I2036" s="6"/>
      <c r="J2036" s="6"/>
      <c r="K2036" s="2"/>
    </row>
    <row r="2037" spans="1:11" ht="12.75" x14ac:dyDescent="0.2">
      <c r="A2037" s="2"/>
      <c r="B2037" s="2"/>
      <c r="C2037" s="2"/>
      <c r="D2037" s="2"/>
      <c r="E2037" s="2"/>
      <c r="F2037" s="2"/>
      <c r="G2037" s="2"/>
      <c r="H2037" s="6"/>
      <c r="I2037" s="6"/>
      <c r="J2037" s="6"/>
      <c r="K2037" s="2"/>
    </row>
    <row r="2038" spans="1:11" ht="12.75" x14ac:dyDescent="0.2">
      <c r="A2038" s="2"/>
      <c r="B2038" s="2"/>
      <c r="C2038" s="2"/>
      <c r="D2038" s="2"/>
      <c r="E2038" s="2"/>
      <c r="F2038" s="2"/>
      <c r="G2038" s="2"/>
      <c r="H2038" s="6"/>
      <c r="I2038" s="6"/>
      <c r="J2038" s="6"/>
      <c r="K2038" s="2"/>
    </row>
    <row r="2039" spans="1:11" ht="12.75" x14ac:dyDescent="0.2">
      <c r="A2039" s="2"/>
      <c r="B2039" s="2"/>
      <c r="C2039" s="2"/>
      <c r="D2039" s="2"/>
      <c r="E2039" s="2"/>
      <c r="F2039" s="2"/>
      <c r="G2039" s="2"/>
      <c r="H2039" s="6"/>
      <c r="I2039" s="6"/>
      <c r="J2039" s="6"/>
      <c r="K2039" s="2"/>
    </row>
    <row r="2040" spans="1:11" ht="12.75" x14ac:dyDescent="0.2">
      <c r="A2040" s="2"/>
      <c r="B2040" s="2"/>
      <c r="C2040" s="2"/>
      <c r="D2040" s="2"/>
      <c r="E2040" s="2"/>
      <c r="F2040" s="2"/>
      <c r="G2040" s="2"/>
      <c r="H2040" s="6"/>
      <c r="I2040" s="6"/>
      <c r="J2040" s="6"/>
      <c r="K2040" s="2"/>
    </row>
    <row r="2041" spans="1:11" ht="12.75" x14ac:dyDescent="0.2">
      <c r="A2041" s="2"/>
      <c r="B2041" s="2"/>
      <c r="C2041" s="2"/>
      <c r="D2041" s="2"/>
      <c r="E2041" s="2"/>
      <c r="F2041" s="2"/>
      <c r="G2041" s="2"/>
      <c r="H2041" s="6"/>
      <c r="I2041" s="6"/>
      <c r="J2041" s="6"/>
      <c r="K2041" s="2"/>
    </row>
    <row r="2042" spans="1:11" ht="12.75" x14ac:dyDescent="0.2">
      <c r="A2042" s="2"/>
      <c r="B2042" s="2"/>
      <c r="C2042" s="2"/>
      <c r="D2042" s="2"/>
      <c r="E2042" s="2"/>
      <c r="F2042" s="2"/>
      <c r="G2042" s="2"/>
      <c r="H2042" s="6"/>
      <c r="I2042" s="6"/>
      <c r="J2042" s="6"/>
      <c r="K2042" s="2"/>
    </row>
    <row r="2043" spans="1:11" ht="12.75" x14ac:dyDescent="0.2">
      <c r="A2043" s="2"/>
      <c r="B2043" s="2"/>
      <c r="C2043" s="2"/>
      <c r="D2043" s="2"/>
      <c r="E2043" s="2"/>
      <c r="F2043" s="2"/>
      <c r="G2043" s="2"/>
      <c r="H2043" s="6"/>
      <c r="I2043" s="6"/>
      <c r="J2043" s="6"/>
      <c r="K2043" s="2"/>
    </row>
    <row r="2044" spans="1:11" ht="12.75" x14ac:dyDescent="0.2">
      <c r="A2044" s="2"/>
      <c r="B2044" s="2"/>
      <c r="C2044" s="2"/>
      <c r="D2044" s="2"/>
      <c r="E2044" s="2"/>
      <c r="F2044" s="2"/>
      <c r="G2044" s="2"/>
      <c r="H2044" s="6"/>
      <c r="I2044" s="6"/>
      <c r="J2044" s="6"/>
      <c r="K2044" s="2"/>
    </row>
    <row r="2045" spans="1:11" ht="12.75" x14ac:dyDescent="0.2">
      <c r="A2045" s="2"/>
      <c r="B2045" s="2"/>
      <c r="C2045" s="2"/>
      <c r="D2045" s="2"/>
      <c r="E2045" s="2"/>
      <c r="F2045" s="2"/>
      <c r="G2045" s="2"/>
      <c r="H2045" s="6"/>
      <c r="I2045" s="6"/>
      <c r="J2045" s="6"/>
      <c r="K2045" s="2"/>
    </row>
    <row r="2046" spans="1:11" ht="12.75" x14ac:dyDescent="0.2">
      <c r="A2046" s="2"/>
      <c r="B2046" s="2"/>
      <c r="C2046" s="2"/>
      <c r="D2046" s="2"/>
      <c r="E2046" s="2"/>
      <c r="F2046" s="2"/>
      <c r="G2046" s="2"/>
      <c r="H2046" s="6"/>
      <c r="I2046" s="6"/>
      <c r="J2046" s="6"/>
      <c r="K2046" s="2"/>
    </row>
    <row r="2047" spans="1:11" ht="12.75" x14ac:dyDescent="0.2">
      <c r="A2047" s="2"/>
      <c r="B2047" s="2"/>
      <c r="C2047" s="2"/>
      <c r="D2047" s="2"/>
      <c r="E2047" s="2"/>
      <c r="F2047" s="2"/>
      <c r="G2047" s="2"/>
      <c r="H2047" s="6"/>
      <c r="I2047" s="6"/>
      <c r="J2047" s="6"/>
      <c r="K2047" s="2"/>
    </row>
    <row r="2048" spans="1:11" ht="12.75" x14ac:dyDescent="0.2">
      <c r="A2048" s="2"/>
      <c r="B2048" s="2"/>
      <c r="C2048" s="2"/>
      <c r="D2048" s="2"/>
      <c r="E2048" s="2"/>
      <c r="F2048" s="2"/>
      <c r="G2048" s="2"/>
      <c r="H2048" s="6"/>
      <c r="I2048" s="6"/>
      <c r="J2048" s="6"/>
      <c r="K2048" s="2"/>
    </row>
    <row r="2049" spans="1:11" ht="12.75" x14ac:dyDescent="0.2">
      <c r="A2049" s="2"/>
      <c r="B2049" s="2"/>
      <c r="C2049" s="2"/>
      <c r="D2049" s="2"/>
      <c r="E2049" s="2"/>
      <c r="F2049" s="2"/>
      <c r="G2049" s="2"/>
      <c r="H2049" s="6"/>
      <c r="I2049" s="6"/>
      <c r="J2049" s="6"/>
      <c r="K2049" s="2"/>
    </row>
    <row r="2050" spans="1:11" ht="12.75" x14ac:dyDescent="0.2">
      <c r="A2050" s="2"/>
      <c r="B2050" s="2"/>
      <c r="C2050" s="2"/>
      <c r="D2050" s="2"/>
      <c r="E2050" s="2"/>
      <c r="F2050" s="2"/>
      <c r="G2050" s="2"/>
      <c r="H2050" s="6"/>
      <c r="I2050" s="6"/>
      <c r="J2050" s="6"/>
      <c r="K2050" s="2"/>
    </row>
    <row r="2051" spans="1:11" ht="12.75" x14ac:dyDescent="0.2">
      <c r="A2051" s="2"/>
      <c r="B2051" s="2"/>
      <c r="C2051" s="2"/>
      <c r="D2051" s="2"/>
      <c r="E2051" s="2"/>
      <c r="F2051" s="2"/>
      <c r="G2051" s="2"/>
      <c r="H2051" s="6"/>
      <c r="I2051" s="6"/>
      <c r="J2051" s="6"/>
      <c r="K2051" s="2"/>
    </row>
    <row r="2052" spans="1:11" ht="12.75" x14ac:dyDescent="0.2">
      <c r="A2052" s="2"/>
      <c r="B2052" s="2"/>
      <c r="C2052" s="2"/>
      <c r="D2052" s="2"/>
      <c r="E2052" s="2"/>
      <c r="F2052" s="2"/>
      <c r="G2052" s="2"/>
      <c r="H2052" s="6"/>
      <c r="I2052" s="6"/>
      <c r="J2052" s="6"/>
      <c r="K2052" s="2"/>
    </row>
    <row r="2053" spans="1:11" ht="12.75" x14ac:dyDescent="0.2">
      <c r="A2053" s="2"/>
      <c r="B2053" s="2"/>
      <c r="C2053" s="2"/>
      <c r="D2053" s="2"/>
      <c r="E2053" s="2"/>
      <c r="F2053" s="2"/>
      <c r="G2053" s="2"/>
      <c r="H2053" s="6"/>
      <c r="I2053" s="6"/>
      <c r="J2053" s="6"/>
      <c r="K2053" s="2"/>
    </row>
    <row r="2054" spans="1:11" ht="12.75" x14ac:dyDescent="0.2">
      <c r="A2054" s="2"/>
      <c r="B2054" s="2"/>
      <c r="C2054" s="2"/>
      <c r="D2054" s="2"/>
      <c r="E2054" s="2"/>
      <c r="F2054" s="2"/>
      <c r="G2054" s="2"/>
      <c r="H2054" s="6"/>
      <c r="I2054" s="6"/>
      <c r="J2054" s="6"/>
      <c r="K2054" s="2"/>
    </row>
    <row r="2055" spans="1:11" ht="12.75" x14ac:dyDescent="0.2">
      <c r="A2055" s="2"/>
      <c r="B2055" s="2"/>
      <c r="C2055" s="2"/>
      <c r="D2055" s="2"/>
      <c r="E2055" s="2"/>
      <c r="F2055" s="2"/>
      <c r="G2055" s="2"/>
      <c r="H2055" s="6"/>
      <c r="I2055" s="6"/>
      <c r="J2055" s="6"/>
      <c r="K2055" s="2"/>
    </row>
    <row r="2056" spans="1:11" ht="12.75" x14ac:dyDescent="0.2">
      <c r="A2056" s="2"/>
      <c r="B2056" s="2"/>
      <c r="C2056" s="2"/>
      <c r="D2056" s="2"/>
      <c r="E2056" s="2"/>
      <c r="F2056" s="2"/>
      <c r="G2056" s="2"/>
      <c r="H2056" s="6"/>
      <c r="I2056" s="6"/>
      <c r="J2056" s="6"/>
      <c r="K2056" s="2"/>
    </row>
    <row r="2057" spans="1:11" ht="12.75" x14ac:dyDescent="0.2">
      <c r="A2057" s="2"/>
      <c r="B2057" s="2"/>
      <c r="C2057" s="2"/>
      <c r="D2057" s="2"/>
      <c r="E2057" s="2"/>
      <c r="F2057" s="2"/>
      <c r="G2057" s="2"/>
      <c r="H2057" s="6"/>
      <c r="I2057" s="6"/>
      <c r="J2057" s="6"/>
      <c r="K2057" s="2"/>
    </row>
    <row r="2058" spans="1:11" ht="12.75" x14ac:dyDescent="0.2">
      <c r="A2058" s="2"/>
      <c r="B2058" s="2"/>
      <c r="C2058" s="2"/>
      <c r="D2058" s="2"/>
      <c r="E2058" s="2"/>
      <c r="F2058" s="2"/>
      <c r="G2058" s="2"/>
      <c r="H2058" s="6"/>
      <c r="I2058" s="6"/>
      <c r="J2058" s="6"/>
      <c r="K2058" s="2"/>
    </row>
    <row r="2059" spans="1:11" ht="12.75" x14ac:dyDescent="0.2">
      <c r="A2059" s="2"/>
      <c r="B2059" s="2"/>
      <c r="C2059" s="2"/>
      <c r="D2059" s="2"/>
      <c r="E2059" s="2"/>
      <c r="F2059" s="2"/>
      <c r="G2059" s="2"/>
      <c r="H2059" s="6"/>
      <c r="I2059" s="6"/>
      <c r="J2059" s="6"/>
      <c r="K2059" s="2"/>
    </row>
    <row r="2060" spans="1:11" ht="12.75" x14ac:dyDescent="0.2">
      <c r="A2060" s="2"/>
      <c r="B2060" s="2"/>
      <c r="C2060" s="2"/>
      <c r="D2060" s="2"/>
      <c r="E2060" s="2"/>
      <c r="F2060" s="2"/>
      <c r="G2060" s="2"/>
      <c r="H2060" s="6"/>
      <c r="I2060" s="6"/>
      <c r="J2060" s="6"/>
      <c r="K2060" s="2"/>
    </row>
    <row r="2061" spans="1:11" ht="12.75" x14ac:dyDescent="0.2">
      <c r="A2061" s="2"/>
      <c r="B2061" s="2"/>
      <c r="C2061" s="2"/>
      <c r="D2061" s="2"/>
      <c r="E2061" s="2"/>
      <c r="F2061" s="2"/>
      <c r="G2061" s="2"/>
      <c r="H2061" s="6"/>
      <c r="I2061" s="6"/>
      <c r="J2061" s="6"/>
      <c r="K2061" s="2"/>
    </row>
    <row r="2062" spans="1:11" ht="12.75" x14ac:dyDescent="0.2">
      <c r="A2062" s="2"/>
      <c r="B2062" s="2"/>
      <c r="C2062" s="2"/>
      <c r="D2062" s="2"/>
      <c r="E2062" s="2"/>
      <c r="F2062" s="2"/>
      <c r="G2062" s="2"/>
      <c r="H2062" s="6"/>
      <c r="I2062" s="6"/>
      <c r="J2062" s="6"/>
      <c r="K2062" s="2"/>
    </row>
    <row r="2063" spans="1:11" ht="12.75" x14ac:dyDescent="0.2">
      <c r="A2063" s="2"/>
      <c r="B2063" s="2"/>
      <c r="C2063" s="2"/>
      <c r="D2063" s="2"/>
      <c r="E2063" s="2"/>
      <c r="F2063" s="2"/>
      <c r="G2063" s="2"/>
      <c r="H2063" s="6"/>
      <c r="I2063" s="6"/>
      <c r="J2063" s="6"/>
      <c r="K2063" s="2"/>
    </row>
    <row r="2064" spans="1:11" ht="12.75" x14ac:dyDescent="0.2">
      <c r="A2064" s="2"/>
      <c r="B2064" s="2"/>
      <c r="C2064" s="2"/>
      <c r="D2064" s="2"/>
      <c r="E2064" s="2"/>
      <c r="F2064" s="2"/>
      <c r="G2064" s="2"/>
      <c r="H2064" s="6"/>
      <c r="I2064" s="6"/>
      <c r="J2064" s="6"/>
      <c r="K2064" s="2"/>
    </row>
    <row r="2065" spans="1:11" ht="12.75" x14ac:dyDescent="0.2">
      <c r="A2065" s="2"/>
      <c r="B2065" s="2"/>
      <c r="C2065" s="2"/>
      <c r="D2065" s="2"/>
      <c r="E2065" s="2"/>
      <c r="F2065" s="2"/>
      <c r="G2065" s="2"/>
      <c r="H2065" s="6"/>
      <c r="I2065" s="6"/>
      <c r="J2065" s="6"/>
      <c r="K2065" s="2"/>
    </row>
    <row r="2066" spans="1:11" ht="12.75" x14ac:dyDescent="0.2">
      <c r="A2066" s="2"/>
      <c r="B2066" s="2"/>
      <c r="C2066" s="2"/>
      <c r="D2066" s="2"/>
      <c r="E2066" s="2"/>
      <c r="F2066" s="2"/>
      <c r="G2066" s="2"/>
      <c r="H2066" s="6"/>
      <c r="I2066" s="6"/>
      <c r="J2066" s="6"/>
      <c r="K2066" s="2"/>
    </row>
    <row r="2067" spans="1:11" ht="12.75" x14ac:dyDescent="0.2">
      <c r="A2067" s="2"/>
      <c r="B2067" s="2"/>
      <c r="C2067" s="2"/>
      <c r="D2067" s="2"/>
      <c r="E2067" s="2"/>
      <c r="F2067" s="2"/>
      <c r="G2067" s="2"/>
      <c r="H2067" s="6"/>
      <c r="I2067" s="6"/>
      <c r="J2067" s="6"/>
      <c r="K2067" s="2"/>
    </row>
    <row r="2068" spans="1:11" ht="12.75" x14ac:dyDescent="0.2">
      <c r="A2068" s="2"/>
      <c r="B2068" s="2"/>
      <c r="C2068" s="2"/>
      <c r="D2068" s="2"/>
      <c r="E2068" s="2"/>
      <c r="F2068" s="2"/>
      <c r="G2068" s="2"/>
      <c r="H2068" s="6"/>
      <c r="I2068" s="6"/>
      <c r="J2068" s="6"/>
      <c r="K2068" s="2"/>
    </row>
    <row r="2069" spans="1:11" ht="12.75" x14ac:dyDescent="0.2">
      <c r="A2069" s="2"/>
      <c r="B2069" s="2"/>
      <c r="C2069" s="2"/>
      <c r="D2069" s="2"/>
      <c r="E2069" s="2"/>
      <c r="F2069" s="2"/>
      <c r="G2069" s="2"/>
      <c r="H2069" s="6"/>
      <c r="I2069" s="6"/>
      <c r="J2069" s="6"/>
      <c r="K2069" s="2"/>
    </row>
    <row r="2070" spans="1:11" ht="12.75" x14ac:dyDescent="0.2">
      <c r="A2070" s="2"/>
      <c r="B2070" s="2"/>
      <c r="C2070" s="2"/>
      <c r="D2070" s="2"/>
      <c r="E2070" s="2"/>
      <c r="F2070" s="2"/>
      <c r="G2070" s="2"/>
      <c r="H2070" s="6"/>
      <c r="I2070" s="6"/>
      <c r="J2070" s="6"/>
      <c r="K2070" s="2"/>
    </row>
    <row r="2071" spans="1:11" ht="12.75" x14ac:dyDescent="0.2">
      <c r="A2071" s="2"/>
      <c r="B2071" s="2"/>
      <c r="C2071" s="2"/>
      <c r="D2071" s="2"/>
      <c r="E2071" s="2"/>
      <c r="F2071" s="2"/>
      <c r="G2071" s="2"/>
      <c r="H2071" s="6"/>
      <c r="I2071" s="6"/>
      <c r="J2071" s="6"/>
      <c r="K2071" s="2"/>
    </row>
    <row r="2072" spans="1:11" ht="12.75" x14ac:dyDescent="0.2">
      <c r="A2072" s="2"/>
      <c r="B2072" s="2"/>
      <c r="C2072" s="2"/>
      <c r="D2072" s="2"/>
      <c r="E2072" s="2"/>
      <c r="F2072" s="2"/>
      <c r="G2072" s="2"/>
      <c r="H2072" s="6"/>
      <c r="I2072" s="6"/>
      <c r="J2072" s="6"/>
      <c r="K2072" s="2"/>
    </row>
    <row r="2073" spans="1:11" ht="12.75" x14ac:dyDescent="0.2">
      <c r="A2073" s="2"/>
      <c r="B2073" s="2"/>
      <c r="C2073" s="2"/>
      <c r="D2073" s="2"/>
      <c r="E2073" s="2"/>
      <c r="F2073" s="2"/>
      <c r="G2073" s="2"/>
      <c r="H2073" s="6"/>
      <c r="I2073" s="6"/>
      <c r="J2073" s="6"/>
      <c r="K2073" s="2"/>
    </row>
    <row r="2074" spans="1:11" ht="12.75" x14ac:dyDescent="0.2">
      <c r="A2074" s="2"/>
      <c r="B2074" s="2"/>
      <c r="C2074" s="2"/>
      <c r="D2074" s="2"/>
      <c r="E2074" s="2"/>
      <c r="F2074" s="2"/>
      <c r="G2074" s="2"/>
      <c r="H2074" s="6"/>
      <c r="I2074" s="6"/>
      <c r="J2074" s="6"/>
      <c r="K2074" s="2"/>
    </row>
    <row r="2075" spans="1:11" ht="12.75" x14ac:dyDescent="0.2">
      <c r="A2075" s="2"/>
      <c r="B2075" s="2"/>
      <c r="C2075" s="2"/>
      <c r="D2075" s="2"/>
      <c r="E2075" s="2"/>
      <c r="F2075" s="2"/>
      <c r="G2075" s="2"/>
      <c r="H2075" s="6"/>
      <c r="I2075" s="6"/>
      <c r="J2075" s="6"/>
      <c r="K2075" s="2"/>
    </row>
    <row r="2076" spans="1:11" ht="12.75" x14ac:dyDescent="0.2">
      <c r="A2076" s="2"/>
      <c r="B2076" s="2"/>
      <c r="C2076" s="2"/>
      <c r="D2076" s="2"/>
      <c r="E2076" s="2"/>
      <c r="F2076" s="2"/>
      <c r="G2076" s="2"/>
      <c r="H2076" s="6"/>
      <c r="I2076" s="6"/>
      <c r="J2076" s="6"/>
      <c r="K2076" s="2"/>
    </row>
    <row r="2077" spans="1:11" ht="12.75" x14ac:dyDescent="0.2">
      <c r="A2077" s="2"/>
      <c r="B2077" s="2"/>
      <c r="C2077" s="2"/>
      <c r="D2077" s="2"/>
      <c r="E2077" s="2"/>
      <c r="F2077" s="2"/>
      <c r="G2077" s="2"/>
      <c r="H2077" s="6"/>
      <c r="I2077" s="6"/>
      <c r="J2077" s="6"/>
      <c r="K2077" s="2"/>
    </row>
    <row r="2078" spans="1:11" ht="12.75" x14ac:dyDescent="0.2">
      <c r="A2078" s="2"/>
      <c r="B2078" s="2"/>
      <c r="C2078" s="2"/>
      <c r="D2078" s="2"/>
      <c r="E2078" s="2"/>
      <c r="F2078" s="2"/>
      <c r="G2078" s="2"/>
      <c r="H2078" s="6"/>
      <c r="I2078" s="6"/>
      <c r="J2078" s="6"/>
      <c r="K2078" s="2"/>
    </row>
    <row r="2079" spans="1:11" ht="12.75" x14ac:dyDescent="0.2">
      <c r="A2079" s="2"/>
      <c r="B2079" s="2"/>
      <c r="C2079" s="2"/>
      <c r="D2079" s="2"/>
      <c r="E2079" s="2"/>
      <c r="F2079" s="2"/>
      <c r="G2079" s="2"/>
      <c r="H2079" s="6"/>
      <c r="I2079" s="6"/>
      <c r="J2079" s="6"/>
      <c r="K2079" s="2"/>
    </row>
    <row r="2080" spans="1:11" ht="12.75" x14ac:dyDescent="0.2">
      <c r="A2080" s="2"/>
      <c r="B2080" s="2"/>
      <c r="C2080" s="2"/>
      <c r="D2080" s="2"/>
      <c r="E2080" s="2"/>
      <c r="F2080" s="2"/>
      <c r="G2080" s="2"/>
      <c r="H2080" s="6"/>
      <c r="I2080" s="6"/>
      <c r="J2080" s="6"/>
      <c r="K2080" s="2"/>
    </row>
    <row r="2081" spans="1:11" ht="12.75" x14ac:dyDescent="0.2">
      <c r="A2081" s="2"/>
      <c r="B2081" s="2"/>
      <c r="C2081" s="2"/>
      <c r="D2081" s="2"/>
      <c r="E2081" s="2"/>
      <c r="F2081" s="2"/>
      <c r="G2081" s="2"/>
      <c r="H2081" s="6"/>
      <c r="I2081" s="6"/>
      <c r="J2081" s="6"/>
      <c r="K2081" s="2"/>
    </row>
    <row r="2082" spans="1:11" ht="12.75" x14ac:dyDescent="0.2">
      <c r="A2082" s="2"/>
      <c r="B2082" s="2"/>
      <c r="C2082" s="2"/>
      <c r="D2082" s="2"/>
      <c r="E2082" s="2"/>
      <c r="F2082" s="2"/>
      <c r="G2082" s="2"/>
      <c r="H2082" s="6"/>
      <c r="I2082" s="6"/>
      <c r="J2082" s="6"/>
      <c r="K2082" s="2"/>
    </row>
    <row r="2083" spans="1:11" ht="12.75" x14ac:dyDescent="0.2">
      <c r="A2083" s="2"/>
      <c r="B2083" s="2"/>
      <c r="C2083" s="2"/>
      <c r="D2083" s="2"/>
      <c r="E2083" s="2"/>
      <c r="F2083" s="2"/>
      <c r="G2083" s="2"/>
      <c r="H2083" s="6"/>
      <c r="I2083" s="6"/>
      <c r="J2083" s="6"/>
      <c r="K2083" s="2"/>
    </row>
    <row r="2084" spans="1:11" ht="12.75" x14ac:dyDescent="0.2">
      <c r="A2084" s="2"/>
      <c r="B2084" s="2"/>
      <c r="C2084" s="2"/>
      <c r="D2084" s="2"/>
      <c r="E2084" s="2"/>
      <c r="F2084" s="2"/>
      <c r="G2084" s="2"/>
      <c r="H2084" s="6"/>
      <c r="I2084" s="6"/>
      <c r="J2084" s="6"/>
      <c r="K2084" s="2"/>
    </row>
    <row r="2085" spans="1:11" ht="12.75" x14ac:dyDescent="0.2">
      <c r="A2085" s="2"/>
      <c r="B2085" s="2"/>
      <c r="C2085" s="2"/>
      <c r="D2085" s="2"/>
      <c r="E2085" s="2"/>
      <c r="F2085" s="2"/>
      <c r="G2085" s="2"/>
      <c r="H2085" s="6"/>
      <c r="I2085" s="6"/>
      <c r="J2085" s="6"/>
      <c r="K2085" s="2"/>
    </row>
    <row r="2086" spans="1:11" ht="12.75" x14ac:dyDescent="0.2">
      <c r="A2086" s="2"/>
      <c r="B2086" s="2"/>
      <c r="C2086" s="2"/>
      <c r="D2086" s="2"/>
      <c r="E2086" s="2"/>
      <c r="F2086" s="2"/>
      <c r="G2086" s="2"/>
      <c r="H2086" s="6"/>
      <c r="I2086" s="6"/>
      <c r="J2086" s="6"/>
      <c r="K2086" s="2"/>
    </row>
    <row r="2087" spans="1:11" ht="12.75" x14ac:dyDescent="0.2">
      <c r="A2087" s="2"/>
      <c r="B2087" s="2"/>
      <c r="C2087" s="2"/>
      <c r="D2087" s="2"/>
      <c r="E2087" s="2"/>
      <c r="F2087" s="2"/>
      <c r="G2087" s="2"/>
      <c r="H2087" s="6"/>
      <c r="I2087" s="6"/>
      <c r="J2087" s="6"/>
      <c r="K2087" s="2"/>
    </row>
    <row r="2088" spans="1:11" ht="12.75" x14ac:dyDescent="0.2">
      <c r="A2088" s="2"/>
      <c r="B2088" s="2"/>
      <c r="C2088" s="2"/>
      <c r="D2088" s="2"/>
      <c r="E2088" s="2"/>
      <c r="F2088" s="2"/>
      <c r="G2088" s="2"/>
      <c r="H2088" s="6"/>
      <c r="I2088" s="6"/>
      <c r="J2088" s="6"/>
      <c r="K2088" s="2"/>
    </row>
    <row r="2089" spans="1:11" ht="12.75" x14ac:dyDescent="0.2">
      <c r="A2089" s="2"/>
      <c r="B2089" s="2"/>
      <c r="C2089" s="2"/>
      <c r="D2089" s="2"/>
      <c r="E2089" s="2"/>
      <c r="F2089" s="2"/>
      <c r="G2089" s="2"/>
      <c r="H2089" s="6"/>
      <c r="I2089" s="6"/>
      <c r="J2089" s="6"/>
      <c r="K2089" s="2"/>
    </row>
    <row r="2090" spans="1:11" ht="12.75" x14ac:dyDescent="0.2">
      <c r="A2090" s="2"/>
      <c r="B2090" s="2"/>
      <c r="C2090" s="2"/>
      <c r="D2090" s="2"/>
      <c r="E2090" s="2"/>
      <c r="F2090" s="2"/>
      <c r="G2090" s="2"/>
      <c r="H2090" s="6"/>
      <c r="I2090" s="6"/>
      <c r="J2090" s="6"/>
      <c r="K2090" s="2"/>
    </row>
    <row r="2091" spans="1:11" ht="12.75" x14ac:dyDescent="0.2">
      <c r="A2091" s="2"/>
      <c r="B2091" s="2"/>
      <c r="C2091" s="2"/>
      <c r="D2091" s="2"/>
      <c r="E2091" s="2"/>
      <c r="F2091" s="2"/>
      <c r="G2091" s="2"/>
      <c r="H2091" s="6"/>
      <c r="I2091" s="6"/>
      <c r="J2091" s="6"/>
      <c r="K2091" s="2"/>
    </row>
    <row r="2092" spans="1:11" ht="12.75" x14ac:dyDescent="0.2">
      <c r="A2092" s="2"/>
      <c r="B2092" s="2"/>
      <c r="C2092" s="2"/>
      <c r="D2092" s="2"/>
      <c r="E2092" s="2"/>
      <c r="F2092" s="2"/>
      <c r="G2092" s="2"/>
      <c r="H2092" s="6"/>
      <c r="I2092" s="6"/>
      <c r="J2092" s="6"/>
      <c r="K2092" s="2"/>
    </row>
    <row r="2093" spans="1:11" ht="12.75" x14ac:dyDescent="0.2">
      <c r="A2093" s="2"/>
      <c r="B2093" s="2"/>
      <c r="C2093" s="2"/>
      <c r="D2093" s="2"/>
      <c r="E2093" s="2"/>
      <c r="F2093" s="2"/>
      <c r="G2093" s="2"/>
      <c r="H2093" s="6"/>
      <c r="I2093" s="6"/>
      <c r="J2093" s="6"/>
      <c r="K2093" s="2"/>
    </row>
    <row r="2094" spans="1:11" ht="12.75" x14ac:dyDescent="0.2">
      <c r="A2094" s="2"/>
      <c r="B2094" s="2"/>
      <c r="C2094" s="2"/>
      <c r="D2094" s="2"/>
      <c r="E2094" s="2"/>
      <c r="F2094" s="2"/>
      <c r="G2094" s="2"/>
      <c r="H2094" s="6"/>
      <c r="I2094" s="6"/>
      <c r="J2094" s="6"/>
      <c r="K2094" s="2"/>
    </row>
    <row r="2095" spans="1:11" ht="12.75" x14ac:dyDescent="0.2">
      <c r="A2095" s="2"/>
      <c r="B2095" s="2"/>
      <c r="C2095" s="2"/>
      <c r="D2095" s="2"/>
      <c r="E2095" s="2"/>
      <c r="F2095" s="2"/>
      <c r="G2095" s="2"/>
      <c r="H2095" s="6"/>
      <c r="I2095" s="6"/>
      <c r="J2095" s="6"/>
      <c r="K2095" s="2"/>
    </row>
    <row r="2096" spans="1:11" ht="12.75" x14ac:dyDescent="0.2">
      <c r="A2096" s="2"/>
      <c r="B2096" s="2"/>
      <c r="C2096" s="2"/>
      <c r="D2096" s="2"/>
      <c r="E2096" s="2"/>
      <c r="F2096" s="2"/>
      <c r="G2096" s="2"/>
      <c r="H2096" s="6"/>
      <c r="I2096" s="6"/>
      <c r="J2096" s="6"/>
      <c r="K2096" s="2"/>
    </row>
    <row r="2097" spans="1:11" ht="12.75" x14ac:dyDescent="0.2">
      <c r="A2097" s="2"/>
      <c r="B2097" s="2"/>
      <c r="C2097" s="2"/>
      <c r="D2097" s="2"/>
      <c r="E2097" s="2"/>
      <c r="F2097" s="2"/>
      <c r="G2097" s="2"/>
      <c r="H2097" s="6"/>
      <c r="I2097" s="6"/>
      <c r="J2097" s="6"/>
      <c r="K2097" s="2"/>
    </row>
    <row r="2098" spans="1:11" ht="12.75" x14ac:dyDescent="0.2">
      <c r="A2098" s="2"/>
      <c r="B2098" s="2"/>
      <c r="C2098" s="2"/>
      <c r="D2098" s="2"/>
      <c r="E2098" s="2"/>
      <c r="F2098" s="2"/>
      <c r="G2098" s="2"/>
      <c r="H2098" s="6"/>
      <c r="I2098" s="6"/>
      <c r="J2098" s="6"/>
      <c r="K2098" s="2"/>
    </row>
    <row r="2099" spans="1:11" ht="12.75" x14ac:dyDescent="0.2">
      <c r="A2099" s="2"/>
      <c r="B2099" s="2"/>
      <c r="C2099" s="2"/>
      <c r="D2099" s="2"/>
      <c r="E2099" s="2"/>
      <c r="F2099" s="2"/>
      <c r="G2099" s="2"/>
      <c r="H2099" s="6"/>
      <c r="I2099" s="6"/>
      <c r="J2099" s="6"/>
      <c r="K2099" s="2"/>
    </row>
    <row r="2100" spans="1:11" ht="12.75" x14ac:dyDescent="0.2">
      <c r="A2100" s="2"/>
      <c r="B2100" s="2"/>
      <c r="C2100" s="2"/>
      <c r="D2100" s="2"/>
      <c r="E2100" s="2"/>
      <c r="F2100" s="2"/>
      <c r="G2100" s="2"/>
      <c r="H2100" s="6"/>
      <c r="I2100" s="6"/>
      <c r="J2100" s="6"/>
      <c r="K2100" s="2"/>
    </row>
    <row r="2101" spans="1:11" ht="12.75" x14ac:dyDescent="0.2">
      <c r="A2101" s="2"/>
      <c r="B2101" s="2"/>
      <c r="C2101" s="2"/>
      <c r="D2101" s="2"/>
      <c r="E2101" s="2"/>
      <c r="F2101" s="2"/>
      <c r="G2101" s="2"/>
      <c r="H2101" s="6"/>
      <c r="I2101" s="6"/>
      <c r="J2101" s="6"/>
      <c r="K2101" s="2"/>
    </row>
    <row r="2102" spans="1:11" ht="12.75" x14ac:dyDescent="0.2">
      <c r="A2102" s="2"/>
      <c r="B2102" s="2"/>
      <c r="C2102" s="2"/>
      <c r="D2102" s="2"/>
      <c r="E2102" s="2"/>
      <c r="F2102" s="2"/>
      <c r="G2102" s="2"/>
      <c r="H2102" s="6"/>
      <c r="I2102" s="6"/>
      <c r="J2102" s="6"/>
      <c r="K2102" s="2"/>
    </row>
    <row r="2103" spans="1:11" ht="12.75" x14ac:dyDescent="0.2">
      <c r="A2103" s="2"/>
      <c r="B2103" s="2"/>
      <c r="C2103" s="2"/>
      <c r="D2103" s="2"/>
      <c r="E2103" s="2"/>
      <c r="F2103" s="2"/>
      <c r="G2103" s="2"/>
      <c r="H2103" s="6"/>
      <c r="I2103" s="6"/>
      <c r="J2103" s="6"/>
      <c r="K2103" s="2"/>
    </row>
    <row r="2104" spans="1:11" ht="12.75" x14ac:dyDescent="0.2">
      <c r="A2104" s="2"/>
      <c r="B2104" s="2"/>
      <c r="C2104" s="2"/>
      <c r="D2104" s="2"/>
      <c r="E2104" s="2"/>
      <c r="F2104" s="2"/>
      <c r="G2104" s="2"/>
      <c r="H2104" s="6"/>
      <c r="I2104" s="6"/>
      <c r="J2104" s="6"/>
      <c r="K2104" s="2"/>
    </row>
    <row r="2105" spans="1:11" ht="12.75" x14ac:dyDescent="0.2">
      <c r="A2105" s="2"/>
      <c r="B2105" s="2"/>
      <c r="C2105" s="2"/>
      <c r="D2105" s="2"/>
      <c r="E2105" s="2"/>
      <c r="F2105" s="2"/>
      <c r="G2105" s="2"/>
      <c r="H2105" s="6"/>
      <c r="I2105" s="6"/>
      <c r="J2105" s="6"/>
      <c r="K2105" s="2"/>
    </row>
    <row r="2106" spans="1:11" ht="12.75" x14ac:dyDescent="0.2">
      <c r="A2106" s="2"/>
      <c r="B2106" s="2"/>
      <c r="C2106" s="2"/>
      <c r="D2106" s="2"/>
      <c r="E2106" s="2"/>
      <c r="F2106" s="2"/>
      <c r="G2106" s="2"/>
      <c r="H2106" s="6"/>
      <c r="I2106" s="6"/>
      <c r="J2106" s="6"/>
      <c r="K2106" s="2"/>
    </row>
    <row r="2107" spans="1:11" ht="12.75" x14ac:dyDescent="0.2">
      <c r="A2107" s="2"/>
      <c r="B2107" s="2"/>
      <c r="C2107" s="2"/>
      <c r="D2107" s="2"/>
      <c r="E2107" s="2"/>
      <c r="F2107" s="2"/>
      <c r="G2107" s="2"/>
      <c r="H2107" s="6"/>
      <c r="I2107" s="6"/>
      <c r="J2107" s="6"/>
      <c r="K2107" s="2"/>
    </row>
    <row r="2108" spans="1:11" ht="12.75" x14ac:dyDescent="0.2">
      <c r="A2108" s="2"/>
      <c r="B2108" s="2"/>
      <c r="C2108" s="2"/>
      <c r="D2108" s="2"/>
      <c r="E2108" s="2"/>
      <c r="F2108" s="2"/>
      <c r="G2108" s="2"/>
      <c r="H2108" s="6"/>
      <c r="I2108" s="6"/>
      <c r="J2108" s="6"/>
      <c r="K2108" s="2"/>
    </row>
    <row r="2109" spans="1:11" ht="12.75" x14ac:dyDescent="0.2">
      <c r="A2109" s="2"/>
      <c r="B2109" s="2"/>
      <c r="C2109" s="2"/>
      <c r="D2109" s="2"/>
      <c r="E2109" s="2"/>
      <c r="F2109" s="2"/>
      <c r="G2109" s="2"/>
      <c r="H2109" s="6"/>
      <c r="I2109" s="6"/>
      <c r="J2109" s="6"/>
      <c r="K2109" s="2"/>
    </row>
    <row r="2110" spans="1:11" ht="12.75" x14ac:dyDescent="0.2">
      <c r="A2110" s="2"/>
      <c r="B2110" s="2"/>
      <c r="C2110" s="2"/>
      <c r="D2110" s="2"/>
      <c r="E2110" s="2"/>
      <c r="F2110" s="2"/>
      <c r="G2110" s="2"/>
      <c r="H2110" s="6"/>
      <c r="I2110" s="6"/>
      <c r="J2110" s="6"/>
      <c r="K2110" s="2"/>
    </row>
    <row r="2111" spans="1:11" ht="12.75" x14ac:dyDescent="0.2">
      <c r="A2111" s="2"/>
      <c r="B2111" s="2"/>
      <c r="C2111" s="2"/>
      <c r="D2111" s="2"/>
      <c r="E2111" s="2"/>
      <c r="F2111" s="2"/>
      <c r="G2111" s="2"/>
      <c r="H2111" s="6"/>
      <c r="I2111" s="6"/>
      <c r="J2111" s="6"/>
      <c r="K2111" s="2"/>
    </row>
    <row r="2112" spans="1:11" ht="12.75" x14ac:dyDescent="0.2">
      <c r="A2112" s="2"/>
      <c r="B2112" s="2"/>
      <c r="C2112" s="2"/>
      <c r="D2112" s="2"/>
      <c r="E2112" s="2"/>
      <c r="F2112" s="2"/>
      <c r="G2112" s="2"/>
      <c r="H2112" s="6"/>
      <c r="I2112" s="6"/>
      <c r="J2112" s="6"/>
      <c r="K2112" s="2"/>
    </row>
    <row r="2113" spans="1:11" ht="12.75" x14ac:dyDescent="0.2">
      <c r="A2113" s="2"/>
      <c r="B2113" s="2"/>
      <c r="C2113" s="2"/>
      <c r="D2113" s="2"/>
      <c r="E2113" s="2"/>
      <c r="F2113" s="2"/>
      <c r="G2113" s="2"/>
      <c r="H2113" s="6"/>
      <c r="I2113" s="6"/>
      <c r="J2113" s="6"/>
      <c r="K2113" s="2"/>
    </row>
    <row r="2114" spans="1:11" ht="12.75" x14ac:dyDescent="0.2">
      <c r="A2114" s="2"/>
      <c r="B2114" s="2"/>
      <c r="C2114" s="2"/>
      <c r="D2114" s="2"/>
      <c r="E2114" s="2"/>
      <c r="F2114" s="2"/>
      <c r="G2114" s="2"/>
      <c r="H2114" s="6"/>
      <c r="I2114" s="6"/>
      <c r="J2114" s="6"/>
      <c r="K2114" s="2"/>
    </row>
    <row r="2115" spans="1:11" ht="12.75" x14ac:dyDescent="0.2">
      <c r="A2115" s="2"/>
      <c r="B2115" s="2"/>
      <c r="C2115" s="2"/>
      <c r="D2115" s="2"/>
      <c r="E2115" s="2"/>
      <c r="F2115" s="2"/>
      <c r="G2115" s="2"/>
      <c r="H2115" s="6"/>
      <c r="I2115" s="6"/>
      <c r="J2115" s="6"/>
      <c r="K2115" s="2"/>
    </row>
    <row r="2116" spans="1:11" ht="12.75" x14ac:dyDescent="0.2">
      <c r="A2116" s="2"/>
      <c r="B2116" s="2"/>
      <c r="C2116" s="2"/>
      <c r="D2116" s="2"/>
      <c r="E2116" s="2"/>
      <c r="F2116" s="2"/>
      <c r="G2116" s="2"/>
      <c r="H2116" s="6"/>
      <c r="I2116" s="6"/>
      <c r="J2116" s="6"/>
      <c r="K2116" s="2"/>
    </row>
    <row r="2117" spans="1:11" ht="12.75" x14ac:dyDescent="0.2">
      <c r="A2117" s="2"/>
      <c r="B2117" s="2"/>
      <c r="C2117" s="2"/>
      <c r="D2117" s="2"/>
      <c r="E2117" s="2"/>
      <c r="F2117" s="2"/>
      <c r="G2117" s="2"/>
      <c r="H2117" s="6"/>
      <c r="I2117" s="6"/>
      <c r="J2117" s="6"/>
      <c r="K2117" s="2"/>
    </row>
    <row r="2118" spans="1:11" ht="12.75" x14ac:dyDescent="0.2">
      <c r="A2118" s="2"/>
      <c r="B2118" s="2"/>
      <c r="C2118" s="2"/>
      <c r="D2118" s="2"/>
      <c r="E2118" s="2"/>
      <c r="F2118" s="2"/>
      <c r="G2118" s="2"/>
      <c r="H2118" s="6"/>
      <c r="I2118" s="6"/>
      <c r="J2118" s="6"/>
      <c r="K2118" s="2"/>
    </row>
    <row r="2119" spans="1:11" ht="12.75" x14ac:dyDescent="0.2">
      <c r="A2119" s="2"/>
      <c r="B2119" s="2"/>
      <c r="C2119" s="2"/>
      <c r="D2119" s="2"/>
      <c r="E2119" s="2"/>
      <c r="F2119" s="2"/>
      <c r="G2119" s="2"/>
      <c r="H2119" s="6"/>
      <c r="I2119" s="6"/>
      <c r="J2119" s="6"/>
      <c r="K2119" s="2"/>
    </row>
    <row r="2120" spans="1:11" ht="12.75" x14ac:dyDescent="0.2">
      <c r="A2120" s="2"/>
      <c r="B2120" s="2"/>
      <c r="C2120" s="2"/>
      <c r="D2120" s="2"/>
      <c r="E2120" s="2"/>
      <c r="F2120" s="2"/>
      <c r="G2120" s="2"/>
      <c r="H2120" s="6"/>
      <c r="I2120" s="6"/>
      <c r="J2120" s="6"/>
      <c r="K2120" s="2"/>
    </row>
    <row r="2121" spans="1:11" ht="12.75" x14ac:dyDescent="0.2">
      <c r="A2121" s="2"/>
      <c r="B2121" s="2"/>
      <c r="C2121" s="2"/>
      <c r="D2121" s="2"/>
      <c r="E2121" s="2"/>
      <c r="F2121" s="2"/>
      <c r="G2121" s="2"/>
      <c r="H2121" s="6"/>
      <c r="I2121" s="6"/>
      <c r="J2121" s="6"/>
      <c r="K2121" s="2"/>
    </row>
    <row r="2122" spans="1:11" ht="12.75" x14ac:dyDescent="0.2">
      <c r="A2122" s="2"/>
      <c r="B2122" s="2"/>
      <c r="C2122" s="2"/>
      <c r="D2122" s="2"/>
      <c r="E2122" s="2"/>
      <c r="F2122" s="2"/>
      <c r="G2122" s="2"/>
      <c r="H2122" s="6"/>
      <c r="I2122" s="6"/>
      <c r="J2122" s="6"/>
      <c r="K2122" s="2"/>
    </row>
    <row r="2123" spans="1:11" ht="12.75" x14ac:dyDescent="0.2">
      <c r="A2123" s="2"/>
      <c r="B2123" s="2"/>
      <c r="C2123" s="2"/>
      <c r="D2123" s="2"/>
      <c r="E2123" s="2"/>
      <c r="F2123" s="2"/>
      <c r="G2123" s="2"/>
      <c r="H2123" s="6"/>
      <c r="I2123" s="6"/>
      <c r="J2123" s="6"/>
      <c r="K2123" s="2"/>
    </row>
    <row r="2124" spans="1:11" ht="12.75" x14ac:dyDescent="0.2">
      <c r="A2124" s="2"/>
      <c r="B2124" s="2"/>
      <c r="C2124" s="2"/>
      <c r="D2124" s="2"/>
      <c r="E2124" s="2"/>
      <c r="F2124" s="2"/>
      <c r="G2124" s="2"/>
      <c r="H2124" s="6"/>
      <c r="I2124" s="6"/>
      <c r="J2124" s="6"/>
      <c r="K2124" s="2"/>
    </row>
    <row r="2125" spans="1:11" ht="12.75" x14ac:dyDescent="0.2">
      <c r="A2125" s="2"/>
      <c r="B2125" s="2"/>
      <c r="C2125" s="2"/>
      <c r="D2125" s="2"/>
      <c r="E2125" s="2"/>
      <c r="F2125" s="2"/>
      <c r="G2125" s="2"/>
      <c r="H2125" s="6"/>
      <c r="I2125" s="6"/>
      <c r="J2125" s="6"/>
      <c r="K2125" s="2"/>
    </row>
    <row r="2126" spans="1:11" ht="12.75" x14ac:dyDescent="0.2">
      <c r="A2126" s="2"/>
      <c r="B2126" s="2"/>
      <c r="C2126" s="2"/>
      <c r="D2126" s="2"/>
      <c r="E2126" s="2"/>
      <c r="F2126" s="2"/>
      <c r="G2126" s="2"/>
      <c r="H2126" s="6"/>
      <c r="I2126" s="6"/>
      <c r="J2126" s="6"/>
      <c r="K2126" s="2"/>
    </row>
    <row r="2127" spans="1:11" ht="12.75" x14ac:dyDescent="0.2">
      <c r="A2127" s="2"/>
      <c r="B2127" s="2"/>
      <c r="C2127" s="2"/>
      <c r="D2127" s="2"/>
      <c r="E2127" s="2"/>
      <c r="F2127" s="2"/>
      <c r="G2127" s="2"/>
      <c r="H2127" s="6"/>
      <c r="I2127" s="6"/>
      <c r="J2127" s="6"/>
      <c r="K2127" s="2"/>
    </row>
    <row r="2128" spans="1:11" ht="12.75" x14ac:dyDescent="0.2">
      <c r="A2128" s="2"/>
      <c r="B2128" s="2"/>
      <c r="C2128" s="2"/>
      <c r="D2128" s="2"/>
      <c r="E2128" s="2"/>
      <c r="F2128" s="2"/>
      <c r="G2128" s="2"/>
      <c r="H2128" s="6"/>
      <c r="I2128" s="6"/>
      <c r="J2128" s="6"/>
      <c r="K2128" s="2"/>
    </row>
    <row r="2129" spans="1:11" ht="12.75" x14ac:dyDescent="0.2">
      <c r="A2129" s="2"/>
      <c r="B2129" s="2"/>
      <c r="C2129" s="2"/>
      <c r="D2129" s="2"/>
      <c r="E2129" s="2"/>
      <c r="F2129" s="2"/>
      <c r="G2129" s="2"/>
      <c r="H2129" s="6"/>
      <c r="I2129" s="6"/>
      <c r="J2129" s="6"/>
      <c r="K2129" s="2"/>
    </row>
    <row r="2130" spans="1:11" ht="12.75" x14ac:dyDescent="0.2">
      <c r="A2130" s="2"/>
      <c r="B2130" s="2"/>
      <c r="C2130" s="2"/>
      <c r="D2130" s="2"/>
      <c r="E2130" s="2"/>
      <c r="F2130" s="2"/>
      <c r="G2130" s="2"/>
      <c r="H2130" s="6"/>
      <c r="I2130" s="6"/>
      <c r="J2130" s="6"/>
      <c r="K2130" s="2"/>
    </row>
    <row r="2131" spans="1:11" ht="12.75" x14ac:dyDescent="0.2">
      <c r="A2131" s="2"/>
      <c r="B2131" s="2"/>
      <c r="C2131" s="2"/>
      <c r="D2131" s="2"/>
      <c r="E2131" s="2"/>
      <c r="F2131" s="2"/>
      <c r="G2131" s="2"/>
      <c r="H2131" s="6"/>
      <c r="I2131" s="6"/>
      <c r="J2131" s="6"/>
      <c r="K2131" s="2"/>
    </row>
    <row r="2132" spans="1:11" ht="12.75" x14ac:dyDescent="0.2">
      <c r="A2132" s="2"/>
      <c r="B2132" s="2"/>
      <c r="C2132" s="2"/>
      <c r="D2132" s="2"/>
      <c r="E2132" s="2"/>
      <c r="F2132" s="2"/>
      <c r="G2132" s="2"/>
      <c r="H2132" s="6"/>
      <c r="I2132" s="6"/>
      <c r="J2132" s="6"/>
      <c r="K2132" s="2"/>
    </row>
    <row r="2133" spans="1:11" ht="12.75" x14ac:dyDescent="0.2">
      <c r="A2133" s="2"/>
      <c r="B2133" s="2"/>
      <c r="C2133" s="2"/>
      <c r="D2133" s="2"/>
      <c r="E2133" s="2"/>
      <c r="F2133" s="2"/>
      <c r="G2133" s="2"/>
      <c r="H2133" s="6"/>
      <c r="I2133" s="6"/>
      <c r="J2133" s="6"/>
      <c r="K2133" s="2"/>
    </row>
    <row r="2134" spans="1:11" ht="12.75" x14ac:dyDescent="0.2">
      <c r="A2134" s="2"/>
      <c r="B2134" s="2"/>
      <c r="C2134" s="2"/>
      <c r="D2134" s="2"/>
      <c r="E2134" s="2"/>
      <c r="F2134" s="2"/>
      <c r="G2134" s="2"/>
      <c r="H2134" s="6"/>
      <c r="I2134" s="6"/>
      <c r="J2134" s="6"/>
      <c r="K2134" s="2"/>
    </row>
    <row r="2135" spans="1:11" ht="12.75" x14ac:dyDescent="0.2">
      <c r="A2135" s="2"/>
      <c r="B2135" s="2"/>
      <c r="C2135" s="2"/>
      <c r="D2135" s="2"/>
      <c r="E2135" s="2"/>
      <c r="F2135" s="2"/>
      <c r="G2135" s="2"/>
      <c r="H2135" s="6"/>
      <c r="I2135" s="6"/>
      <c r="J2135" s="6"/>
      <c r="K2135" s="2"/>
    </row>
    <row r="2136" spans="1:11" ht="12.75" x14ac:dyDescent="0.2">
      <c r="A2136" s="2"/>
      <c r="B2136" s="2"/>
      <c r="C2136" s="2"/>
      <c r="D2136" s="2"/>
      <c r="E2136" s="2"/>
      <c r="F2136" s="2"/>
      <c r="G2136" s="2"/>
      <c r="H2136" s="6"/>
      <c r="I2136" s="6"/>
      <c r="J2136" s="6"/>
      <c r="K2136" s="2"/>
    </row>
    <row r="2137" spans="1:11" ht="12.75" x14ac:dyDescent="0.2">
      <c r="A2137" s="2"/>
      <c r="B2137" s="2"/>
      <c r="C2137" s="2"/>
      <c r="D2137" s="2"/>
      <c r="E2137" s="2"/>
      <c r="F2137" s="2"/>
      <c r="G2137" s="2"/>
      <c r="H2137" s="6"/>
      <c r="I2137" s="6"/>
      <c r="J2137" s="6"/>
      <c r="K2137" s="2"/>
    </row>
    <row r="2138" spans="1:11" ht="12.75" x14ac:dyDescent="0.2">
      <c r="A2138" s="2"/>
      <c r="B2138" s="2"/>
      <c r="C2138" s="2"/>
      <c r="D2138" s="2"/>
      <c r="E2138" s="2"/>
      <c r="F2138" s="2"/>
      <c r="G2138" s="2"/>
      <c r="H2138" s="6"/>
      <c r="I2138" s="6"/>
      <c r="J2138" s="6"/>
      <c r="K2138" s="2"/>
    </row>
    <row r="2139" spans="1:11" ht="12.75" x14ac:dyDescent="0.2">
      <c r="A2139" s="2"/>
      <c r="B2139" s="2"/>
      <c r="C2139" s="2"/>
      <c r="D2139" s="2"/>
      <c r="E2139" s="2"/>
      <c r="F2139" s="2"/>
      <c r="G2139" s="2"/>
      <c r="H2139" s="6"/>
      <c r="I2139" s="6"/>
      <c r="J2139" s="6"/>
      <c r="K2139" s="2"/>
    </row>
    <row r="2140" spans="1:11" ht="12.75" x14ac:dyDescent="0.2">
      <c r="A2140" s="2"/>
      <c r="B2140" s="2"/>
      <c r="C2140" s="2"/>
      <c r="D2140" s="2"/>
      <c r="E2140" s="2"/>
      <c r="F2140" s="2"/>
      <c r="G2140" s="2"/>
      <c r="H2140" s="6"/>
      <c r="I2140" s="6"/>
      <c r="J2140" s="6"/>
      <c r="K2140" s="2"/>
    </row>
    <row r="2141" spans="1:11" ht="12.75" x14ac:dyDescent="0.2">
      <c r="A2141" s="2"/>
      <c r="B2141" s="2"/>
      <c r="C2141" s="2"/>
      <c r="D2141" s="2"/>
      <c r="E2141" s="2"/>
      <c r="F2141" s="2"/>
      <c r="G2141" s="2"/>
      <c r="H2141" s="6"/>
      <c r="I2141" s="6"/>
      <c r="J2141" s="6"/>
      <c r="K2141" s="2"/>
    </row>
    <row r="2142" spans="1:11" ht="12.75" x14ac:dyDescent="0.2">
      <c r="A2142" s="2"/>
      <c r="B2142" s="2"/>
      <c r="C2142" s="2"/>
      <c r="D2142" s="2"/>
      <c r="E2142" s="2"/>
      <c r="F2142" s="2"/>
      <c r="G2142" s="2"/>
      <c r="H2142" s="6"/>
      <c r="I2142" s="6"/>
      <c r="J2142" s="6"/>
      <c r="K2142" s="2"/>
    </row>
    <row r="2143" spans="1:11" ht="12.75" x14ac:dyDescent="0.2">
      <c r="A2143" s="2"/>
      <c r="B2143" s="2"/>
      <c r="C2143" s="2"/>
      <c r="D2143" s="2"/>
      <c r="E2143" s="2"/>
      <c r="F2143" s="2"/>
      <c r="G2143" s="2"/>
      <c r="H2143" s="6"/>
      <c r="I2143" s="6"/>
      <c r="J2143" s="6"/>
      <c r="K2143" s="2"/>
    </row>
    <row r="2144" spans="1:11" ht="12.75" x14ac:dyDescent="0.2">
      <c r="A2144" s="2"/>
      <c r="B2144" s="2"/>
      <c r="C2144" s="2"/>
      <c r="D2144" s="2"/>
      <c r="E2144" s="2"/>
      <c r="F2144" s="2"/>
      <c r="G2144" s="2"/>
      <c r="H2144" s="6"/>
      <c r="I2144" s="6"/>
      <c r="J2144" s="6"/>
      <c r="K2144" s="2"/>
    </row>
    <row r="2145" spans="1:11" ht="12.75" x14ac:dyDescent="0.2">
      <c r="A2145" s="2"/>
      <c r="B2145" s="2"/>
      <c r="C2145" s="2"/>
      <c r="D2145" s="2"/>
      <c r="E2145" s="2"/>
      <c r="F2145" s="2"/>
      <c r="G2145" s="2"/>
      <c r="H2145" s="6"/>
      <c r="I2145" s="6"/>
      <c r="J2145" s="6"/>
      <c r="K2145" s="2"/>
    </row>
    <row r="2146" spans="1:11" ht="12.75" x14ac:dyDescent="0.2">
      <c r="A2146" s="2"/>
      <c r="B2146" s="2"/>
      <c r="C2146" s="2"/>
      <c r="D2146" s="2"/>
      <c r="E2146" s="2"/>
      <c r="F2146" s="2"/>
      <c r="G2146" s="2"/>
      <c r="H2146" s="6"/>
      <c r="I2146" s="6"/>
      <c r="J2146" s="6"/>
      <c r="K2146" s="2"/>
    </row>
    <row r="2147" spans="1:11" ht="12.75" x14ac:dyDescent="0.2">
      <c r="A2147" s="2"/>
      <c r="B2147" s="2"/>
      <c r="C2147" s="2"/>
      <c r="D2147" s="2"/>
      <c r="E2147" s="2"/>
      <c r="F2147" s="2"/>
      <c r="G2147" s="2"/>
      <c r="H2147" s="6"/>
      <c r="I2147" s="6"/>
      <c r="J2147" s="6"/>
      <c r="K2147" s="2"/>
    </row>
    <row r="2148" spans="1:11" ht="12.75" x14ac:dyDescent="0.2">
      <c r="A2148" s="2"/>
      <c r="B2148" s="2"/>
      <c r="C2148" s="2"/>
      <c r="D2148" s="2"/>
      <c r="E2148" s="2"/>
      <c r="F2148" s="2"/>
      <c r="G2148" s="2"/>
      <c r="H2148" s="6"/>
      <c r="I2148" s="6"/>
      <c r="J2148" s="6"/>
      <c r="K2148" s="2"/>
    </row>
    <row r="2149" spans="1:11" ht="12.75" x14ac:dyDescent="0.2">
      <c r="A2149" s="2"/>
      <c r="B2149" s="2"/>
      <c r="C2149" s="2"/>
      <c r="D2149" s="2"/>
      <c r="E2149" s="2"/>
      <c r="F2149" s="2"/>
      <c r="G2149" s="2"/>
      <c r="H2149" s="6"/>
      <c r="I2149" s="6"/>
      <c r="J2149" s="6"/>
      <c r="K2149" s="2"/>
    </row>
    <row r="2150" spans="1:11" ht="12.75" x14ac:dyDescent="0.2">
      <c r="A2150" s="2"/>
      <c r="B2150" s="2"/>
      <c r="C2150" s="2"/>
      <c r="D2150" s="2"/>
      <c r="E2150" s="2"/>
      <c r="F2150" s="2"/>
      <c r="G2150" s="2"/>
      <c r="H2150" s="6"/>
      <c r="I2150" s="6"/>
      <c r="J2150" s="6"/>
      <c r="K2150" s="2"/>
    </row>
    <row r="2151" spans="1:11" ht="12.75" x14ac:dyDescent="0.2">
      <c r="A2151" s="2"/>
      <c r="B2151" s="2"/>
      <c r="C2151" s="2"/>
      <c r="D2151" s="2"/>
      <c r="E2151" s="2"/>
      <c r="F2151" s="2"/>
      <c r="G2151" s="2"/>
      <c r="H2151" s="6"/>
      <c r="I2151" s="6"/>
      <c r="J2151" s="6"/>
      <c r="K2151" s="2"/>
    </row>
    <row r="2152" spans="1:11" ht="12.75" x14ac:dyDescent="0.2">
      <c r="A2152" s="2"/>
      <c r="B2152" s="2"/>
      <c r="C2152" s="2"/>
      <c r="D2152" s="2"/>
      <c r="E2152" s="2"/>
      <c r="F2152" s="2"/>
      <c r="G2152" s="2"/>
      <c r="H2152" s="6"/>
      <c r="I2152" s="6"/>
      <c r="J2152" s="6"/>
      <c r="K2152" s="2"/>
    </row>
    <row r="2153" spans="1:11" ht="12.75" x14ac:dyDescent="0.2">
      <c r="A2153" s="2"/>
      <c r="B2153" s="2"/>
      <c r="C2153" s="2"/>
      <c r="D2153" s="2"/>
      <c r="E2153" s="2"/>
      <c r="F2153" s="2"/>
      <c r="G2153" s="2"/>
      <c r="H2153" s="6"/>
      <c r="I2153" s="6"/>
      <c r="J2153" s="6"/>
      <c r="K2153" s="2"/>
    </row>
    <row r="2154" spans="1:11" ht="12.75" x14ac:dyDescent="0.2">
      <c r="A2154" s="2"/>
      <c r="B2154" s="2"/>
      <c r="C2154" s="2"/>
      <c r="D2154" s="2"/>
      <c r="E2154" s="2"/>
      <c r="F2154" s="2"/>
      <c r="G2154" s="2"/>
      <c r="H2154" s="6"/>
      <c r="I2154" s="6"/>
      <c r="J2154" s="6"/>
      <c r="K2154" s="2"/>
    </row>
    <row r="2155" spans="1:11" ht="12.75" x14ac:dyDescent="0.2">
      <c r="A2155" s="2"/>
      <c r="B2155" s="2"/>
      <c r="C2155" s="2"/>
      <c r="D2155" s="2"/>
      <c r="E2155" s="2"/>
      <c r="F2155" s="2"/>
      <c r="G2155" s="2"/>
      <c r="H2155" s="6"/>
      <c r="I2155" s="6"/>
      <c r="J2155" s="6"/>
      <c r="K2155" s="2"/>
    </row>
    <row r="2156" spans="1:11" ht="12.75" x14ac:dyDescent="0.2">
      <c r="A2156" s="2"/>
      <c r="B2156" s="2"/>
      <c r="C2156" s="2"/>
      <c r="D2156" s="2"/>
      <c r="E2156" s="2"/>
      <c r="F2156" s="2"/>
      <c r="G2156" s="2"/>
      <c r="H2156" s="6"/>
      <c r="I2156" s="6"/>
      <c r="J2156" s="6"/>
      <c r="K2156" s="2"/>
    </row>
    <row r="2157" spans="1:11" ht="12.75" x14ac:dyDescent="0.2">
      <c r="A2157" s="2"/>
      <c r="B2157" s="2"/>
      <c r="C2157" s="2"/>
      <c r="D2157" s="2"/>
      <c r="E2157" s="2"/>
      <c r="F2157" s="2"/>
      <c r="G2157" s="2"/>
      <c r="H2157" s="6"/>
      <c r="I2157" s="6"/>
      <c r="J2157" s="6"/>
      <c r="K2157" s="2"/>
    </row>
    <row r="2158" spans="1:11" ht="12.75" x14ac:dyDescent="0.2">
      <c r="A2158" s="2"/>
      <c r="B2158" s="2"/>
      <c r="C2158" s="2"/>
      <c r="D2158" s="2"/>
      <c r="E2158" s="2"/>
      <c r="F2158" s="2"/>
      <c r="G2158" s="2"/>
      <c r="H2158" s="6"/>
      <c r="I2158" s="6"/>
      <c r="J2158" s="6"/>
      <c r="K2158" s="2"/>
    </row>
    <row r="2159" spans="1:11" ht="12.75" x14ac:dyDescent="0.2">
      <c r="A2159" s="2"/>
      <c r="B2159" s="2"/>
      <c r="C2159" s="2"/>
      <c r="D2159" s="2"/>
      <c r="E2159" s="2"/>
      <c r="F2159" s="2"/>
      <c r="G2159" s="2"/>
      <c r="H2159" s="6"/>
      <c r="I2159" s="6"/>
      <c r="J2159" s="6"/>
      <c r="K2159" s="2"/>
    </row>
    <row r="2160" spans="1:11" ht="12.75" x14ac:dyDescent="0.2">
      <c r="A2160" s="2"/>
      <c r="B2160" s="2"/>
      <c r="C2160" s="2"/>
      <c r="D2160" s="2"/>
      <c r="E2160" s="2"/>
      <c r="F2160" s="2"/>
      <c r="G2160" s="2"/>
      <c r="H2160" s="6"/>
      <c r="I2160" s="6"/>
      <c r="J2160" s="6"/>
      <c r="K2160" s="2"/>
    </row>
    <row r="2161" spans="1:11" ht="12.75" x14ac:dyDescent="0.2">
      <c r="A2161" s="2"/>
      <c r="B2161" s="2"/>
      <c r="C2161" s="2"/>
      <c r="D2161" s="2"/>
      <c r="E2161" s="2"/>
      <c r="F2161" s="2"/>
      <c r="G2161" s="2"/>
      <c r="H2161" s="6"/>
      <c r="I2161" s="6"/>
      <c r="J2161" s="6"/>
      <c r="K2161" s="2"/>
    </row>
    <row r="2162" spans="1:11" ht="12.75" x14ac:dyDescent="0.2">
      <c r="A2162" s="2"/>
      <c r="B2162" s="2"/>
      <c r="C2162" s="2"/>
      <c r="D2162" s="2"/>
      <c r="E2162" s="2"/>
      <c r="F2162" s="2"/>
      <c r="G2162" s="2"/>
      <c r="H2162" s="6"/>
      <c r="I2162" s="6"/>
      <c r="J2162" s="6"/>
      <c r="K2162" s="2"/>
    </row>
    <row r="2163" spans="1:11" ht="12.75" x14ac:dyDescent="0.2">
      <c r="A2163" s="2"/>
      <c r="B2163" s="2"/>
      <c r="C2163" s="2"/>
      <c r="D2163" s="2"/>
      <c r="E2163" s="2"/>
      <c r="F2163" s="2"/>
      <c r="G2163" s="2"/>
      <c r="H2163" s="6"/>
      <c r="I2163" s="6"/>
      <c r="J2163" s="6"/>
      <c r="K2163" s="2"/>
    </row>
    <row r="2164" spans="1:11" ht="12.75" x14ac:dyDescent="0.2">
      <c r="A2164" s="2"/>
      <c r="B2164" s="2"/>
      <c r="C2164" s="2"/>
      <c r="D2164" s="2"/>
      <c r="E2164" s="2"/>
      <c r="F2164" s="2"/>
      <c r="G2164" s="2"/>
      <c r="H2164" s="6"/>
      <c r="I2164" s="6"/>
      <c r="J2164" s="6"/>
      <c r="K2164" s="2"/>
    </row>
    <row r="2165" spans="1:11" ht="12.75" x14ac:dyDescent="0.2">
      <c r="A2165" s="2"/>
      <c r="B2165" s="2"/>
      <c r="C2165" s="2"/>
      <c r="D2165" s="2"/>
      <c r="E2165" s="2"/>
      <c r="F2165" s="2"/>
      <c r="G2165" s="2"/>
      <c r="H2165" s="6"/>
      <c r="I2165" s="6"/>
      <c r="J2165" s="6"/>
      <c r="K2165" s="2"/>
    </row>
    <row r="2166" spans="1:11" ht="12.75" x14ac:dyDescent="0.2">
      <c r="A2166" s="2"/>
      <c r="B2166" s="2"/>
      <c r="C2166" s="2"/>
      <c r="D2166" s="2"/>
      <c r="E2166" s="2"/>
      <c r="F2166" s="2"/>
      <c r="G2166" s="2"/>
      <c r="H2166" s="6"/>
      <c r="I2166" s="6"/>
      <c r="J2166" s="6"/>
      <c r="K2166" s="2"/>
    </row>
    <row r="2167" spans="1:11" ht="12.75" x14ac:dyDescent="0.2">
      <c r="A2167" s="2"/>
      <c r="B2167" s="2"/>
      <c r="C2167" s="2"/>
      <c r="D2167" s="2"/>
      <c r="E2167" s="2"/>
      <c r="F2167" s="2"/>
      <c r="G2167" s="2"/>
      <c r="H2167" s="6"/>
      <c r="I2167" s="6"/>
      <c r="J2167" s="6"/>
      <c r="K2167" s="2"/>
    </row>
    <row r="2168" spans="1:11" ht="12.75" x14ac:dyDescent="0.2">
      <c r="A2168" s="2"/>
      <c r="B2168" s="2"/>
      <c r="C2168" s="2"/>
      <c r="D2168" s="2"/>
      <c r="E2168" s="2"/>
      <c r="F2168" s="2"/>
      <c r="G2168" s="2"/>
      <c r="H2168" s="6"/>
      <c r="I2168" s="6"/>
      <c r="J2168" s="6"/>
      <c r="K2168" s="2"/>
    </row>
    <row r="2169" spans="1:11" ht="12.75" x14ac:dyDescent="0.2">
      <c r="A2169" s="2"/>
      <c r="B2169" s="2"/>
      <c r="C2169" s="2"/>
      <c r="D2169" s="2"/>
      <c r="E2169" s="2"/>
      <c r="F2169" s="2"/>
      <c r="G2169" s="2"/>
      <c r="H2169" s="6"/>
      <c r="I2169" s="6"/>
      <c r="J2169" s="6"/>
      <c r="K2169" s="2"/>
    </row>
    <row r="2170" spans="1:11" ht="12.75" x14ac:dyDescent="0.2">
      <c r="A2170" s="2"/>
      <c r="B2170" s="2"/>
      <c r="C2170" s="2"/>
      <c r="D2170" s="2"/>
      <c r="E2170" s="2"/>
      <c r="F2170" s="2"/>
      <c r="G2170" s="2"/>
      <c r="H2170" s="6"/>
      <c r="I2170" s="6"/>
      <c r="J2170" s="6"/>
      <c r="K2170" s="2"/>
    </row>
    <row r="2171" spans="1:11" ht="12.75" x14ac:dyDescent="0.2">
      <c r="A2171" s="2"/>
      <c r="B2171" s="2"/>
      <c r="C2171" s="2"/>
      <c r="D2171" s="2"/>
      <c r="E2171" s="2"/>
      <c r="F2171" s="2"/>
      <c r="G2171" s="2"/>
      <c r="H2171" s="6"/>
      <c r="I2171" s="6"/>
      <c r="J2171" s="6"/>
      <c r="K2171" s="2"/>
    </row>
    <row r="2172" spans="1:11" ht="12.75" x14ac:dyDescent="0.2">
      <c r="A2172" s="2"/>
      <c r="B2172" s="2"/>
      <c r="C2172" s="2"/>
      <c r="D2172" s="2"/>
      <c r="E2172" s="2"/>
      <c r="F2172" s="2"/>
      <c r="G2172" s="2"/>
      <c r="H2172" s="6"/>
      <c r="I2172" s="6"/>
      <c r="J2172" s="6"/>
      <c r="K2172" s="2"/>
    </row>
    <row r="2173" spans="1:11" ht="12.75" x14ac:dyDescent="0.2">
      <c r="A2173" s="2"/>
      <c r="B2173" s="2"/>
      <c r="C2173" s="2"/>
      <c r="D2173" s="2"/>
      <c r="E2173" s="2"/>
      <c r="F2173" s="2"/>
      <c r="G2173" s="2"/>
      <c r="H2173" s="6"/>
      <c r="I2173" s="6"/>
      <c r="J2173" s="6"/>
      <c r="K2173" s="2"/>
    </row>
    <row r="2174" spans="1:11" ht="12.75" x14ac:dyDescent="0.2">
      <c r="A2174" s="2"/>
      <c r="B2174" s="2"/>
      <c r="C2174" s="2"/>
      <c r="D2174" s="2"/>
      <c r="E2174" s="2"/>
      <c r="F2174" s="2"/>
      <c r="G2174" s="2"/>
      <c r="H2174" s="6"/>
      <c r="I2174" s="6"/>
      <c r="J2174" s="6"/>
      <c r="K2174" s="2"/>
    </row>
    <row r="2175" spans="1:11" ht="12.75" x14ac:dyDescent="0.2">
      <c r="A2175" s="2"/>
      <c r="B2175" s="2"/>
      <c r="C2175" s="2"/>
      <c r="D2175" s="2"/>
      <c r="E2175" s="2"/>
      <c r="F2175" s="2"/>
      <c r="G2175" s="2"/>
      <c r="H2175" s="6"/>
      <c r="I2175" s="6"/>
      <c r="J2175" s="6"/>
      <c r="K2175" s="2"/>
    </row>
    <row r="2176" spans="1:11" ht="12.75" x14ac:dyDescent="0.2">
      <c r="A2176" s="2"/>
      <c r="B2176" s="2"/>
      <c r="C2176" s="2"/>
      <c r="D2176" s="2"/>
      <c r="E2176" s="2"/>
      <c r="F2176" s="2"/>
      <c r="G2176" s="2"/>
      <c r="H2176" s="6"/>
      <c r="I2176" s="6"/>
      <c r="J2176" s="6"/>
      <c r="K2176" s="2"/>
    </row>
    <row r="2177" spans="1:11" ht="12.75" x14ac:dyDescent="0.2">
      <c r="A2177" s="2"/>
      <c r="B2177" s="2"/>
      <c r="C2177" s="2"/>
      <c r="D2177" s="2"/>
      <c r="E2177" s="2"/>
      <c r="F2177" s="2"/>
      <c r="G2177" s="2"/>
      <c r="H2177" s="6"/>
      <c r="I2177" s="6"/>
      <c r="J2177" s="6"/>
      <c r="K2177" s="2"/>
    </row>
    <row r="2178" spans="1:11" ht="12.75" x14ac:dyDescent="0.2">
      <c r="A2178" s="2"/>
      <c r="B2178" s="2"/>
      <c r="C2178" s="2"/>
      <c r="D2178" s="2"/>
      <c r="E2178" s="2"/>
      <c r="F2178" s="2"/>
      <c r="G2178" s="2"/>
      <c r="H2178" s="6"/>
      <c r="I2178" s="6"/>
      <c r="J2178" s="6"/>
      <c r="K2178" s="2"/>
    </row>
    <row r="2179" spans="1:11" ht="12.75" x14ac:dyDescent="0.2">
      <c r="A2179" s="2"/>
      <c r="B2179" s="2"/>
      <c r="C2179" s="2"/>
      <c r="D2179" s="2"/>
      <c r="E2179" s="2"/>
      <c r="F2179" s="2"/>
      <c r="G2179" s="2"/>
      <c r="H2179" s="6"/>
      <c r="I2179" s="6"/>
      <c r="J2179" s="6"/>
      <c r="K2179" s="2"/>
    </row>
    <row r="2180" spans="1:11" ht="12.75" x14ac:dyDescent="0.2">
      <c r="H2180" s="6"/>
      <c r="I2180" s="6"/>
      <c r="J2180" s="6"/>
    </row>
    <row r="2181" spans="1:11" ht="12.75" x14ac:dyDescent="0.2">
      <c r="H2181" s="6"/>
      <c r="I2181" s="6"/>
      <c r="J2181" s="6"/>
    </row>
    <row r="2182" spans="1:11" ht="12.75" x14ac:dyDescent="0.2">
      <c r="H2182" s="6"/>
      <c r="I2182" s="6"/>
      <c r="J2182" s="6"/>
    </row>
    <row r="2183" spans="1:11" ht="12.75" x14ac:dyDescent="0.2">
      <c r="H2183" s="6"/>
      <c r="I2183" s="6"/>
      <c r="J2183" s="6"/>
    </row>
    <row r="2184" spans="1:11" ht="12.75" x14ac:dyDescent="0.2">
      <c r="H2184" s="6"/>
      <c r="I2184" s="6"/>
      <c r="J2184" s="6"/>
    </row>
    <row r="2185" spans="1:11" ht="12.75" x14ac:dyDescent="0.2">
      <c r="H2185" s="6"/>
      <c r="I2185" s="6"/>
      <c r="J2185" s="6"/>
    </row>
    <row r="2186" spans="1:11" ht="12.75" x14ac:dyDescent="0.2">
      <c r="H2186" s="6"/>
      <c r="I2186" s="6"/>
      <c r="J2186" s="6"/>
    </row>
    <row r="2187" spans="1:11" ht="12.75" x14ac:dyDescent="0.2">
      <c r="H2187" s="6"/>
      <c r="I2187" s="6"/>
      <c r="J2187" s="6"/>
    </row>
    <row r="2188" spans="1:11" ht="12.75" x14ac:dyDescent="0.2">
      <c r="H2188" s="6"/>
      <c r="I2188" s="6"/>
      <c r="J2188" s="6"/>
    </row>
    <row r="2189" spans="1:11" ht="12.75" x14ac:dyDescent="0.2">
      <c r="H2189" s="6"/>
      <c r="I2189" s="6"/>
      <c r="J2189" s="6"/>
    </row>
    <row r="2190" spans="1:11" ht="12.75" x14ac:dyDescent="0.2">
      <c r="H2190" s="6"/>
      <c r="I2190" s="6"/>
      <c r="J2190" s="6"/>
    </row>
    <row r="2191" spans="1:11" ht="12.75" x14ac:dyDescent="0.2">
      <c r="H2191" s="6"/>
      <c r="I2191" s="6"/>
      <c r="J2191" s="6"/>
    </row>
    <row r="2192" spans="1:11" ht="12.75" x14ac:dyDescent="0.2">
      <c r="H2192" s="6"/>
      <c r="I2192" s="6"/>
      <c r="J2192" s="6"/>
    </row>
    <row r="2193" spans="8:10" ht="12.75" x14ac:dyDescent="0.2">
      <c r="H2193" s="6"/>
      <c r="I2193" s="6"/>
      <c r="J2193" s="6"/>
    </row>
    <row r="2194" spans="8:10" ht="12.75" x14ac:dyDescent="0.2">
      <c r="H2194" s="6"/>
      <c r="I2194" s="6"/>
      <c r="J2194" s="6"/>
    </row>
    <row r="2195" spans="8:10" ht="12.75" x14ac:dyDescent="0.2">
      <c r="H2195" s="6"/>
      <c r="I2195" s="6"/>
      <c r="J2195" s="6"/>
    </row>
    <row r="2196" spans="8:10" ht="12.75" x14ac:dyDescent="0.2">
      <c r="H2196" s="6"/>
      <c r="I2196" s="6"/>
      <c r="J2196" s="6"/>
    </row>
    <row r="2197" spans="8:10" ht="12.75" x14ac:dyDescent="0.2">
      <c r="H2197" s="6"/>
      <c r="I2197" s="6"/>
      <c r="J2197" s="6"/>
    </row>
    <row r="2198" spans="8:10" ht="12.75" x14ac:dyDescent="0.2">
      <c r="H2198" s="6"/>
      <c r="I2198" s="6"/>
      <c r="J2198" s="6"/>
    </row>
    <row r="2199" spans="8:10" ht="12.75" x14ac:dyDescent="0.2">
      <c r="H2199" s="6"/>
      <c r="I2199" s="6"/>
      <c r="J2199" s="6"/>
    </row>
    <row r="2200" spans="8:10" ht="12.75" x14ac:dyDescent="0.2">
      <c r="H2200" s="6"/>
      <c r="I2200" s="6"/>
      <c r="J2200" s="6"/>
    </row>
    <row r="2201" spans="8:10" ht="12.75" x14ac:dyDescent="0.2">
      <c r="H2201" s="6"/>
      <c r="I2201" s="6"/>
      <c r="J2201" s="6"/>
    </row>
    <row r="2202" spans="8:10" ht="12.75" x14ac:dyDescent="0.2">
      <c r="H2202" s="6"/>
      <c r="I2202" s="6"/>
      <c r="J2202" s="6"/>
    </row>
    <row r="2203" spans="8:10" ht="12.75" x14ac:dyDescent="0.2">
      <c r="H2203" s="6"/>
      <c r="I2203" s="6"/>
      <c r="J2203" s="6"/>
    </row>
    <row r="2204" spans="8:10" ht="12.75" x14ac:dyDescent="0.2">
      <c r="H2204" s="6"/>
      <c r="I2204" s="6"/>
      <c r="J2204" s="6"/>
    </row>
    <row r="2205" spans="8:10" ht="12.75" x14ac:dyDescent="0.2">
      <c r="H2205" s="6"/>
      <c r="I2205" s="6"/>
      <c r="J2205" s="6"/>
    </row>
    <row r="2206" spans="8:10" ht="12.75" x14ac:dyDescent="0.2">
      <c r="H2206" s="6"/>
      <c r="I2206" s="6"/>
      <c r="J2206" s="6"/>
    </row>
    <row r="2207" spans="8:10" ht="12.75" x14ac:dyDescent="0.2">
      <c r="H2207" s="6"/>
      <c r="I2207" s="6"/>
      <c r="J2207" s="6"/>
    </row>
    <row r="2208" spans="8:10" ht="12.75" x14ac:dyDescent="0.2">
      <c r="H2208" s="6"/>
      <c r="I2208" s="6"/>
      <c r="J2208" s="6"/>
    </row>
    <row r="2209" spans="8:10" ht="12.75" x14ac:dyDescent="0.2">
      <c r="H2209" s="6"/>
      <c r="I2209" s="6"/>
      <c r="J2209" s="6"/>
    </row>
    <row r="2210" spans="8:10" ht="12.75" x14ac:dyDescent="0.2">
      <c r="H2210" s="6"/>
      <c r="I2210" s="6"/>
      <c r="J2210" s="6"/>
    </row>
    <row r="2211" spans="8:10" ht="12.75" x14ac:dyDescent="0.2">
      <c r="H2211" s="6"/>
      <c r="I2211" s="6"/>
      <c r="J2211" s="6"/>
    </row>
    <row r="2212" spans="8:10" ht="12.75" x14ac:dyDescent="0.2">
      <c r="H2212" s="6"/>
      <c r="I2212" s="6"/>
      <c r="J2212" s="6"/>
    </row>
    <row r="2213" spans="8:10" ht="12.75" x14ac:dyDescent="0.2">
      <c r="H2213" s="6"/>
      <c r="I2213" s="6"/>
      <c r="J2213" s="6"/>
    </row>
    <row r="2214" spans="8:10" ht="12.75" x14ac:dyDescent="0.2">
      <c r="H2214" s="6"/>
      <c r="I2214" s="6"/>
      <c r="J2214" s="6"/>
    </row>
    <row r="2215" spans="8:10" ht="12.75" x14ac:dyDescent="0.2">
      <c r="H2215" s="6"/>
      <c r="I2215" s="6"/>
      <c r="J2215" s="6"/>
    </row>
    <row r="2216" spans="8:10" ht="12.75" x14ac:dyDescent="0.2">
      <c r="H2216" s="6"/>
      <c r="I2216" s="6"/>
      <c r="J2216" s="6"/>
    </row>
    <row r="2217" spans="8:10" ht="12.75" x14ac:dyDescent="0.2">
      <c r="H2217" s="6"/>
      <c r="I2217" s="6"/>
      <c r="J2217" s="6"/>
    </row>
    <row r="2218" spans="8:10" ht="12.75" x14ac:dyDescent="0.2">
      <c r="H2218" s="6"/>
      <c r="I2218" s="6"/>
      <c r="J2218" s="6"/>
    </row>
    <row r="2219" spans="8:10" ht="12.75" x14ac:dyDescent="0.2">
      <c r="H2219" s="6"/>
      <c r="I2219" s="6"/>
      <c r="J2219" s="6"/>
    </row>
    <row r="2220" spans="8:10" ht="12.75" x14ac:dyDescent="0.2">
      <c r="H2220" s="6"/>
      <c r="I2220" s="6"/>
      <c r="J2220" s="6"/>
    </row>
    <row r="2221" spans="8:10" ht="12.75" x14ac:dyDescent="0.2">
      <c r="H2221" s="6"/>
      <c r="I2221" s="6"/>
      <c r="J2221" s="6"/>
    </row>
    <row r="2222" spans="8:10" ht="12.75" x14ac:dyDescent="0.2">
      <c r="H2222" s="6"/>
      <c r="I2222" s="6"/>
      <c r="J2222" s="6"/>
    </row>
    <row r="2223" spans="8:10" ht="12.75" x14ac:dyDescent="0.2">
      <c r="H2223" s="6"/>
      <c r="I2223" s="6"/>
      <c r="J2223" s="6"/>
    </row>
    <row r="2224" spans="8:10" ht="12.75" x14ac:dyDescent="0.2">
      <c r="H2224" s="6"/>
      <c r="I2224" s="6"/>
      <c r="J2224" s="6"/>
    </row>
    <row r="2225" spans="8:10" ht="12.75" x14ac:dyDescent="0.2">
      <c r="H2225" s="6"/>
      <c r="I2225" s="6"/>
      <c r="J2225" s="6"/>
    </row>
    <row r="2226" spans="8:10" ht="12.75" x14ac:dyDescent="0.2">
      <c r="H2226" s="6"/>
      <c r="I2226" s="6"/>
      <c r="J2226" s="6"/>
    </row>
    <row r="2227" spans="8:10" ht="12.75" x14ac:dyDescent="0.2">
      <c r="H2227" s="6"/>
      <c r="I2227" s="6"/>
      <c r="J2227" s="6"/>
    </row>
    <row r="2228" spans="8:10" ht="12.75" x14ac:dyDescent="0.2">
      <c r="H2228" s="6"/>
      <c r="I2228" s="6"/>
      <c r="J2228" s="6"/>
    </row>
    <row r="2229" spans="8:10" ht="12.75" x14ac:dyDescent="0.2">
      <c r="H2229" s="6"/>
      <c r="I2229" s="6"/>
      <c r="J2229" s="6"/>
    </row>
    <row r="2230" spans="8:10" ht="12.75" x14ac:dyDescent="0.2">
      <c r="H2230" s="6"/>
      <c r="I2230" s="6"/>
      <c r="J2230" s="6"/>
    </row>
    <row r="2231" spans="8:10" ht="12.75" x14ac:dyDescent="0.2">
      <c r="H2231" s="6"/>
      <c r="I2231" s="6"/>
      <c r="J2231" s="6"/>
    </row>
    <row r="2232" spans="8:10" ht="12.75" x14ac:dyDescent="0.2">
      <c r="H2232" s="6"/>
      <c r="I2232" s="6"/>
      <c r="J2232" s="6"/>
    </row>
    <row r="2233" spans="8:10" ht="12.75" x14ac:dyDescent="0.2">
      <c r="H2233" s="6"/>
      <c r="I2233" s="6"/>
      <c r="J2233" s="6"/>
    </row>
    <row r="2234" spans="8:10" ht="12.75" x14ac:dyDescent="0.2">
      <c r="H2234" s="6"/>
      <c r="I2234" s="6"/>
      <c r="J2234" s="6"/>
    </row>
    <row r="2235" spans="8:10" ht="12.75" x14ac:dyDescent="0.2">
      <c r="H2235" s="6"/>
      <c r="I2235" s="6"/>
      <c r="J2235" s="6"/>
    </row>
    <row r="2236" spans="8:10" ht="12.75" x14ac:dyDescent="0.2">
      <c r="H2236" s="6"/>
      <c r="I2236" s="6"/>
      <c r="J2236" s="6"/>
    </row>
    <row r="2237" spans="8:10" ht="12.75" x14ac:dyDescent="0.2">
      <c r="H2237" s="6"/>
      <c r="I2237" s="6"/>
      <c r="J2237" s="6"/>
    </row>
    <row r="2238" spans="8:10" ht="12.75" x14ac:dyDescent="0.2">
      <c r="H2238" s="6"/>
      <c r="I2238" s="6"/>
      <c r="J2238" s="6"/>
    </row>
    <row r="2239" spans="8:10" ht="12.75" x14ac:dyDescent="0.2">
      <c r="H2239" s="6"/>
      <c r="I2239" s="6"/>
      <c r="J2239" s="6"/>
    </row>
    <row r="2240" spans="8:10" ht="12.75" x14ac:dyDescent="0.2">
      <c r="H2240" s="6"/>
      <c r="I2240" s="6"/>
      <c r="J2240" s="6"/>
    </row>
    <row r="2241" spans="8:10" ht="12.75" x14ac:dyDescent="0.2">
      <c r="H2241" s="6"/>
      <c r="I2241" s="6"/>
      <c r="J2241" s="6"/>
    </row>
    <row r="2242" spans="8:10" ht="12.75" x14ac:dyDescent="0.2">
      <c r="H2242" s="6"/>
      <c r="I2242" s="6"/>
      <c r="J2242" s="6"/>
    </row>
    <row r="2243" spans="8:10" ht="12.75" x14ac:dyDescent="0.2">
      <c r="H2243" s="6"/>
      <c r="I2243" s="6"/>
      <c r="J2243" s="6"/>
    </row>
    <row r="2244" spans="8:10" ht="12.75" x14ac:dyDescent="0.2">
      <c r="H2244" s="6"/>
      <c r="I2244" s="6"/>
      <c r="J2244" s="6"/>
    </row>
    <row r="2245" spans="8:10" ht="12.75" x14ac:dyDescent="0.2">
      <c r="H2245" s="6"/>
      <c r="I2245" s="6"/>
      <c r="J2245" s="6"/>
    </row>
    <row r="2246" spans="8:10" ht="12.75" x14ac:dyDescent="0.2">
      <c r="H2246" s="6"/>
      <c r="I2246" s="6"/>
      <c r="J2246" s="6"/>
    </row>
    <row r="2247" spans="8:10" ht="12.75" x14ac:dyDescent="0.2">
      <c r="H2247" s="6"/>
      <c r="I2247" s="6"/>
      <c r="J2247" s="6"/>
    </row>
    <row r="2248" spans="8:10" ht="12.75" x14ac:dyDescent="0.2">
      <c r="H2248" s="6"/>
      <c r="I2248" s="6"/>
      <c r="J2248" s="6"/>
    </row>
    <row r="2249" spans="8:10" ht="12.75" x14ac:dyDescent="0.2">
      <c r="H2249" s="6"/>
      <c r="I2249" s="6"/>
      <c r="J2249" s="6"/>
    </row>
    <row r="2250" spans="8:10" ht="12.75" x14ac:dyDescent="0.2">
      <c r="H2250" s="6"/>
      <c r="I2250" s="6"/>
      <c r="J2250" s="6"/>
    </row>
    <row r="2251" spans="8:10" ht="12.75" x14ac:dyDescent="0.2">
      <c r="H2251" s="6"/>
      <c r="I2251" s="6"/>
      <c r="J2251" s="6"/>
    </row>
    <row r="2252" spans="8:10" ht="12.75" x14ac:dyDescent="0.2">
      <c r="H2252" s="6"/>
      <c r="I2252" s="6"/>
      <c r="J2252" s="6"/>
    </row>
    <row r="2253" spans="8:10" ht="12.75" x14ac:dyDescent="0.2">
      <c r="H2253" s="6"/>
      <c r="I2253" s="6"/>
      <c r="J2253" s="6"/>
    </row>
    <row r="2254" spans="8:10" ht="12.75" x14ac:dyDescent="0.2">
      <c r="H2254" s="6"/>
      <c r="I2254" s="6"/>
      <c r="J2254" s="6"/>
    </row>
    <row r="2255" spans="8:10" ht="12.75" x14ac:dyDescent="0.2">
      <c r="H2255" s="6"/>
      <c r="I2255" s="6"/>
      <c r="J2255" s="6"/>
    </row>
    <row r="2256" spans="8:10" ht="12.75" x14ac:dyDescent="0.2">
      <c r="H2256" s="6"/>
      <c r="I2256" s="6"/>
      <c r="J2256" s="6"/>
    </row>
    <row r="2257" spans="8:10" ht="12.75" x14ac:dyDescent="0.2">
      <c r="H2257" s="6"/>
      <c r="I2257" s="6"/>
      <c r="J2257" s="6"/>
    </row>
    <row r="2258" spans="8:10" ht="12.75" x14ac:dyDescent="0.2">
      <c r="H2258" s="6"/>
      <c r="I2258" s="6"/>
      <c r="J2258" s="6"/>
    </row>
    <row r="2259" spans="8:10" ht="12.75" x14ac:dyDescent="0.2">
      <c r="H2259" s="6"/>
      <c r="I2259" s="6"/>
      <c r="J2259" s="6"/>
    </row>
    <row r="2260" spans="8:10" ht="12.75" x14ac:dyDescent="0.2">
      <c r="H2260" s="6"/>
      <c r="I2260" s="6"/>
      <c r="J2260" s="6"/>
    </row>
    <row r="2261" spans="8:10" ht="12.75" x14ac:dyDescent="0.2">
      <c r="H2261" s="6"/>
      <c r="I2261" s="6"/>
      <c r="J2261" s="6"/>
    </row>
    <row r="2262" spans="8:10" ht="12.75" x14ac:dyDescent="0.2">
      <c r="H2262" s="6"/>
      <c r="I2262" s="6"/>
      <c r="J2262" s="6"/>
    </row>
    <row r="2263" spans="8:10" ht="12.75" x14ac:dyDescent="0.2">
      <c r="H2263" s="6"/>
      <c r="I2263" s="6"/>
      <c r="J2263" s="6"/>
    </row>
    <row r="2264" spans="8:10" ht="12.75" x14ac:dyDescent="0.2">
      <c r="H2264" s="6"/>
      <c r="I2264" s="6"/>
      <c r="J2264" s="6"/>
    </row>
    <row r="2265" spans="8:10" ht="12.75" x14ac:dyDescent="0.2">
      <c r="H2265" s="6"/>
      <c r="I2265" s="6"/>
      <c r="J2265" s="6"/>
    </row>
    <row r="2266" spans="8:10" ht="12.75" x14ac:dyDescent="0.2">
      <c r="H2266" s="6"/>
      <c r="I2266" s="6"/>
      <c r="J2266" s="6"/>
    </row>
    <row r="2267" spans="8:10" ht="12.75" x14ac:dyDescent="0.2">
      <c r="H2267" s="6"/>
      <c r="I2267" s="6"/>
      <c r="J2267" s="6"/>
    </row>
    <row r="2268" spans="8:10" ht="12.75" x14ac:dyDescent="0.2">
      <c r="H2268" s="6"/>
      <c r="I2268" s="6"/>
      <c r="J2268" s="6"/>
    </row>
    <row r="2269" spans="8:10" ht="12.75" x14ac:dyDescent="0.2">
      <c r="H2269" s="6"/>
      <c r="I2269" s="6"/>
      <c r="J2269" s="6"/>
    </row>
    <row r="2270" spans="8:10" ht="12.75" x14ac:dyDescent="0.2">
      <c r="H2270" s="6"/>
      <c r="I2270" s="6"/>
      <c r="J2270" s="6"/>
    </row>
    <row r="2271" spans="8:10" ht="12.75" x14ac:dyDescent="0.2">
      <c r="H2271" s="6"/>
      <c r="I2271" s="6"/>
      <c r="J2271" s="6"/>
    </row>
    <row r="2272" spans="8:10" ht="12.75" x14ac:dyDescent="0.2">
      <c r="H2272" s="6"/>
      <c r="I2272" s="6"/>
      <c r="J2272" s="6"/>
    </row>
    <row r="2273" spans="8:10" ht="12.75" x14ac:dyDescent="0.2">
      <c r="H2273" s="6"/>
      <c r="I2273" s="6"/>
      <c r="J2273" s="6"/>
    </row>
    <row r="2274" spans="8:10" ht="12.75" x14ac:dyDescent="0.2">
      <c r="H2274" s="6"/>
      <c r="I2274" s="6"/>
      <c r="J2274" s="6"/>
    </row>
    <row r="2275" spans="8:10" ht="12.75" x14ac:dyDescent="0.2">
      <c r="H2275" s="6"/>
      <c r="I2275" s="6"/>
      <c r="J2275" s="6"/>
    </row>
    <row r="2276" spans="8:10" ht="12.75" x14ac:dyDescent="0.2">
      <c r="H2276" s="6"/>
      <c r="I2276" s="6"/>
      <c r="J2276" s="6"/>
    </row>
    <row r="2277" spans="8:10" ht="12.75" x14ac:dyDescent="0.2">
      <c r="H2277" s="6"/>
      <c r="I2277" s="6"/>
      <c r="J2277" s="6"/>
    </row>
    <row r="2278" spans="8:10" ht="12.75" x14ac:dyDescent="0.2">
      <c r="H2278" s="6"/>
      <c r="I2278" s="6"/>
      <c r="J2278" s="6"/>
    </row>
    <row r="2279" spans="8:10" ht="12.75" x14ac:dyDescent="0.2">
      <c r="H2279" s="6"/>
      <c r="I2279" s="6"/>
      <c r="J2279" s="6"/>
    </row>
    <row r="2280" spans="8:10" ht="12.75" x14ac:dyDescent="0.2">
      <c r="H2280" s="6"/>
      <c r="I2280" s="6"/>
      <c r="J2280" s="6"/>
    </row>
    <row r="2281" spans="8:10" ht="12.75" x14ac:dyDescent="0.2">
      <c r="H2281" s="6"/>
      <c r="I2281" s="6"/>
      <c r="J2281" s="6"/>
    </row>
    <row r="2282" spans="8:10" ht="12.75" x14ac:dyDescent="0.2">
      <c r="H2282" s="6"/>
      <c r="I2282" s="6"/>
      <c r="J2282" s="6"/>
    </row>
    <row r="2283" spans="8:10" ht="12.75" x14ac:dyDescent="0.2">
      <c r="H2283" s="6"/>
      <c r="I2283" s="6"/>
      <c r="J2283" s="6"/>
    </row>
    <row r="2284" spans="8:10" ht="12.75" x14ac:dyDescent="0.2">
      <c r="H2284" s="6"/>
      <c r="I2284" s="6"/>
      <c r="J2284" s="6"/>
    </row>
    <row r="2285" spans="8:10" ht="12.75" x14ac:dyDescent="0.2">
      <c r="H2285" s="6"/>
      <c r="I2285" s="6"/>
      <c r="J2285" s="6"/>
    </row>
    <row r="2286" spans="8:10" ht="12.75" x14ac:dyDescent="0.2">
      <c r="H2286" s="6"/>
      <c r="I2286" s="6"/>
      <c r="J2286" s="6"/>
    </row>
    <row r="2287" spans="8:10" ht="12.75" x14ac:dyDescent="0.2">
      <c r="H2287" s="6"/>
      <c r="I2287" s="6"/>
      <c r="J2287" s="6"/>
    </row>
    <row r="2288" spans="8:10" ht="12.75" x14ac:dyDescent="0.2">
      <c r="H2288" s="6"/>
      <c r="I2288" s="6"/>
      <c r="J2288" s="6"/>
    </row>
    <row r="2289" spans="8:10" ht="12.75" x14ac:dyDescent="0.2">
      <c r="H2289" s="6"/>
      <c r="I2289" s="6"/>
      <c r="J2289" s="6"/>
    </row>
    <row r="2290" spans="8:10" ht="12.75" x14ac:dyDescent="0.2">
      <c r="H2290" s="6"/>
      <c r="I2290" s="6"/>
      <c r="J2290" s="6"/>
    </row>
    <row r="2291" spans="8:10" ht="12.75" x14ac:dyDescent="0.2">
      <c r="H2291" s="6"/>
      <c r="I2291" s="6"/>
      <c r="J2291" s="6"/>
    </row>
    <row r="2292" spans="8:10" ht="12.75" x14ac:dyDescent="0.2">
      <c r="H2292" s="6"/>
      <c r="I2292" s="6"/>
      <c r="J2292" s="6"/>
    </row>
    <row r="2293" spans="8:10" ht="12.75" x14ac:dyDescent="0.2">
      <c r="H2293" s="6"/>
      <c r="I2293" s="6"/>
      <c r="J2293" s="6"/>
    </row>
    <row r="2294" spans="8:10" ht="12.75" x14ac:dyDescent="0.2">
      <c r="H2294" s="6"/>
      <c r="I2294" s="6"/>
      <c r="J2294" s="6"/>
    </row>
    <row r="2295" spans="8:10" ht="12.75" x14ac:dyDescent="0.2">
      <c r="H2295" s="6"/>
      <c r="I2295" s="6"/>
      <c r="J2295" s="6"/>
    </row>
    <row r="2296" spans="8:10" ht="12.75" x14ac:dyDescent="0.2">
      <c r="H2296" s="6"/>
      <c r="I2296" s="6"/>
      <c r="J2296" s="6"/>
    </row>
    <row r="2297" spans="8:10" ht="12.75" x14ac:dyDescent="0.2">
      <c r="H2297" s="6"/>
      <c r="I2297" s="6"/>
      <c r="J2297" s="6"/>
    </row>
    <row r="2298" spans="8:10" ht="12.75" x14ac:dyDescent="0.2">
      <c r="H2298" s="6"/>
      <c r="I2298" s="6"/>
      <c r="J2298" s="6"/>
    </row>
    <row r="2299" spans="8:10" ht="12.75" x14ac:dyDescent="0.2">
      <c r="H2299" s="6"/>
      <c r="I2299" s="6"/>
      <c r="J2299" s="6"/>
    </row>
    <row r="2300" spans="8:10" ht="12.75" x14ac:dyDescent="0.2">
      <c r="H2300" s="6"/>
      <c r="I2300" s="6"/>
      <c r="J2300" s="6"/>
    </row>
    <row r="2301" spans="8:10" ht="12.75" x14ac:dyDescent="0.2">
      <c r="H2301" s="6"/>
      <c r="I2301" s="6"/>
      <c r="J2301" s="6"/>
    </row>
    <row r="2302" spans="8:10" ht="12.75" x14ac:dyDescent="0.2">
      <c r="H2302" s="6"/>
      <c r="I2302" s="6"/>
      <c r="J2302" s="6"/>
    </row>
    <row r="2303" spans="8:10" ht="12.75" x14ac:dyDescent="0.2">
      <c r="H2303" s="6"/>
      <c r="I2303" s="6"/>
      <c r="J2303" s="6"/>
    </row>
    <row r="2304" spans="8:10" ht="12.75" x14ac:dyDescent="0.2">
      <c r="H2304" s="6"/>
      <c r="I2304" s="6"/>
      <c r="J2304" s="6"/>
    </row>
    <row r="2305" spans="8:10" ht="12.75" x14ac:dyDescent="0.2">
      <c r="H2305" s="6"/>
      <c r="I2305" s="6"/>
      <c r="J2305" s="6"/>
    </row>
    <row r="2306" spans="8:10" ht="12.75" x14ac:dyDescent="0.2">
      <c r="H2306" s="6"/>
      <c r="I2306" s="6"/>
      <c r="J2306" s="6"/>
    </row>
    <row r="2307" spans="8:10" ht="12.75" x14ac:dyDescent="0.2">
      <c r="H2307" s="6"/>
      <c r="I2307" s="6"/>
      <c r="J2307" s="6"/>
    </row>
    <row r="2308" spans="8:10" ht="12.75" x14ac:dyDescent="0.2">
      <c r="H2308" s="6"/>
      <c r="I2308" s="6"/>
      <c r="J2308" s="6"/>
    </row>
    <row r="2309" spans="8:10" ht="12.75" x14ac:dyDescent="0.2">
      <c r="H2309" s="6"/>
      <c r="I2309" s="6"/>
      <c r="J2309" s="6"/>
    </row>
    <row r="2310" spans="8:10" ht="12.75" x14ac:dyDescent="0.2">
      <c r="H2310" s="6"/>
      <c r="I2310" s="6"/>
      <c r="J2310" s="6"/>
    </row>
    <row r="2311" spans="8:10" ht="12.75" x14ac:dyDescent="0.2">
      <c r="H2311" s="6"/>
      <c r="I2311" s="6"/>
      <c r="J2311" s="6"/>
    </row>
    <row r="2312" spans="8:10" ht="12.75" x14ac:dyDescent="0.2">
      <c r="H2312" s="6"/>
      <c r="I2312" s="6"/>
      <c r="J2312" s="6"/>
    </row>
    <row r="2313" spans="8:10" ht="12.75" x14ac:dyDescent="0.2">
      <c r="H2313" s="6"/>
      <c r="I2313" s="6"/>
      <c r="J2313" s="6"/>
    </row>
    <row r="2314" spans="8:10" ht="12.75" x14ac:dyDescent="0.2">
      <c r="H2314" s="6"/>
      <c r="I2314" s="6"/>
      <c r="J2314" s="6"/>
    </row>
    <row r="2315" spans="8:10" ht="12.75" x14ac:dyDescent="0.2">
      <c r="H2315" s="6"/>
      <c r="I2315" s="6"/>
      <c r="J2315" s="6"/>
    </row>
    <row r="2316" spans="8:10" ht="12.75" x14ac:dyDescent="0.2">
      <c r="H2316" s="6"/>
      <c r="I2316" s="6"/>
      <c r="J2316" s="6"/>
    </row>
    <row r="2317" spans="8:10" ht="12.75" x14ac:dyDescent="0.2">
      <c r="H2317" s="6"/>
      <c r="I2317" s="6"/>
      <c r="J2317" s="6"/>
    </row>
    <row r="2318" spans="8:10" ht="12.75" x14ac:dyDescent="0.2">
      <c r="H2318" s="6"/>
      <c r="I2318" s="6"/>
      <c r="J2318" s="6"/>
    </row>
    <row r="2319" spans="8:10" ht="12.75" x14ac:dyDescent="0.2">
      <c r="H2319" s="6"/>
      <c r="I2319" s="6"/>
      <c r="J2319" s="6"/>
    </row>
    <row r="2320" spans="8:10" ht="12.75" x14ac:dyDescent="0.2">
      <c r="H2320" s="6"/>
      <c r="I2320" s="6"/>
      <c r="J2320" s="6"/>
    </row>
    <row r="2321" spans="8:10" ht="12.75" x14ac:dyDescent="0.2">
      <c r="H2321" s="6"/>
      <c r="I2321" s="6"/>
      <c r="J2321" s="6"/>
    </row>
    <row r="2322" spans="8:10" ht="12.75" x14ac:dyDescent="0.2">
      <c r="H2322" s="6"/>
      <c r="I2322" s="6"/>
      <c r="J2322" s="6"/>
    </row>
    <row r="2323" spans="8:10" ht="12.75" x14ac:dyDescent="0.2">
      <c r="H2323" s="6"/>
      <c r="I2323" s="6"/>
      <c r="J2323" s="6"/>
    </row>
    <row r="2324" spans="8:10" ht="12.75" x14ac:dyDescent="0.2">
      <c r="H2324" s="6"/>
      <c r="I2324" s="6"/>
      <c r="J2324" s="6"/>
    </row>
    <row r="2325" spans="8:10" ht="12.75" x14ac:dyDescent="0.2">
      <c r="H2325" s="6"/>
      <c r="I2325" s="6"/>
      <c r="J2325" s="6"/>
    </row>
    <row r="2326" spans="8:10" ht="12.75" x14ac:dyDescent="0.2">
      <c r="H2326" s="6"/>
      <c r="I2326" s="6"/>
      <c r="J2326" s="6"/>
    </row>
    <row r="2327" spans="8:10" ht="12.75" x14ac:dyDescent="0.2">
      <c r="H2327" s="6"/>
      <c r="I2327" s="6"/>
      <c r="J2327" s="6"/>
    </row>
    <row r="2328" spans="8:10" ht="12.75" x14ac:dyDescent="0.2">
      <c r="H2328" s="6"/>
      <c r="I2328" s="6"/>
      <c r="J2328" s="6"/>
    </row>
    <row r="2329" spans="8:10" ht="12.75" x14ac:dyDescent="0.2">
      <c r="H2329" s="6"/>
      <c r="I2329" s="6"/>
      <c r="J2329" s="6"/>
    </row>
    <row r="2330" spans="8:10" ht="12.75" x14ac:dyDescent="0.2">
      <c r="H2330" s="6"/>
      <c r="I2330" s="6"/>
      <c r="J2330" s="6"/>
    </row>
    <row r="2331" spans="8:10" ht="12.75" x14ac:dyDescent="0.2">
      <c r="H2331" s="6"/>
      <c r="I2331" s="6"/>
      <c r="J2331" s="6"/>
    </row>
    <row r="2332" spans="8:10" ht="12.75" x14ac:dyDescent="0.2">
      <c r="H2332" s="6"/>
      <c r="I2332" s="6"/>
      <c r="J2332" s="6"/>
    </row>
    <row r="2333" spans="8:10" ht="12.75" x14ac:dyDescent="0.2">
      <c r="H2333" s="6"/>
      <c r="I2333" s="6"/>
      <c r="J2333" s="6"/>
    </row>
    <row r="2334" spans="8:10" ht="12.75" x14ac:dyDescent="0.2">
      <c r="H2334" s="6"/>
      <c r="I2334" s="6"/>
      <c r="J2334" s="6"/>
    </row>
    <row r="2335" spans="8:10" ht="12.75" x14ac:dyDescent="0.2">
      <c r="H2335" s="6"/>
      <c r="I2335" s="6"/>
      <c r="J2335" s="6"/>
    </row>
    <row r="2336" spans="8:10" ht="12.75" x14ac:dyDescent="0.2">
      <c r="H2336" s="6"/>
      <c r="I2336" s="6"/>
      <c r="J2336" s="6"/>
    </row>
    <row r="2337" spans="8:10" ht="12.75" x14ac:dyDescent="0.2">
      <c r="H2337" s="6"/>
      <c r="I2337" s="6"/>
      <c r="J2337" s="6"/>
    </row>
    <row r="2338" spans="8:10" ht="12.75" x14ac:dyDescent="0.2">
      <c r="H2338" s="6"/>
      <c r="I2338" s="6"/>
      <c r="J2338" s="6"/>
    </row>
    <row r="2339" spans="8:10" ht="12.75" x14ac:dyDescent="0.2">
      <c r="H2339" s="6"/>
      <c r="I2339" s="6"/>
      <c r="J2339" s="6"/>
    </row>
    <row r="2340" spans="8:10" ht="12.75" x14ac:dyDescent="0.2">
      <c r="H2340" s="6"/>
      <c r="I2340" s="6"/>
      <c r="J2340" s="6"/>
    </row>
    <row r="2341" spans="8:10" ht="12.75" x14ac:dyDescent="0.2">
      <c r="H2341" s="6"/>
      <c r="I2341" s="6"/>
      <c r="J2341" s="6"/>
    </row>
    <row r="2342" spans="8:10" ht="12.75" x14ac:dyDescent="0.2">
      <c r="H2342" s="6"/>
      <c r="I2342" s="6"/>
      <c r="J2342" s="6"/>
    </row>
    <row r="2343" spans="8:10" ht="12.75" x14ac:dyDescent="0.2">
      <c r="H2343" s="6"/>
      <c r="I2343" s="6"/>
      <c r="J2343" s="6"/>
    </row>
    <row r="2344" spans="8:10" ht="12.75" x14ac:dyDescent="0.2">
      <c r="H2344" s="6"/>
      <c r="I2344" s="6"/>
      <c r="J2344" s="6"/>
    </row>
    <row r="2345" spans="8:10" ht="12.75" x14ac:dyDescent="0.2">
      <c r="H2345" s="6"/>
      <c r="I2345" s="6"/>
      <c r="J2345" s="6"/>
    </row>
    <row r="2346" spans="8:10" ht="12.75" x14ac:dyDescent="0.2">
      <c r="H2346" s="6"/>
      <c r="I2346" s="6"/>
      <c r="J2346" s="6"/>
    </row>
    <row r="2347" spans="8:10" ht="12.75" x14ac:dyDescent="0.2">
      <c r="H2347" s="6"/>
      <c r="I2347" s="6"/>
      <c r="J2347" s="6"/>
    </row>
    <row r="2348" spans="8:10" ht="12.75" x14ac:dyDescent="0.2">
      <c r="H2348" s="6"/>
      <c r="I2348" s="6"/>
      <c r="J2348" s="6"/>
    </row>
    <row r="2349" spans="8:10" ht="12.75" x14ac:dyDescent="0.2">
      <c r="H2349" s="6"/>
      <c r="I2349" s="6"/>
      <c r="J2349" s="6"/>
    </row>
    <row r="2350" spans="8:10" ht="12.75" x14ac:dyDescent="0.2">
      <c r="H2350" s="6"/>
      <c r="I2350" s="6"/>
      <c r="J2350" s="6"/>
    </row>
    <row r="2351" spans="8:10" ht="12.75" x14ac:dyDescent="0.2">
      <c r="H2351" s="6"/>
      <c r="I2351" s="6"/>
      <c r="J2351" s="6"/>
    </row>
    <row r="2352" spans="8:10" ht="12.75" x14ac:dyDescent="0.2">
      <c r="H2352" s="6"/>
      <c r="I2352" s="6"/>
      <c r="J2352" s="6"/>
    </row>
    <row r="2353" spans="8:10" ht="12.75" x14ac:dyDescent="0.2">
      <c r="H2353" s="6"/>
      <c r="I2353" s="6"/>
      <c r="J2353" s="6"/>
    </row>
    <row r="2354" spans="8:10" ht="12.75" x14ac:dyDescent="0.2">
      <c r="H2354" s="6"/>
      <c r="I2354" s="6"/>
      <c r="J2354" s="6"/>
    </row>
    <row r="2355" spans="8:10" ht="12.75" x14ac:dyDescent="0.2">
      <c r="H2355" s="6"/>
      <c r="I2355" s="6"/>
      <c r="J2355" s="6"/>
    </row>
    <row r="2356" spans="8:10" ht="12.75" x14ac:dyDescent="0.2">
      <c r="H2356" s="6"/>
      <c r="I2356" s="6"/>
      <c r="J2356" s="6"/>
    </row>
    <row r="2357" spans="8:10" ht="12.75" x14ac:dyDescent="0.2">
      <c r="H2357" s="6"/>
      <c r="I2357" s="6"/>
      <c r="J2357" s="6"/>
    </row>
    <row r="2358" spans="8:10" ht="12.75" x14ac:dyDescent="0.2">
      <c r="H2358" s="6"/>
      <c r="I2358" s="6"/>
      <c r="J2358" s="6"/>
    </row>
    <row r="2359" spans="8:10" ht="12.75" x14ac:dyDescent="0.2">
      <c r="H2359" s="6"/>
      <c r="I2359" s="6"/>
      <c r="J2359" s="6"/>
    </row>
    <row r="2360" spans="8:10" ht="12.75" x14ac:dyDescent="0.2">
      <c r="H2360" s="6"/>
      <c r="I2360" s="6"/>
      <c r="J2360" s="6"/>
    </row>
    <row r="2361" spans="8:10" ht="12.75" x14ac:dyDescent="0.2">
      <c r="H2361" s="6"/>
      <c r="I2361" s="6"/>
      <c r="J2361" s="6"/>
    </row>
    <row r="2362" spans="8:10" ht="12.75" x14ac:dyDescent="0.2">
      <c r="H2362" s="6"/>
      <c r="I2362" s="6"/>
      <c r="J2362" s="6"/>
    </row>
    <row r="2363" spans="8:10" ht="12.75" x14ac:dyDescent="0.2">
      <c r="H2363" s="6"/>
      <c r="I2363" s="6"/>
      <c r="J2363" s="6"/>
    </row>
    <row r="2364" spans="8:10" ht="12.75" x14ac:dyDescent="0.2">
      <c r="H2364" s="6"/>
      <c r="I2364" s="6"/>
      <c r="J2364" s="6"/>
    </row>
    <row r="2365" spans="8:10" ht="12.75" x14ac:dyDescent="0.2">
      <c r="H2365" s="6"/>
      <c r="I2365" s="6"/>
      <c r="J2365" s="6"/>
    </row>
    <row r="2366" spans="8:10" ht="12.75" x14ac:dyDescent="0.2">
      <c r="H2366" s="6"/>
      <c r="I2366" s="6"/>
      <c r="J2366" s="6"/>
    </row>
    <row r="2367" spans="8:10" ht="12.75" x14ac:dyDescent="0.2">
      <c r="H2367" s="6"/>
      <c r="I2367" s="6"/>
      <c r="J2367" s="6"/>
    </row>
    <row r="2368" spans="8:10" ht="12.75" x14ac:dyDescent="0.2">
      <c r="H2368" s="6"/>
      <c r="I2368" s="6"/>
      <c r="J2368" s="6"/>
    </row>
    <row r="2369" spans="8:10" ht="12.75" x14ac:dyDescent="0.2">
      <c r="H2369" s="6"/>
      <c r="I2369" s="6"/>
      <c r="J2369" s="6"/>
    </row>
    <row r="2370" spans="8:10" ht="12.75" x14ac:dyDescent="0.2">
      <c r="H2370" s="6"/>
      <c r="I2370" s="6"/>
      <c r="J2370" s="6"/>
    </row>
    <row r="2371" spans="8:10" ht="12.75" x14ac:dyDescent="0.2">
      <c r="H2371" s="6"/>
      <c r="I2371" s="6"/>
      <c r="J2371" s="6"/>
    </row>
    <row r="2372" spans="8:10" ht="12.75" x14ac:dyDescent="0.2">
      <c r="H2372" s="6"/>
      <c r="I2372" s="6"/>
      <c r="J2372" s="6"/>
    </row>
    <row r="2373" spans="8:10" ht="12.75" x14ac:dyDescent="0.2">
      <c r="H2373" s="6"/>
      <c r="I2373" s="6"/>
      <c r="J2373" s="6"/>
    </row>
    <row r="2374" spans="8:10" ht="12.75" x14ac:dyDescent="0.2">
      <c r="H2374" s="6"/>
      <c r="I2374" s="6"/>
      <c r="J2374" s="6"/>
    </row>
    <row r="2375" spans="8:10" ht="12.75" x14ac:dyDescent="0.2">
      <c r="H2375" s="6"/>
      <c r="I2375" s="6"/>
      <c r="J2375" s="6"/>
    </row>
    <row r="2376" spans="8:10" ht="12.75" x14ac:dyDescent="0.2">
      <c r="H2376" s="6"/>
      <c r="I2376" s="6"/>
      <c r="J2376" s="6"/>
    </row>
    <row r="2377" spans="8:10" ht="12.75" x14ac:dyDescent="0.2">
      <c r="H2377" s="6"/>
      <c r="I2377" s="6"/>
      <c r="J2377" s="6"/>
    </row>
    <row r="2378" spans="8:10" ht="12.75" x14ac:dyDescent="0.2">
      <c r="H2378" s="6"/>
      <c r="I2378" s="6"/>
      <c r="J2378" s="6"/>
    </row>
    <row r="2379" spans="8:10" ht="12.75" x14ac:dyDescent="0.2">
      <c r="H2379" s="6"/>
      <c r="I2379" s="6"/>
      <c r="J2379" s="6"/>
    </row>
    <row r="2380" spans="8:10" ht="12.75" x14ac:dyDescent="0.2">
      <c r="H2380" s="6"/>
      <c r="I2380" s="6"/>
      <c r="J2380" s="6"/>
    </row>
    <row r="2381" spans="8:10" ht="12.75" x14ac:dyDescent="0.2">
      <c r="H2381" s="6"/>
      <c r="I2381" s="6"/>
      <c r="J2381" s="6"/>
    </row>
    <row r="2382" spans="8:10" ht="12.75" x14ac:dyDescent="0.2">
      <c r="H2382" s="6"/>
      <c r="I2382" s="6"/>
      <c r="J2382" s="6"/>
    </row>
    <row r="2383" spans="8:10" ht="12.75" x14ac:dyDescent="0.2">
      <c r="H2383" s="6"/>
      <c r="I2383" s="6"/>
      <c r="J2383" s="6"/>
    </row>
    <row r="2384" spans="8:10" ht="12.75" x14ac:dyDescent="0.2">
      <c r="H2384" s="6"/>
      <c r="I2384" s="6"/>
      <c r="J2384" s="6"/>
    </row>
    <row r="2385" spans="8:10" ht="12.75" x14ac:dyDescent="0.2">
      <c r="H2385" s="6"/>
      <c r="I2385" s="6"/>
      <c r="J2385" s="6"/>
    </row>
    <row r="2386" spans="8:10" ht="12.75" x14ac:dyDescent="0.2">
      <c r="H2386" s="6"/>
      <c r="I2386" s="6"/>
      <c r="J2386" s="6"/>
    </row>
    <row r="2387" spans="8:10" ht="12.75" x14ac:dyDescent="0.2">
      <c r="H2387" s="6"/>
      <c r="I2387" s="6"/>
      <c r="J2387" s="6"/>
    </row>
    <row r="2388" spans="8:10" ht="12.75" x14ac:dyDescent="0.2">
      <c r="H2388" s="6"/>
      <c r="I2388" s="6"/>
      <c r="J2388" s="6"/>
    </row>
    <row r="2389" spans="8:10" ht="12.75" x14ac:dyDescent="0.2">
      <c r="H2389" s="6"/>
      <c r="I2389" s="6"/>
      <c r="J2389" s="6"/>
    </row>
    <row r="2390" spans="8:10" ht="12.75" x14ac:dyDescent="0.2">
      <c r="H2390" s="6"/>
      <c r="I2390" s="6"/>
      <c r="J2390" s="6"/>
    </row>
    <row r="2391" spans="8:10" ht="12.75" x14ac:dyDescent="0.2">
      <c r="H2391" s="6"/>
      <c r="I2391" s="6"/>
      <c r="J2391" s="6"/>
    </row>
    <row r="2392" spans="8:10" ht="12.75" x14ac:dyDescent="0.2">
      <c r="H2392" s="6"/>
      <c r="I2392" s="6"/>
      <c r="J2392" s="6"/>
    </row>
    <row r="2393" spans="8:10" ht="12.75" x14ac:dyDescent="0.2">
      <c r="H2393" s="6"/>
      <c r="I2393" s="6"/>
      <c r="J2393" s="6"/>
    </row>
    <row r="2394" spans="8:10" ht="12.75" x14ac:dyDescent="0.2">
      <c r="H2394" s="6"/>
      <c r="I2394" s="6"/>
      <c r="J2394" s="6"/>
    </row>
    <row r="2395" spans="8:10" ht="12.75" x14ac:dyDescent="0.2">
      <c r="H2395" s="6"/>
      <c r="I2395" s="6"/>
      <c r="J2395" s="6"/>
    </row>
    <row r="2396" spans="8:10" ht="12.75" x14ac:dyDescent="0.2">
      <c r="H2396" s="6"/>
      <c r="I2396" s="6"/>
      <c r="J2396" s="6"/>
    </row>
    <row r="2397" spans="8:10" ht="12.75" x14ac:dyDescent="0.2">
      <c r="H2397" s="6"/>
      <c r="I2397" s="6"/>
      <c r="J2397" s="6"/>
    </row>
    <row r="2398" spans="8:10" ht="12.75" x14ac:dyDescent="0.2">
      <c r="H2398" s="6"/>
      <c r="I2398" s="6"/>
      <c r="J2398" s="6"/>
    </row>
    <row r="2399" spans="8:10" ht="12.75" x14ac:dyDescent="0.2">
      <c r="H2399" s="6"/>
      <c r="I2399" s="6"/>
      <c r="J2399" s="6"/>
    </row>
    <row r="2400" spans="8:10" ht="12.75" x14ac:dyDescent="0.2">
      <c r="H2400" s="6"/>
      <c r="I2400" s="6"/>
      <c r="J2400" s="6"/>
    </row>
    <row r="2401" spans="8:10" ht="12.75" x14ac:dyDescent="0.2">
      <c r="H2401" s="6"/>
      <c r="I2401" s="6"/>
      <c r="J2401" s="6"/>
    </row>
    <row r="2402" spans="8:10" ht="12.75" x14ac:dyDescent="0.2">
      <c r="H2402" s="6"/>
      <c r="I2402" s="6"/>
      <c r="J2402" s="6"/>
    </row>
    <row r="2403" spans="8:10" ht="12.75" x14ac:dyDescent="0.2">
      <c r="H2403" s="6"/>
      <c r="I2403" s="6"/>
      <c r="J2403" s="6"/>
    </row>
    <row r="2404" spans="8:10" ht="12.75" x14ac:dyDescent="0.2">
      <c r="H2404" s="6"/>
      <c r="I2404" s="6"/>
      <c r="J2404" s="6"/>
    </row>
    <row r="2405" spans="8:10" ht="12.75" x14ac:dyDescent="0.2">
      <c r="H2405" s="6"/>
      <c r="I2405" s="6"/>
      <c r="J2405" s="6"/>
    </row>
    <row r="2406" spans="8:10" ht="12.75" x14ac:dyDescent="0.2">
      <c r="H2406" s="6"/>
      <c r="I2406" s="6"/>
      <c r="J2406" s="6"/>
    </row>
    <row r="2407" spans="8:10" ht="12.75" x14ac:dyDescent="0.2">
      <c r="H2407" s="6"/>
      <c r="I2407" s="6"/>
      <c r="J2407" s="6"/>
    </row>
    <row r="2408" spans="8:10" ht="12.75" x14ac:dyDescent="0.2">
      <c r="H2408" s="6"/>
      <c r="I2408" s="6"/>
      <c r="J2408" s="6"/>
    </row>
    <row r="2409" spans="8:10" ht="12.75" x14ac:dyDescent="0.2">
      <c r="H2409" s="6"/>
      <c r="I2409" s="6"/>
      <c r="J2409" s="6"/>
    </row>
    <row r="2410" spans="8:10" ht="12.75" x14ac:dyDescent="0.2">
      <c r="H2410" s="6"/>
      <c r="I2410" s="6"/>
      <c r="J2410" s="6"/>
    </row>
    <row r="2411" spans="8:10" ht="12.75" x14ac:dyDescent="0.2">
      <c r="H2411" s="6"/>
      <c r="I2411" s="6"/>
      <c r="J2411" s="6"/>
    </row>
    <row r="2412" spans="8:10" ht="12.75" x14ac:dyDescent="0.2">
      <c r="H2412" s="6"/>
      <c r="I2412" s="6"/>
      <c r="J2412" s="6"/>
    </row>
    <row r="2413" spans="8:10" ht="12.75" x14ac:dyDescent="0.2">
      <c r="H2413" s="6"/>
      <c r="I2413" s="6"/>
      <c r="J2413" s="6"/>
    </row>
    <row r="2414" spans="8:10" ht="12.75" x14ac:dyDescent="0.2">
      <c r="H2414" s="6"/>
      <c r="I2414" s="6"/>
      <c r="J2414" s="6"/>
    </row>
    <row r="2415" spans="8:10" ht="12.75" x14ac:dyDescent="0.2">
      <c r="H2415" s="6"/>
      <c r="I2415" s="6"/>
      <c r="J2415" s="6"/>
    </row>
    <row r="2416" spans="8:10" ht="12.75" x14ac:dyDescent="0.2">
      <c r="H2416" s="6"/>
      <c r="I2416" s="6"/>
      <c r="J2416" s="6"/>
    </row>
    <row r="2417" spans="8:10" ht="12.75" x14ac:dyDescent="0.2">
      <c r="H2417" s="6"/>
      <c r="I2417" s="6"/>
      <c r="J2417" s="6"/>
    </row>
    <row r="2418" spans="8:10" ht="12.75" x14ac:dyDescent="0.2">
      <c r="H2418" s="6"/>
      <c r="I2418" s="6"/>
      <c r="J2418" s="6"/>
    </row>
    <row r="2419" spans="8:10" ht="12.75" x14ac:dyDescent="0.2">
      <c r="H2419" s="6"/>
      <c r="I2419" s="6"/>
      <c r="J2419" s="6"/>
    </row>
    <row r="2420" spans="8:10" ht="12.75" x14ac:dyDescent="0.2">
      <c r="H2420" s="6"/>
      <c r="I2420" s="6"/>
      <c r="J2420" s="6"/>
    </row>
    <row r="2421" spans="8:10" ht="12.75" x14ac:dyDescent="0.2">
      <c r="H2421" s="6"/>
      <c r="I2421" s="6"/>
      <c r="J2421" s="6"/>
    </row>
    <row r="2422" spans="8:10" ht="12.75" x14ac:dyDescent="0.2">
      <c r="H2422" s="6"/>
      <c r="I2422" s="6"/>
      <c r="J2422" s="6"/>
    </row>
    <row r="2423" spans="8:10" ht="12.75" x14ac:dyDescent="0.2">
      <c r="H2423" s="6"/>
      <c r="I2423" s="6"/>
      <c r="J2423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2"/>
  <sheetViews>
    <sheetView tabSelected="1" zoomScaleNormal="100" workbookViewId="0">
      <selection activeCell="C8" sqref="C8"/>
    </sheetView>
  </sheetViews>
  <sheetFormatPr defaultRowHeight="12" x14ac:dyDescent="0.15"/>
  <cols>
    <col min="1" max="2" width="10.875" bestFit="1" customWidth="1"/>
    <col min="3" max="3" width="13" bestFit="1" customWidth="1"/>
    <col min="4" max="5" width="9.875" customWidth="1"/>
    <col min="6" max="6" width="13" bestFit="1" customWidth="1"/>
    <col min="7" max="7" width="15" bestFit="1" customWidth="1"/>
    <col min="9" max="9" width="15" bestFit="1" customWidth="1"/>
    <col min="10" max="10" width="14.625" customWidth="1"/>
    <col min="11" max="11" width="13" bestFit="1" customWidth="1"/>
    <col min="12" max="12" width="2.375" customWidth="1"/>
  </cols>
  <sheetData>
    <row r="1" spans="1:11" x14ac:dyDescent="0.15">
      <c r="A1" s="17" t="str">
        <f>Data!A8</f>
        <v>Date</v>
      </c>
      <c r="B1" s="17" t="s">
        <v>29</v>
      </c>
      <c r="C1" s="17" t="s">
        <v>32</v>
      </c>
      <c r="D1" s="17" t="s">
        <v>30</v>
      </c>
      <c r="E1" t="s">
        <v>33</v>
      </c>
      <c r="F1" s="17" t="s">
        <v>31</v>
      </c>
      <c r="G1" s="17" t="s">
        <v>36</v>
      </c>
      <c r="I1" t="s">
        <v>34</v>
      </c>
      <c r="J1" s="23" t="str">
        <f>"1900-12-28"</f>
        <v>1900-12-28</v>
      </c>
      <c r="K1" s="22">
        <f>DATE(LEFT(J1,4),MID(J1,6,2),RIGHT(J1,2))</f>
        <v>363</v>
      </c>
    </row>
    <row r="2" spans="1:11" x14ac:dyDescent="0.15">
      <c r="B2" s="18">
        <f>Data!B9</f>
        <v>4.4400000000000004</v>
      </c>
      <c r="C2" s="18"/>
      <c r="D2" s="18">
        <f>Data!C9/12</f>
        <v>2.1666666666666667E-2</v>
      </c>
      <c r="E2" s="20">
        <f>D2/B2</f>
        <v>4.8798798798798792E-3</v>
      </c>
      <c r="F2" s="18">
        <f>B2</f>
        <v>4.4400000000000004</v>
      </c>
      <c r="G2" s="18"/>
      <c r="I2" t="s">
        <v>35</v>
      </c>
      <c r="J2" s="23" t="str">
        <f>"2012-12-28"</f>
        <v>2012-12-28</v>
      </c>
      <c r="K2" s="22">
        <f>DATE(LEFT(J2,4),MID(J2,6,2),RIGHT(J2,2))</f>
        <v>41271</v>
      </c>
    </row>
    <row r="3" spans="1:11" x14ac:dyDescent="0.15">
      <c r="A3" s="17" t="str">
        <f>LEFT(Data!A9,4)&amp;"-"&amp;IF(LEN(Data!A9)-FIND(".",Data!A9)=1,10,RIGHT(Data!A9,2))&amp;"-28"</f>
        <v>1871-01-28</v>
      </c>
      <c r="B3" s="18">
        <f>Data!B10</f>
        <v>4.5</v>
      </c>
      <c r="C3" s="20">
        <f>B3/B2-1</f>
        <v>1.3513513513513375E-2</v>
      </c>
      <c r="D3" s="18">
        <f>Data!C10/12</f>
        <v>2.1666666666666667E-2</v>
      </c>
      <c r="E3" s="20">
        <f>D3/B3</f>
        <v>4.8148148148148152E-3</v>
      </c>
      <c r="F3" s="18">
        <f>(1+C3+E2)*F2</f>
        <v>4.5216666666666665</v>
      </c>
      <c r="G3" s="21">
        <f>F3/F2-1</f>
        <v>1.8393393393393298E-2</v>
      </c>
      <c r="I3" t="s">
        <v>41</v>
      </c>
      <c r="J3" s="23">
        <v>365.25</v>
      </c>
      <c r="K3" s="17"/>
    </row>
    <row r="4" spans="1:11" x14ac:dyDescent="0.15">
      <c r="A4" s="17" t="str">
        <f>LEFT(Data!A10,4)&amp;"-"&amp;IF(LEN(Data!A10)-FIND(".",Data!A10)=1,10,RIGHT(Data!A10,2))&amp;"-28"</f>
        <v>1871-02-28</v>
      </c>
      <c r="B4" s="18">
        <f>Data!B11</f>
        <v>4.6100000000000003</v>
      </c>
      <c r="C4" s="20">
        <f t="shared" ref="C4:C67" si="0">B4/B3-1</f>
        <v>2.4444444444444491E-2</v>
      </c>
      <c r="D4" s="18">
        <f>Data!C11/12</f>
        <v>2.1666666666666667E-2</v>
      </c>
      <c r="E4" s="20">
        <f>D4/B4</f>
        <v>4.6999276934201013E-3</v>
      </c>
      <c r="F4" s="18">
        <f>(1+C4+E3)*F3</f>
        <v>4.6539672839506174</v>
      </c>
      <c r="G4" s="21">
        <f t="shared" ref="G4:G67" si="1">F4/F3-1</f>
        <v>2.9259259259259318E-2</v>
      </c>
    </row>
    <row r="5" spans="1:11" x14ac:dyDescent="0.15">
      <c r="A5" s="17" t="str">
        <f>LEFT(Data!A11,4)&amp;"-"&amp;IF(LEN(Data!A11)-FIND(".",Data!A11)=1,10,RIGHT(Data!A11,2))&amp;"-28"</f>
        <v>1871-03-28</v>
      </c>
      <c r="B5" s="18">
        <f>Data!B12</f>
        <v>4.74</v>
      </c>
      <c r="C5" s="20">
        <f t="shared" si="0"/>
        <v>2.8199566160520551E-2</v>
      </c>
      <c r="D5" s="18">
        <f>Data!C12/12</f>
        <v>2.1666666666666667E-2</v>
      </c>
      <c r="E5" s="20">
        <f>D5/B5</f>
        <v>4.5710267229254571E-3</v>
      </c>
      <c r="F5" s="18">
        <f t="shared" ref="F5:F67" si="2">(1+C5+E4)*F4</f>
        <v>4.8070804520053914</v>
      </c>
      <c r="G5" s="21">
        <f t="shared" si="1"/>
        <v>3.2899493853940642E-2</v>
      </c>
    </row>
    <row r="6" spans="1:11" x14ac:dyDescent="0.15">
      <c r="A6" s="17" t="str">
        <f>LEFT(Data!A12,4)&amp;"-"&amp;IF(LEN(Data!A12)-FIND(".",Data!A12)=1,10,RIGHT(Data!A12,2))&amp;"-28"</f>
        <v>1871-04-28</v>
      </c>
      <c r="B6" s="18">
        <f>Data!B13</f>
        <v>4.8600000000000003</v>
      </c>
      <c r="C6" s="20">
        <f t="shared" si="0"/>
        <v>2.5316455696202445E-2</v>
      </c>
      <c r="D6" s="18">
        <f>Data!C13/12</f>
        <v>2.1666666666666667E-2</v>
      </c>
      <c r="E6" s="20">
        <f t="shared" ref="E6:E9" si="3">D6/B6</f>
        <v>4.4581618655692729E-3</v>
      </c>
      <c r="F6" s="18">
        <f t="shared" si="2"/>
        <v>4.9507519845020367</v>
      </c>
      <c r="G6" s="21">
        <f t="shared" si="1"/>
        <v>2.9887482419127975E-2</v>
      </c>
      <c r="I6" s="17"/>
      <c r="J6" s="17" t="s">
        <v>31</v>
      </c>
    </row>
    <row r="7" spans="1:11" ht="15" x14ac:dyDescent="0.2">
      <c r="A7" s="17" t="str">
        <f>LEFT(Data!A13,4)&amp;"-"&amp;IF(LEN(Data!A13)-FIND(".",Data!A13)=1,10,RIGHT(Data!A13,2))&amp;"-28"</f>
        <v>1871-05-28</v>
      </c>
      <c r="B7" s="18">
        <f>Data!B14</f>
        <v>4.82</v>
      </c>
      <c r="C7" s="20">
        <f t="shared" si="0"/>
        <v>-8.2304526748970819E-3</v>
      </c>
      <c r="D7" s="18">
        <f>Data!C14/12</f>
        <v>2.1666666666666667E-2</v>
      </c>
      <c r="E7" s="20">
        <f t="shared" si="3"/>
        <v>4.4951590594744118E-3</v>
      </c>
      <c r="F7" s="18">
        <f t="shared" si="2"/>
        <v>4.9320763082916379</v>
      </c>
      <c r="G7" s="21">
        <f t="shared" si="1"/>
        <v>-3.7722908093278384E-3</v>
      </c>
      <c r="H7" s="16"/>
      <c r="I7" s="17" t="s">
        <v>37</v>
      </c>
      <c r="J7" s="24">
        <f>VLOOKUP(J1,$A$1:$G$1754,6,0)</f>
        <v>33.222042295555703</v>
      </c>
    </row>
    <row r="8" spans="1:11" x14ac:dyDescent="0.15">
      <c r="A8" s="17" t="str">
        <f>LEFT(Data!A14,4)&amp;"-"&amp;IF(LEN(Data!A14)-FIND(".",Data!A14)=1,10,RIGHT(Data!A14,2))&amp;"-28"</f>
        <v>1871-06-28</v>
      </c>
      <c r="B8" s="18">
        <f>Data!B15</f>
        <v>4.7300000000000004</v>
      </c>
      <c r="C8" s="20">
        <f t="shared" si="0"/>
        <v>-1.8672199170124415E-2</v>
      </c>
      <c r="D8" s="18">
        <f>Data!C15/12</f>
        <v>2.1666666666666667E-2</v>
      </c>
      <c r="E8" s="20">
        <f t="shared" si="3"/>
        <v>4.5806906272022547E-3</v>
      </c>
      <c r="F8" s="18">
        <f t="shared" si="2"/>
        <v>4.8621540646402011</v>
      </c>
      <c r="G8" s="21">
        <f t="shared" si="1"/>
        <v>-1.4177040110649908E-2</v>
      </c>
      <c r="I8" s="17" t="s">
        <v>38</v>
      </c>
      <c r="J8" s="24">
        <f>VLOOKUP(J2,$A$1:$G$1754,6,0)</f>
        <v>792271.14002112485</v>
      </c>
    </row>
    <row r="9" spans="1:11" x14ac:dyDescent="0.15">
      <c r="A9" s="17" t="str">
        <f>LEFT(Data!A15,4)&amp;"-"&amp;IF(LEN(Data!A15)-FIND(".",Data!A15)=1,10,RIGHT(Data!A15,2))&amp;"-28"</f>
        <v>1871-07-28</v>
      </c>
      <c r="B9" s="18">
        <f>Data!B16</f>
        <v>4.79</v>
      </c>
      <c r="C9" s="20">
        <f t="shared" si="0"/>
        <v>1.2684989429175397E-2</v>
      </c>
      <c r="D9" s="18">
        <f>Data!C16/12</f>
        <v>2.1666666666666667E-2</v>
      </c>
      <c r="E9" s="20">
        <f t="shared" si="3"/>
        <v>4.523312456506611E-3</v>
      </c>
      <c r="F9" s="18">
        <f t="shared" si="2"/>
        <v>4.9461024611050952</v>
      </c>
      <c r="G9" s="21">
        <f t="shared" si="1"/>
        <v>1.7265680056377741E-2</v>
      </c>
      <c r="I9" s="17" t="s">
        <v>39</v>
      </c>
      <c r="J9" s="25">
        <f>J8/J7</f>
        <v>23847.755444195296</v>
      </c>
    </row>
    <row r="10" spans="1:11" x14ac:dyDescent="0.15">
      <c r="A10" s="17" t="str">
        <f>LEFT(Data!A16,4)&amp;"-"&amp;IF(LEN(Data!A16)-FIND(".",Data!A16)=1,10,RIGHT(Data!A16,2))&amp;"-28"</f>
        <v>1871-08-28</v>
      </c>
      <c r="B10" s="18">
        <f>Data!B17</f>
        <v>4.84</v>
      </c>
      <c r="C10" s="20">
        <f t="shared" si="0"/>
        <v>1.0438413361169019E-2</v>
      </c>
      <c r="D10" s="18">
        <f>Data!C17/12</f>
        <v>2.1666666666666667E-2</v>
      </c>
      <c r="E10" s="20">
        <f>D10/B10</f>
        <v>4.4765840220385676E-3</v>
      </c>
      <c r="F10" s="18">
        <f t="shared" si="2"/>
        <v>5.0201046899942794</v>
      </c>
      <c r="G10" s="21">
        <f t="shared" si="1"/>
        <v>1.496172581767552E-2</v>
      </c>
      <c r="I10" s="17"/>
      <c r="J10" s="17"/>
    </row>
    <row r="11" spans="1:11" x14ac:dyDescent="0.15">
      <c r="A11" s="17" t="str">
        <f>LEFT(Data!A17,4)&amp;"-"&amp;IF(LEN(Data!A17)-FIND(".",Data!A17)=1,10,RIGHT(Data!A17,2))&amp;"-28"</f>
        <v>1871-09-28</v>
      </c>
      <c r="B11" s="18">
        <f>Data!B18</f>
        <v>4.59</v>
      </c>
      <c r="C11" s="20">
        <f t="shared" si="0"/>
        <v>-5.1652892561983466E-2</v>
      </c>
      <c r="D11" s="18">
        <f>Data!C18/12</f>
        <v>2.1666666666666667E-2</v>
      </c>
      <c r="E11" s="20">
        <f>D11/B11</f>
        <v>4.720406681190995E-3</v>
      </c>
      <c r="F11" s="18">
        <f t="shared" si="2"/>
        <v>4.7832746822362848</v>
      </c>
      <c r="G11" s="21">
        <f t="shared" si="1"/>
        <v>-4.7176308539944922E-2</v>
      </c>
      <c r="I11" s="17"/>
      <c r="J11" s="17"/>
    </row>
    <row r="12" spans="1:11" x14ac:dyDescent="0.15">
      <c r="A12" s="17" t="str">
        <f>LEFT(Data!A18,4)&amp;"-"&amp;IF(LEN(Data!A18)-FIND(".",Data!A18)=1,10,RIGHT(Data!A18,2))&amp;"-28"</f>
        <v>1871-10-28</v>
      </c>
      <c r="B12" s="18">
        <f>Data!B19</f>
        <v>4.6399999999999997</v>
      </c>
      <c r="C12" s="20">
        <f t="shared" si="0"/>
        <v>1.089324618736387E-2</v>
      </c>
      <c r="D12" s="18">
        <f>Data!C19/12</f>
        <v>2.1666666666666667E-2</v>
      </c>
      <c r="E12" s="20">
        <f>D12/B12</f>
        <v>4.6695402298850578E-3</v>
      </c>
      <c r="F12" s="18">
        <f t="shared" si="2"/>
        <v>4.8579590726996695</v>
      </c>
      <c r="G12" s="21">
        <f t="shared" si="1"/>
        <v>1.5613652868554873E-2</v>
      </c>
      <c r="I12" s="17" t="s">
        <v>40</v>
      </c>
      <c r="J12" s="20">
        <f>J9^(1/((($K$2-$K$1)/$J$3)))-1</f>
        <v>9.4168865411860203E-2</v>
      </c>
    </row>
    <row r="13" spans="1:11" x14ac:dyDescent="0.15">
      <c r="A13" s="17" t="str">
        <f>LEFT(Data!A19,4)&amp;"-"&amp;IF(LEN(Data!A19)-FIND(".",Data!A19)=1,10,RIGHT(Data!A19,2))&amp;"-28"</f>
        <v>1871-11-28</v>
      </c>
      <c r="B13" s="18">
        <f>Data!B20</f>
        <v>4.74</v>
      </c>
      <c r="C13" s="20">
        <f t="shared" si="0"/>
        <v>2.155172413793105E-2</v>
      </c>
      <c r="D13" s="18">
        <f>Data!C20/12</f>
        <v>2.1666666666666667E-2</v>
      </c>
      <c r="E13" s="20">
        <f>D13/B13</f>
        <v>4.5710267229254571E-3</v>
      </c>
      <c r="F13" s="18">
        <f t="shared" si="2"/>
        <v>4.9853409018329584</v>
      </c>
      <c r="G13" s="21">
        <f t="shared" si="1"/>
        <v>2.6221264367816133E-2</v>
      </c>
      <c r="I13" s="17" t="s">
        <v>42</v>
      </c>
      <c r="J13" s="26">
        <v>9.3200000000000005E-2</v>
      </c>
    </row>
    <row r="14" spans="1:11" x14ac:dyDescent="0.15">
      <c r="A14" s="17" t="str">
        <f>LEFT(Data!A20,4)&amp;"-"&amp;IF(LEN(Data!A20)-FIND(".",Data!A20)=1,10,RIGHT(Data!A20,2))&amp;"-28"</f>
        <v>1871-12-28</v>
      </c>
      <c r="B14" s="18">
        <f>Data!B21</f>
        <v>4.8600000000000003</v>
      </c>
      <c r="C14" s="20">
        <f t="shared" si="0"/>
        <v>2.5316455696202445E-2</v>
      </c>
      <c r="D14" s="18">
        <f>Data!C21/12</f>
        <v>2.1941666666666665E-2</v>
      </c>
      <c r="E14" s="20">
        <f>D14/B14</f>
        <v>4.5147462277091901E-3</v>
      </c>
      <c r="F14" s="18">
        <f t="shared" si="2"/>
        <v>5.1343401903898505</v>
      </c>
      <c r="G14" s="21">
        <f t="shared" si="1"/>
        <v>2.9887482419127975E-2</v>
      </c>
      <c r="I14" s="17" t="s">
        <v>43</v>
      </c>
      <c r="J14" s="20">
        <f>J12-J13</f>
        <v>9.6886541186019803E-4</v>
      </c>
    </row>
    <row r="15" spans="1:11" x14ac:dyDescent="0.15">
      <c r="A15" s="17" t="str">
        <f>LEFT(Data!A21,4)&amp;"-"&amp;IF(LEN(Data!A21)-FIND(".",Data!A21)=1,10,RIGHT(Data!A21,2))&amp;"-28"</f>
        <v>1872-01-28</v>
      </c>
      <c r="B15" s="18">
        <f>Data!B22</f>
        <v>4.88</v>
      </c>
      <c r="C15" s="20">
        <f t="shared" si="0"/>
        <v>4.1152263374484299E-3</v>
      </c>
      <c r="D15" s="18">
        <f>Data!C22/12</f>
        <v>2.2224999999999998E-2</v>
      </c>
      <c r="E15" s="20">
        <f>D15/B15</f>
        <v>4.5543032786885245E-3</v>
      </c>
      <c r="F15" s="18">
        <f t="shared" si="2"/>
        <v>5.1786494053731005</v>
      </c>
      <c r="G15" s="21">
        <f t="shared" si="1"/>
        <v>8.6299725651575176E-3</v>
      </c>
    </row>
    <row r="16" spans="1:11" x14ac:dyDescent="0.15">
      <c r="A16" s="17" t="str">
        <f>LEFT(Data!A22,4)&amp;"-"&amp;IF(LEN(Data!A22)-FIND(".",Data!A22)=1,10,RIGHT(Data!A22,2))&amp;"-28"</f>
        <v>1872-02-28</v>
      </c>
      <c r="B16" s="18">
        <f>Data!B23</f>
        <v>5.04</v>
      </c>
      <c r="C16" s="20">
        <f t="shared" si="0"/>
        <v>3.2786885245901676E-2</v>
      </c>
      <c r="D16" s="18">
        <f>Data!C23/12</f>
        <v>2.2500000000000003E-2</v>
      </c>
      <c r="E16" s="20">
        <f>D16/B16</f>
        <v>4.4642857142857149E-3</v>
      </c>
      <c r="F16" s="18">
        <f t="shared" si="2"/>
        <v>5.3720263291218942</v>
      </c>
      <c r="G16" s="21">
        <f t="shared" si="1"/>
        <v>3.734118852459023E-2</v>
      </c>
      <c r="I16" s="17" t="s">
        <v>46</v>
      </c>
      <c r="J16" s="21">
        <f ca="1">SQRT(12)*STDEV(INDIRECT(ADDRESS(ROW(A1)+1+MATCH(J1,A3:A49978,0),COLUMN(G1))&amp;":"&amp;ADDRESS(ROW(A1)+MATCH(J2,A3:A49978,0),COLUMN(G1))))</f>
        <v>0.15017214618870431</v>
      </c>
    </row>
    <row r="17" spans="1:11" x14ac:dyDescent="0.15">
      <c r="A17" s="17" t="str">
        <f>LEFT(Data!A23,4)&amp;"-"&amp;IF(LEN(Data!A23)-FIND(".",Data!A23)=1,10,RIGHT(Data!A23,2))&amp;"-28"</f>
        <v>1872-03-28</v>
      </c>
      <c r="B17" s="18">
        <f>Data!B24</f>
        <v>5.18</v>
      </c>
      <c r="C17" s="20">
        <f t="shared" si="0"/>
        <v>2.7777777777777679E-2</v>
      </c>
      <c r="D17" s="18">
        <f>Data!C24/12</f>
        <v>2.2775E-2</v>
      </c>
      <c r="E17" s="20">
        <f>D17/B17</f>
        <v>4.3967181467181472E-3</v>
      </c>
      <c r="F17" s="18">
        <f t="shared" si="2"/>
        <v>5.5452315431064791</v>
      </c>
      <c r="G17" s="21">
        <f t="shared" si="1"/>
        <v>3.2242063492063489E-2</v>
      </c>
      <c r="I17" s="17" t="s">
        <v>42</v>
      </c>
      <c r="J17" s="21">
        <v>0.1787</v>
      </c>
    </row>
    <row r="18" spans="1:11" x14ac:dyDescent="0.15">
      <c r="A18" s="17" t="str">
        <f>LEFT(Data!A24,4)&amp;"-"&amp;IF(LEN(Data!A24)-FIND(".",Data!A24)=1,10,RIGHT(Data!A24,2))&amp;"-28"</f>
        <v>1872-04-28</v>
      </c>
      <c r="B18" s="18">
        <f>Data!B25</f>
        <v>5.18</v>
      </c>
      <c r="C18" s="20">
        <f t="shared" si="0"/>
        <v>0</v>
      </c>
      <c r="D18" s="18">
        <f>Data!C25/12</f>
        <v>2.3058333333333333E-2</v>
      </c>
      <c r="E18" s="20">
        <f>D18/B18</f>
        <v>4.4514157014157018E-3</v>
      </c>
      <c r="F18" s="18">
        <f t="shared" si="2"/>
        <v>5.5696123632598091</v>
      </c>
      <c r="G18" s="21">
        <f t="shared" si="1"/>
        <v>4.3967181467181593E-3</v>
      </c>
      <c r="I18" s="17" t="s">
        <v>43</v>
      </c>
      <c r="J18" s="20">
        <f ca="1">J16-J17</f>
        <v>-2.8527853811295689E-2</v>
      </c>
    </row>
    <row r="19" spans="1:11" x14ac:dyDescent="0.15">
      <c r="A19" s="17" t="str">
        <f>LEFT(Data!A25,4)&amp;"-"&amp;IF(LEN(Data!A25)-FIND(".",Data!A25)=1,10,RIGHT(Data!A25,2))&amp;"-28"</f>
        <v>1872-05-28</v>
      </c>
      <c r="B19" s="18">
        <f>Data!B26</f>
        <v>5.13</v>
      </c>
      <c r="C19" s="20">
        <f t="shared" si="0"/>
        <v>-9.6525096525096332E-3</v>
      </c>
      <c r="D19" s="18">
        <f>Data!C26/12</f>
        <v>2.3333333333333334E-2</v>
      </c>
      <c r="E19" s="20">
        <f>D19/B19</f>
        <v>4.5484080571799876E-3</v>
      </c>
      <c r="F19" s="18">
        <f t="shared" si="2"/>
        <v>5.5406442860873204</v>
      </c>
      <c r="G19" s="21">
        <f t="shared" si="1"/>
        <v>-5.2010939510939158E-3</v>
      </c>
    </row>
    <row r="20" spans="1:11" x14ac:dyDescent="0.15">
      <c r="A20" s="17" t="str">
        <f>LEFT(Data!A26,4)&amp;"-"&amp;IF(LEN(Data!A26)-FIND(".",Data!A26)=1,10,RIGHT(Data!A26,2))&amp;"-28"</f>
        <v>1872-06-28</v>
      </c>
      <c r="B20" s="18">
        <f>Data!B27</f>
        <v>5.0999999999999996</v>
      </c>
      <c r="C20" s="20">
        <f t="shared" si="0"/>
        <v>-5.8479532163743242E-3</v>
      </c>
      <c r="D20" s="18">
        <f>Data!C27/12</f>
        <v>2.3608333333333332E-2</v>
      </c>
      <c r="E20" s="20">
        <f>D20/B20</f>
        <v>4.6290849673202615E-3</v>
      </c>
      <c r="F20" s="18">
        <f t="shared" si="2"/>
        <v>5.5334439686265178</v>
      </c>
      <c r="G20" s="21">
        <f t="shared" si="1"/>
        <v>-1.299545159194393E-3</v>
      </c>
    </row>
    <row r="21" spans="1:11" x14ac:dyDescent="0.15">
      <c r="A21" s="17" t="str">
        <f>LEFT(Data!A27,4)&amp;"-"&amp;IF(LEN(Data!A27)-FIND(".",Data!A27)=1,10,RIGHT(Data!A27,2))&amp;"-28"</f>
        <v>1872-07-28</v>
      </c>
      <c r="B21" s="18">
        <f>Data!B28</f>
        <v>5.04</v>
      </c>
      <c r="C21" s="20">
        <f t="shared" si="0"/>
        <v>-1.1764705882352899E-2</v>
      </c>
      <c r="D21" s="18">
        <f>Data!C28/12</f>
        <v>2.3891666666666669E-2</v>
      </c>
      <c r="E21" s="20">
        <f>D21/B21</f>
        <v>4.7404100529100535E-3</v>
      </c>
      <c r="F21" s="18">
        <f t="shared" si="2"/>
        <v>5.4939594101118256</v>
      </c>
      <c r="G21" s="21">
        <f t="shared" si="1"/>
        <v>-7.1356209150325034E-3</v>
      </c>
      <c r="I21" t="s">
        <v>34</v>
      </c>
      <c r="J21" s="23" t="str">
        <f>"1972-12-28"</f>
        <v>1972-12-28</v>
      </c>
      <c r="K21" s="22">
        <f>DATE(LEFT(J21,4),MID(J21,6,2),RIGHT(J21,2))</f>
        <v>26661</v>
      </c>
    </row>
    <row r="22" spans="1:11" x14ac:dyDescent="0.15">
      <c r="A22" s="17" t="str">
        <f>LEFT(Data!A28,4)&amp;"-"&amp;IF(LEN(Data!A28)-FIND(".",Data!A28)=1,10,RIGHT(Data!A28,2))&amp;"-28"</f>
        <v>1872-08-28</v>
      </c>
      <c r="B22" s="18">
        <f>Data!B29</f>
        <v>4.95</v>
      </c>
      <c r="C22" s="20">
        <f t="shared" si="0"/>
        <v>-1.7857142857142794E-2</v>
      </c>
      <c r="D22" s="18">
        <f>Data!C29/12</f>
        <v>2.4166666666666666E-2</v>
      </c>
      <c r="E22" s="20">
        <f>D22/B22</f>
        <v>4.8821548821548818E-3</v>
      </c>
      <c r="F22" s="18">
        <f t="shared" si="2"/>
        <v>5.4218966124920884</v>
      </c>
      <c r="G22" s="21">
        <f t="shared" si="1"/>
        <v>-1.3116732804232756E-2</v>
      </c>
      <c r="I22" t="s">
        <v>35</v>
      </c>
      <c r="J22" s="23" t="str">
        <f>"2012-12-28"</f>
        <v>2012-12-28</v>
      </c>
      <c r="K22" s="22">
        <f>DATE(LEFT(J22,4),MID(J22,6,2),RIGHT(J22,2))</f>
        <v>41271</v>
      </c>
    </row>
    <row r="23" spans="1:11" x14ac:dyDescent="0.15">
      <c r="A23" s="17" t="str">
        <f>LEFT(Data!A29,4)&amp;"-"&amp;IF(LEN(Data!A29)-FIND(".",Data!A29)=1,10,RIGHT(Data!A29,2))&amp;"-28"</f>
        <v>1872-09-28</v>
      </c>
      <c r="B23" s="18">
        <f>Data!B30</f>
        <v>4.97</v>
      </c>
      <c r="C23" s="20">
        <f t="shared" si="0"/>
        <v>4.0404040404038444E-3</v>
      </c>
      <c r="D23" s="18">
        <f>Data!C30/12</f>
        <v>2.4441666666666667E-2</v>
      </c>
      <c r="E23" s="20">
        <f>D23/B23</f>
        <v>4.9178403755868547E-3</v>
      </c>
      <c r="F23" s="18">
        <f t="shared" si="2"/>
        <v>5.4702738044890706</v>
      </c>
      <c r="G23" s="21">
        <f t="shared" si="1"/>
        <v>8.9225589225587765E-3</v>
      </c>
      <c r="I23" t="s">
        <v>41</v>
      </c>
      <c r="J23" s="23">
        <v>365.25</v>
      </c>
      <c r="K23" s="17"/>
    </row>
    <row r="24" spans="1:11" x14ac:dyDescent="0.15">
      <c r="A24" s="17" t="str">
        <f>LEFT(Data!A30,4)&amp;"-"&amp;IF(LEN(Data!A30)-FIND(".",Data!A30)=1,10,RIGHT(Data!A30,2))&amp;"-28"</f>
        <v>1872-10-28</v>
      </c>
      <c r="B24" s="18">
        <f>Data!B31</f>
        <v>4.95</v>
      </c>
      <c r="C24" s="20">
        <f t="shared" si="0"/>
        <v>-4.0241448692152071E-3</v>
      </c>
      <c r="D24" s="18">
        <f>Data!C31/12</f>
        <v>2.4725E-2</v>
      </c>
      <c r="E24" s="20">
        <f>D24/B24</f>
        <v>4.9949494949494948E-3</v>
      </c>
      <c r="F24" s="18">
        <f t="shared" si="2"/>
        <v>5.4751625636067649</v>
      </c>
      <c r="G24" s="21">
        <f t="shared" si="1"/>
        <v>8.9369550637163897E-4</v>
      </c>
    </row>
    <row r="25" spans="1:11" x14ac:dyDescent="0.15">
      <c r="A25" s="17" t="str">
        <f>LEFT(Data!A31,4)&amp;"-"&amp;IF(LEN(Data!A31)-FIND(".",Data!A31)=1,10,RIGHT(Data!A31,2))&amp;"-28"</f>
        <v>1872-11-28</v>
      </c>
      <c r="B25" s="18">
        <f>Data!B32</f>
        <v>5.07</v>
      </c>
      <c r="C25" s="20">
        <f t="shared" si="0"/>
        <v>2.4242424242424176E-2</v>
      </c>
      <c r="D25" s="18">
        <f>Data!C32/12</f>
        <v>2.4999999999999998E-2</v>
      </c>
      <c r="E25" s="20">
        <f>D25/B25</f>
        <v>4.9309664694280071E-3</v>
      </c>
      <c r="F25" s="18">
        <f t="shared" si="2"/>
        <v>5.6352419377518128</v>
      </c>
      <c r="G25" s="21">
        <f t="shared" si="1"/>
        <v>2.9237373737373673E-2</v>
      </c>
      <c r="I25" s="17"/>
      <c r="J25" s="17" t="s">
        <v>31</v>
      </c>
      <c r="K25" s="17"/>
    </row>
    <row r="26" spans="1:11" x14ac:dyDescent="0.15">
      <c r="A26" s="17" t="str">
        <f>LEFT(Data!A32,4)&amp;"-"&amp;IF(LEN(Data!A32)-FIND(".",Data!A32)=1,10,RIGHT(Data!A32,2))&amp;"-28"</f>
        <v>1872-12-28</v>
      </c>
      <c r="B26" s="18">
        <f>Data!B33</f>
        <v>5.1100000000000003</v>
      </c>
      <c r="C26" s="20">
        <f t="shared" si="0"/>
        <v>7.8895463510848529E-3</v>
      </c>
      <c r="D26" s="18">
        <f>Data!C33/12</f>
        <v>2.5208333333333333E-2</v>
      </c>
      <c r="E26" s="20">
        <f>D26/B26</f>
        <v>4.9331376386170904E-3</v>
      </c>
      <c r="F26" s="18">
        <f t="shared" si="2"/>
        <v>5.7074886292614515</v>
      </c>
      <c r="G26" s="21">
        <f t="shared" si="1"/>
        <v>1.2820512820512775E-2</v>
      </c>
      <c r="I26" s="17" t="s">
        <v>37</v>
      </c>
      <c r="J26" s="24">
        <f>VLOOKUP($J21,$A$1:$G$1754,6,0)</f>
        <v>19140.356889282284</v>
      </c>
      <c r="K26" s="24"/>
    </row>
    <row r="27" spans="1:11" x14ac:dyDescent="0.15">
      <c r="A27" s="17" t="str">
        <f>LEFT(Data!A33,4)&amp;"-"&amp;IF(LEN(Data!A33)-FIND(".",Data!A33)=1,10,RIGHT(Data!A33,2))&amp;"-28"</f>
        <v>1873-01-28</v>
      </c>
      <c r="B27" s="18">
        <f>Data!B34</f>
        <v>5.15</v>
      </c>
      <c r="C27" s="20">
        <f t="shared" si="0"/>
        <v>7.8277886497064575E-3</v>
      </c>
      <c r="D27" s="18">
        <f>Data!C34/12</f>
        <v>2.5416666666666667E-2</v>
      </c>
      <c r="E27" s="20">
        <f>D27/B27</f>
        <v>4.9352750809061484E-3</v>
      </c>
      <c r="F27" s="18">
        <f t="shared" si="2"/>
        <v>5.7803214709509012</v>
      </c>
      <c r="G27" s="21">
        <f t="shared" si="1"/>
        <v>1.2760926288323482E-2</v>
      </c>
      <c r="I27" s="17" t="s">
        <v>38</v>
      </c>
      <c r="J27" s="24">
        <f>VLOOKUP($J22,$A$1:$G$1754,6,0)</f>
        <v>792271.14002112485</v>
      </c>
      <c r="K27" s="24"/>
    </row>
    <row r="28" spans="1:11" x14ac:dyDescent="0.15">
      <c r="A28" s="17" t="str">
        <f>LEFT(Data!A34,4)&amp;"-"&amp;IF(LEN(Data!A34)-FIND(".",Data!A34)=1,10,RIGHT(Data!A34,2))&amp;"-28"</f>
        <v>1873-02-28</v>
      </c>
      <c r="B28" s="18">
        <f>Data!B35</f>
        <v>5.1100000000000003</v>
      </c>
      <c r="C28" s="20">
        <f t="shared" si="0"/>
        <v>-7.7669902912621547E-3</v>
      </c>
      <c r="D28" s="18">
        <f>Data!C35/12</f>
        <v>2.5624999999999998E-2</v>
      </c>
      <c r="E28" s="20">
        <f>D28/B28</f>
        <v>5.0146771037181993E-3</v>
      </c>
      <c r="F28" s="18">
        <f t="shared" si="2"/>
        <v>5.7639532467208623</v>
      </c>
      <c r="G28" s="21">
        <f t="shared" si="1"/>
        <v>-2.8317152103559673E-3</v>
      </c>
      <c r="I28" s="17" t="s">
        <v>39</v>
      </c>
      <c r="J28" s="25">
        <f>J27/J26</f>
        <v>41.392704671288556</v>
      </c>
      <c r="K28" s="25"/>
    </row>
    <row r="29" spans="1:11" x14ac:dyDescent="0.15">
      <c r="A29" s="17" t="str">
        <f>LEFT(Data!A35,4)&amp;"-"&amp;IF(LEN(Data!A35)-FIND(".",Data!A35)=1,10,RIGHT(Data!A35,2))&amp;"-28"</f>
        <v>1873-03-28</v>
      </c>
      <c r="B29" s="18">
        <f>Data!B36</f>
        <v>5.04</v>
      </c>
      <c r="C29" s="20">
        <f t="shared" si="0"/>
        <v>-1.3698630136986356E-2</v>
      </c>
      <c r="D29" s="18">
        <f>Data!C36/12</f>
        <v>2.5833333333333333E-2</v>
      </c>
      <c r="E29" s="20">
        <f>D29/B29</f>
        <v>5.1256613756613754E-3</v>
      </c>
      <c r="F29" s="18">
        <f t="shared" si="2"/>
        <v>5.7138993474403845</v>
      </c>
      <c r="G29" s="21">
        <f t="shared" si="1"/>
        <v>-8.683953033268188E-3</v>
      </c>
      <c r="I29" s="17"/>
      <c r="J29" s="17"/>
      <c r="K29" s="17"/>
    </row>
    <row r="30" spans="1:11" x14ac:dyDescent="0.15">
      <c r="A30" s="17" t="str">
        <f>LEFT(Data!A36,4)&amp;"-"&amp;IF(LEN(Data!A36)-FIND(".",Data!A36)=1,10,RIGHT(Data!A36,2))&amp;"-28"</f>
        <v>1873-04-28</v>
      </c>
      <c r="B30" s="18">
        <f>Data!B37</f>
        <v>5.05</v>
      </c>
      <c r="C30" s="20">
        <f t="shared" si="0"/>
        <v>1.9841269841269771E-3</v>
      </c>
      <c r="D30" s="18">
        <f>Data!C37/12</f>
        <v>2.6041666666666668E-2</v>
      </c>
      <c r="E30" s="20">
        <f>D30/B30</f>
        <v>5.1567656765676576E-3</v>
      </c>
      <c r="F30" s="18">
        <f t="shared" si="2"/>
        <v>5.7545239625098183</v>
      </c>
      <c r="G30" s="21">
        <f t="shared" si="1"/>
        <v>7.1097883597883715E-3</v>
      </c>
      <c r="I30" s="17" t="s">
        <v>40</v>
      </c>
      <c r="J30" s="20">
        <f>J28^(1/((($K$22-$K$21)/$J$23)))-1</f>
        <v>9.7546919428247447E-2</v>
      </c>
      <c r="K30" s="20"/>
    </row>
    <row r="31" spans="1:11" x14ac:dyDescent="0.15">
      <c r="A31" s="17" t="str">
        <f>LEFT(Data!A37,4)&amp;"-"&amp;IF(LEN(Data!A37)-FIND(".",Data!A37)=1,10,RIGHT(Data!A37,2))&amp;"-28"</f>
        <v>1873-05-28</v>
      </c>
      <c r="B31" s="18">
        <f>Data!B38</f>
        <v>4.9800000000000004</v>
      </c>
      <c r="C31" s="20">
        <f t="shared" si="0"/>
        <v>-1.3861386138613763E-2</v>
      </c>
      <c r="D31" s="18">
        <f>Data!C38/12</f>
        <v>2.6249999999999999E-2</v>
      </c>
      <c r="E31" s="20">
        <f>D31/B31</f>
        <v>5.2710843373493972E-3</v>
      </c>
      <c r="F31" s="18">
        <f t="shared" si="2"/>
        <v>5.7044330154764209</v>
      </c>
      <c r="G31" s="21">
        <f t="shared" si="1"/>
        <v>-8.7046204620461198E-3</v>
      </c>
      <c r="I31" s="17" t="s">
        <v>42</v>
      </c>
      <c r="J31" s="26">
        <v>9.7000000000000003E-2</v>
      </c>
      <c r="K31" s="26"/>
    </row>
    <row r="32" spans="1:11" x14ac:dyDescent="0.15">
      <c r="A32" s="17" t="str">
        <f>LEFT(Data!A38,4)&amp;"-"&amp;IF(LEN(Data!A38)-FIND(".",Data!A38)=1,10,RIGHT(Data!A38,2))&amp;"-28"</f>
        <v>1873-06-28</v>
      </c>
      <c r="B32" s="18">
        <f>Data!B39</f>
        <v>4.97</v>
      </c>
      <c r="C32" s="20">
        <f t="shared" si="0"/>
        <v>-2.0080321285141922E-3</v>
      </c>
      <c r="D32" s="18">
        <f>Data!C39/12</f>
        <v>2.6458333333333334E-2</v>
      </c>
      <c r="E32" s="20">
        <f>D32/B32</f>
        <v>5.3236083165660638E-3</v>
      </c>
      <c r="F32" s="18">
        <f t="shared" si="2"/>
        <v>5.7230468782277244</v>
      </c>
      <c r="G32" s="21">
        <f t="shared" si="1"/>
        <v>3.2630522088352709E-3</v>
      </c>
      <c r="I32" s="17" t="s">
        <v>43</v>
      </c>
      <c r="J32" s="20">
        <f>J30-J31</f>
        <v>5.4691942824744433E-4</v>
      </c>
      <c r="K32" s="20"/>
    </row>
    <row r="33" spans="1:11" x14ac:dyDescent="0.15">
      <c r="A33" s="17" t="str">
        <f>LEFT(Data!A39,4)&amp;"-"&amp;IF(LEN(Data!A39)-FIND(".",Data!A39)=1,10,RIGHT(Data!A39,2))&amp;"-28"</f>
        <v>1873-07-28</v>
      </c>
      <c r="B33" s="18">
        <f>Data!B40</f>
        <v>4.97</v>
      </c>
      <c r="C33" s="20">
        <f t="shared" si="0"/>
        <v>0</v>
      </c>
      <c r="D33" s="18">
        <f>Data!C40/12</f>
        <v>2.6666666666666668E-2</v>
      </c>
      <c r="E33" s="20">
        <f>D33/B33</f>
        <v>5.3655264922870564E-3</v>
      </c>
      <c r="F33" s="18">
        <f t="shared" si="2"/>
        <v>5.7535141381847543</v>
      </c>
      <c r="G33" s="21">
        <f t="shared" si="1"/>
        <v>5.3236083165659753E-3</v>
      </c>
    </row>
    <row r="34" spans="1:11" x14ac:dyDescent="0.15">
      <c r="A34" s="17" t="str">
        <f>LEFT(Data!A40,4)&amp;"-"&amp;IF(LEN(Data!A40)-FIND(".",Data!A40)=1,10,RIGHT(Data!A40,2))&amp;"-28"</f>
        <v>1873-08-28</v>
      </c>
      <c r="B34" s="18">
        <f>Data!B41</f>
        <v>4.59</v>
      </c>
      <c r="C34" s="20">
        <f t="shared" si="0"/>
        <v>-7.6458752515090489E-2</v>
      </c>
      <c r="D34" s="18">
        <f>Data!C41/12</f>
        <v>2.6875E-2</v>
      </c>
      <c r="E34" s="20">
        <f>D34/B34</f>
        <v>5.8551198257080607E-3</v>
      </c>
      <c r="F34" s="18">
        <f t="shared" si="2"/>
        <v>5.3444782571333906</v>
      </c>
      <c r="G34" s="21">
        <f t="shared" si="1"/>
        <v>-7.1093226022803435E-2</v>
      </c>
      <c r="I34" s="17" t="s">
        <v>46</v>
      </c>
      <c r="J34" s="21">
        <f ca="1">SQRT(12)*STDEV(INDIRECT(ADDRESS(ROW(A1)+1+MATCH(J21,A3:A49978,0),COLUMN(G1))&amp;":"&amp;ADDRESS(ROW(A1)+MATCH(J22,A3:A49978,0),COLUMN(G1))))</f>
        <v>0.13013769861672136</v>
      </c>
      <c r="K34" s="21"/>
    </row>
    <row r="35" spans="1:11" x14ac:dyDescent="0.15">
      <c r="A35" s="17" t="str">
        <f>LEFT(Data!A41,4)&amp;"-"&amp;IF(LEN(Data!A41)-FIND(".",Data!A41)=1,10,RIGHT(Data!A41,2))&amp;"-28"</f>
        <v>1873-09-28</v>
      </c>
      <c r="B35" s="18">
        <f>Data!B42</f>
        <v>4.1900000000000004</v>
      </c>
      <c r="C35" s="20">
        <f t="shared" si="0"/>
        <v>-8.7145969498910514E-2</v>
      </c>
      <c r="D35" s="18">
        <f>Data!C42/12</f>
        <v>2.7083333333333334E-2</v>
      </c>
      <c r="E35" s="20">
        <f>D35/B35</f>
        <v>6.4638027048528239E-3</v>
      </c>
      <c r="F35" s="18">
        <f t="shared" si="2"/>
        <v>4.9100210785510612</v>
      </c>
      <c r="G35" s="21">
        <f t="shared" si="1"/>
        <v>-8.1290849673202437E-2</v>
      </c>
      <c r="I35" s="17" t="s">
        <v>42</v>
      </c>
      <c r="J35" s="21">
        <v>0.15690000000000001</v>
      </c>
      <c r="K35" s="21"/>
    </row>
    <row r="36" spans="1:11" x14ac:dyDescent="0.15">
      <c r="A36" s="17" t="str">
        <f>LEFT(Data!A42,4)&amp;"-"&amp;IF(LEN(Data!A42)-FIND(".",Data!A42)=1,10,RIGHT(Data!A42,2))&amp;"-28"</f>
        <v>1873-10-28</v>
      </c>
      <c r="B36" s="18">
        <f>Data!B43</f>
        <v>4.04</v>
      </c>
      <c r="C36" s="20">
        <f t="shared" si="0"/>
        <v>-3.5799522673031103E-2</v>
      </c>
      <c r="D36" s="18">
        <f>Data!C43/12</f>
        <v>2.7291666666666669E-2</v>
      </c>
      <c r="E36" s="20">
        <f>D36/B36</f>
        <v>6.7553630363036306E-3</v>
      </c>
      <c r="F36" s="18">
        <f t="shared" si="2"/>
        <v>4.7659820751528343</v>
      </c>
      <c r="G36" s="21">
        <f t="shared" si="1"/>
        <v>-2.9335719968178298E-2</v>
      </c>
      <c r="I36" s="17" t="s">
        <v>43</v>
      </c>
      <c r="J36" s="20">
        <f ca="1">J34-J35</f>
        <v>-2.6762301383278647E-2</v>
      </c>
    </row>
    <row r="37" spans="1:11" x14ac:dyDescent="0.15">
      <c r="A37" s="17" t="str">
        <f>LEFT(Data!A43,4)&amp;"-"&amp;IF(LEN(Data!A43)-FIND(".",Data!A43)=1,10,RIGHT(Data!A43,2))&amp;"-28"</f>
        <v>1873-11-28</v>
      </c>
      <c r="B37" s="18">
        <f>Data!B44</f>
        <v>4.42</v>
      </c>
      <c r="C37" s="20">
        <f t="shared" si="0"/>
        <v>9.4059405940594143E-2</v>
      </c>
      <c r="D37" s="18">
        <f>Data!C44/12</f>
        <v>2.75E-2</v>
      </c>
      <c r="E37" s="20">
        <f>D37/B37</f>
        <v>6.2217194570135751E-3</v>
      </c>
      <c r="F37" s="18">
        <f t="shared" si="2"/>
        <v>5.2464634570074029</v>
      </c>
      <c r="G37" s="21">
        <f t="shared" si="1"/>
        <v>0.10081476897689767</v>
      </c>
    </row>
    <row r="38" spans="1:11" x14ac:dyDescent="0.15">
      <c r="A38" s="17" t="str">
        <f>LEFT(Data!A44,4)&amp;"-"&amp;IF(LEN(Data!A44)-FIND(".",Data!A44)=1,10,RIGHT(Data!A44,2))&amp;"-28"</f>
        <v>1873-12-28</v>
      </c>
      <c r="B38" s="18">
        <f>Data!B45</f>
        <v>4.66</v>
      </c>
      <c r="C38" s="20">
        <f t="shared" si="0"/>
        <v>5.4298642533936681E-2</v>
      </c>
      <c r="D38" s="18">
        <f>Data!C45/12</f>
        <v>2.75E-2</v>
      </c>
      <c r="E38" s="20">
        <f>D38/B38</f>
        <v>5.9012875536480682E-3</v>
      </c>
      <c r="F38" s="18">
        <f t="shared" si="2"/>
        <v>5.5639813245977834</v>
      </c>
      <c r="G38" s="21">
        <f t="shared" si="1"/>
        <v>6.0520361990950233E-2</v>
      </c>
      <c r="I38" t="s">
        <v>44</v>
      </c>
    </row>
    <row r="39" spans="1:11" x14ac:dyDescent="0.15">
      <c r="A39" s="17" t="str">
        <f>LEFT(Data!A45,4)&amp;"-"&amp;IF(LEN(Data!A45)-FIND(".",Data!A45)=1,10,RIGHT(Data!A45,2))&amp;"-28"</f>
        <v>1874-01-28</v>
      </c>
      <c r="B39" s="18">
        <f>Data!B46</f>
        <v>4.8</v>
      </c>
      <c r="C39" s="20">
        <f t="shared" si="0"/>
        <v>3.0042918454935563E-2</v>
      </c>
      <c r="D39" s="18">
        <f>Data!C46/12</f>
        <v>2.75E-2</v>
      </c>
      <c r="E39" s="20">
        <f>D39/B39</f>
        <v>5.7291666666666671E-3</v>
      </c>
      <c r="F39" s="18">
        <f t="shared" si="2"/>
        <v>5.763974215557039</v>
      </c>
      <c r="G39" s="21">
        <f t="shared" si="1"/>
        <v>3.5944206008583723E-2</v>
      </c>
      <c r="I39" s="27" t="s">
        <v>47</v>
      </c>
    </row>
    <row r="40" spans="1:11" x14ac:dyDescent="0.15">
      <c r="A40" s="17" t="str">
        <f>LEFT(Data!A46,4)&amp;"-"&amp;IF(LEN(Data!A46)-FIND(".",Data!A46)=1,10,RIGHT(Data!A46,2))&amp;"-28"</f>
        <v>1874-02-28</v>
      </c>
      <c r="B40" s="18">
        <f>Data!B47</f>
        <v>4.7300000000000004</v>
      </c>
      <c r="C40" s="20">
        <f t="shared" si="0"/>
        <v>-1.4583333333333171E-2</v>
      </c>
      <c r="D40" s="18">
        <f>Data!C47/12</f>
        <v>2.75E-2</v>
      </c>
      <c r="E40" s="20">
        <f>D40/B40</f>
        <v>5.8139534883720929E-3</v>
      </c>
      <c r="F40" s="18">
        <f t="shared" si="2"/>
        <v>5.7129390271901288</v>
      </c>
      <c r="G40" s="21">
        <f t="shared" si="1"/>
        <v>-8.8541666666664964E-3</v>
      </c>
      <c r="I40" s="27" t="s">
        <v>45</v>
      </c>
    </row>
    <row r="41" spans="1:11" x14ac:dyDescent="0.15">
      <c r="A41" s="17" t="str">
        <f>LEFT(Data!A47,4)&amp;"-"&amp;IF(LEN(Data!A47)-FIND(".",Data!A47)=1,10,RIGHT(Data!A47,2))&amp;"-28"</f>
        <v>1874-03-28</v>
      </c>
      <c r="B41" s="18">
        <f>Data!B48</f>
        <v>4.5999999999999996</v>
      </c>
      <c r="C41" s="20">
        <f t="shared" si="0"/>
        <v>-2.7484143763213731E-2</v>
      </c>
      <c r="D41" s="18">
        <f>Data!C48/12</f>
        <v>2.75E-2</v>
      </c>
      <c r="E41" s="20">
        <f>D41/B41</f>
        <v>5.9782608695652176E-3</v>
      </c>
      <c r="F41" s="18">
        <f t="shared" si="2"/>
        <v>5.5891385514423497</v>
      </c>
      <c r="G41" s="21">
        <f t="shared" si="1"/>
        <v>-2.1670190274841739E-2</v>
      </c>
      <c r="I41" s="27" t="s">
        <v>48</v>
      </c>
    </row>
    <row r="42" spans="1:11" x14ac:dyDescent="0.15">
      <c r="A42" s="17" t="str">
        <f>LEFT(Data!A48,4)&amp;"-"&amp;IF(LEN(Data!A48)-FIND(".",Data!A48)=1,10,RIGHT(Data!A48,2))&amp;"-28"</f>
        <v>1874-04-28</v>
      </c>
      <c r="B42" s="18">
        <f>Data!B49</f>
        <v>4.4800000000000004</v>
      </c>
      <c r="C42" s="20">
        <f t="shared" si="0"/>
        <v>-2.608695652173898E-2</v>
      </c>
      <c r="D42" s="18">
        <f>Data!C49/12</f>
        <v>2.75E-2</v>
      </c>
      <c r="E42" s="20">
        <f>D42/B42</f>
        <v>6.138392857142857E-3</v>
      </c>
      <c r="F42" s="18">
        <f t="shared" si="2"/>
        <v>5.4767482653535637</v>
      </c>
      <c r="G42" s="21">
        <f t="shared" si="1"/>
        <v>-2.010869565217388E-2</v>
      </c>
    </row>
    <row r="43" spans="1:11" x14ac:dyDescent="0.15">
      <c r="A43" s="17" t="str">
        <f>LEFT(Data!A49,4)&amp;"-"&amp;IF(LEN(Data!A49)-FIND(".",Data!A49)=1,10,RIGHT(Data!A49,2))&amp;"-28"</f>
        <v>1874-05-28</v>
      </c>
      <c r="B43" s="18">
        <f>Data!B50</f>
        <v>4.46</v>
      </c>
      <c r="C43" s="20">
        <f t="shared" si="0"/>
        <v>-4.4642857142858094E-3</v>
      </c>
      <c r="D43" s="18">
        <f>Data!C50/12</f>
        <v>2.75E-2</v>
      </c>
      <c r="E43" s="20">
        <f>D43/B43</f>
        <v>6.1659192825112112E-3</v>
      </c>
      <c r="F43" s="18">
        <f t="shared" si="2"/>
        <v>5.4859169287442215</v>
      </c>
      <c r="G43" s="21">
        <f t="shared" si="1"/>
        <v>1.6741071428569843E-3</v>
      </c>
    </row>
    <row r="44" spans="1:11" x14ac:dyDescent="0.15">
      <c r="A44" s="17" t="str">
        <f>LEFT(Data!A50,4)&amp;"-"&amp;IF(LEN(Data!A50)-FIND(".",Data!A50)=1,10,RIGHT(Data!A50,2))&amp;"-28"</f>
        <v>1874-06-28</v>
      </c>
      <c r="B44" s="18">
        <f>Data!B51</f>
        <v>4.46</v>
      </c>
      <c r="C44" s="20">
        <f t="shared" si="0"/>
        <v>0</v>
      </c>
      <c r="D44" s="18">
        <f>Data!C51/12</f>
        <v>2.75E-2</v>
      </c>
      <c r="E44" s="20">
        <f>D44/B44</f>
        <v>6.1659192825112112E-3</v>
      </c>
      <c r="F44" s="18">
        <f t="shared" si="2"/>
        <v>5.5197426497174202</v>
      </c>
      <c r="G44" s="21">
        <f t="shared" si="1"/>
        <v>6.1659192825112008E-3</v>
      </c>
    </row>
    <row r="45" spans="1:11" x14ac:dyDescent="0.15">
      <c r="A45" s="17" t="str">
        <f>LEFT(Data!A51,4)&amp;"-"&amp;IF(LEN(Data!A51)-FIND(".",Data!A51)=1,10,RIGHT(Data!A51,2))&amp;"-28"</f>
        <v>1874-07-28</v>
      </c>
      <c r="B45" s="18">
        <f>Data!B52</f>
        <v>4.47</v>
      </c>
      <c r="C45" s="20">
        <f t="shared" si="0"/>
        <v>2.2421524663676085E-3</v>
      </c>
      <c r="D45" s="18">
        <f>Data!C52/12</f>
        <v>2.75E-2</v>
      </c>
      <c r="E45" s="20">
        <f>D45/B45</f>
        <v>6.1521252796420582E-3</v>
      </c>
      <c r="F45" s="18">
        <f t="shared" si="2"/>
        <v>5.5661530419515906</v>
      </c>
      <c r="G45" s="21">
        <f t="shared" si="1"/>
        <v>8.4080717488788093E-3</v>
      </c>
    </row>
    <row r="46" spans="1:11" x14ac:dyDescent="0.15">
      <c r="A46" s="17" t="str">
        <f>LEFT(Data!A52,4)&amp;"-"&amp;IF(LEN(Data!A52)-FIND(".",Data!A52)=1,10,RIGHT(Data!A52,2))&amp;"-28"</f>
        <v>1874-08-28</v>
      </c>
      <c r="B46" s="18">
        <f>Data!B53</f>
        <v>4.54</v>
      </c>
      <c r="C46" s="20">
        <f t="shared" si="0"/>
        <v>1.5659955257270708E-2</v>
      </c>
      <c r="D46" s="18">
        <f>Data!C53/12</f>
        <v>2.75E-2</v>
      </c>
      <c r="E46" s="20">
        <f>D46/B46</f>
        <v>6.0572687224669606E-3</v>
      </c>
      <c r="F46" s="18">
        <f t="shared" si="2"/>
        <v>5.6875624203834212</v>
      </c>
      <c r="G46" s="21">
        <f t="shared" si="1"/>
        <v>2.1812080536912859E-2</v>
      </c>
    </row>
    <row r="47" spans="1:11" x14ac:dyDescent="0.15">
      <c r="A47" s="17" t="str">
        <f>LEFT(Data!A53,4)&amp;"-"&amp;IF(LEN(Data!A53)-FIND(".",Data!A53)=1,10,RIGHT(Data!A53,2))&amp;"-28"</f>
        <v>1874-09-28</v>
      </c>
      <c r="B47" s="18">
        <f>Data!B54</f>
        <v>4.53</v>
      </c>
      <c r="C47" s="20">
        <f t="shared" si="0"/>
        <v>-2.2026431718060735E-3</v>
      </c>
      <c r="D47" s="18">
        <f>Data!C54/12</f>
        <v>2.75E-2</v>
      </c>
      <c r="E47" s="20">
        <f>D47/B47</f>
        <v>6.0706401766004413E-3</v>
      </c>
      <c r="F47" s="18">
        <f t="shared" si="2"/>
        <v>5.7094858438100093</v>
      </c>
      <c r="G47" s="21">
        <f t="shared" si="1"/>
        <v>3.8546255506608507E-3</v>
      </c>
    </row>
    <row r="48" spans="1:11" x14ac:dyDescent="0.15">
      <c r="A48" s="17" t="str">
        <f>LEFT(Data!A54,4)&amp;"-"&amp;IF(LEN(Data!A54)-FIND(".",Data!A54)=1,10,RIGHT(Data!A54,2))&amp;"-28"</f>
        <v>1874-10-28</v>
      </c>
      <c r="B48" s="18">
        <f>Data!B55</f>
        <v>4.57</v>
      </c>
      <c r="C48" s="20">
        <f t="shared" si="0"/>
        <v>8.8300220750552327E-3</v>
      </c>
      <c r="D48" s="18">
        <f>Data!C55/12</f>
        <v>2.75E-2</v>
      </c>
      <c r="E48" s="20">
        <f>D48/B48</f>
        <v>6.0175054704595179E-3</v>
      </c>
      <c r="F48" s="18">
        <f t="shared" si="2"/>
        <v>5.7945609639992313</v>
      </c>
      <c r="G48" s="21">
        <f t="shared" si="1"/>
        <v>1.490066225165565E-2</v>
      </c>
    </row>
    <row r="49" spans="1:7" x14ac:dyDescent="0.15">
      <c r="A49" s="17" t="str">
        <f>LEFT(Data!A55,4)&amp;"-"&amp;IF(LEN(Data!A55)-FIND(".",Data!A55)=1,10,RIGHT(Data!A55,2))&amp;"-28"</f>
        <v>1874-11-28</v>
      </c>
      <c r="B49" s="18">
        <f>Data!B56</f>
        <v>4.54</v>
      </c>
      <c r="C49" s="20">
        <f t="shared" si="0"/>
        <v>-6.5645514223194867E-3</v>
      </c>
      <c r="D49" s="18">
        <f>Data!C56/12</f>
        <v>2.75E-2</v>
      </c>
      <c r="E49" s="20">
        <f>D49/B49</f>
        <v>6.0572687224669606E-3</v>
      </c>
      <c r="F49" s="18">
        <f t="shared" si="2"/>
        <v>5.79139107288107</v>
      </c>
      <c r="G49" s="21">
        <f t="shared" si="1"/>
        <v>-5.4704595185994798E-4</v>
      </c>
    </row>
    <row r="50" spans="1:7" x14ac:dyDescent="0.15">
      <c r="A50" s="17" t="str">
        <f>LEFT(Data!A56,4)&amp;"-"&amp;IF(LEN(Data!A56)-FIND(".",Data!A56)=1,10,RIGHT(Data!A56,2))&amp;"-28"</f>
        <v>1874-12-28</v>
      </c>
      <c r="B50" s="18">
        <f>Data!B57</f>
        <v>4.54</v>
      </c>
      <c r="C50" s="20">
        <f t="shared" si="0"/>
        <v>0</v>
      </c>
      <c r="D50" s="18">
        <f>Data!C57/12</f>
        <v>2.7291666666666669E-2</v>
      </c>
      <c r="E50" s="20">
        <f>D50/B50</f>
        <v>6.0113803230543326E-3</v>
      </c>
      <c r="F50" s="18">
        <f t="shared" si="2"/>
        <v>5.826471084886407</v>
      </c>
      <c r="G50" s="21">
        <f t="shared" si="1"/>
        <v>6.0572687224669242E-3</v>
      </c>
    </row>
    <row r="51" spans="1:7" x14ac:dyDescent="0.15">
      <c r="A51" s="17" t="str">
        <f>LEFT(Data!A57,4)&amp;"-"&amp;IF(LEN(Data!A57)-FIND(".",Data!A57)=1,10,RIGHT(Data!A57,2))&amp;"-28"</f>
        <v>1875-01-28</v>
      </c>
      <c r="B51" s="18">
        <f>Data!B58</f>
        <v>4.53</v>
      </c>
      <c r="C51" s="20">
        <f t="shared" si="0"/>
        <v>-2.2026431718060735E-3</v>
      </c>
      <c r="D51" s="18">
        <f>Data!C58/12</f>
        <v>2.7083333333333334E-2</v>
      </c>
      <c r="E51" s="20">
        <f>D51/B51</f>
        <v>5.9786607799852832E-3</v>
      </c>
      <c r="F51" s="18">
        <f t="shared" si="2"/>
        <v>5.848662581768088</v>
      </c>
      <c r="G51" s="21">
        <f t="shared" si="1"/>
        <v>3.8087371512482981E-3</v>
      </c>
    </row>
    <row r="52" spans="1:7" x14ac:dyDescent="0.15">
      <c r="A52" s="17" t="str">
        <f>LEFT(Data!A58,4)&amp;"-"&amp;IF(LEN(Data!A58)-FIND(".",Data!A58)=1,10,RIGHT(Data!A58,2))&amp;"-28"</f>
        <v>1875-02-28</v>
      </c>
      <c r="B52" s="18">
        <f>Data!B59</f>
        <v>4.59</v>
      </c>
      <c r="C52" s="20">
        <f t="shared" si="0"/>
        <v>1.3245033112582627E-2</v>
      </c>
      <c r="D52" s="18">
        <f>Data!C59/12</f>
        <v>2.6875E-2</v>
      </c>
      <c r="E52" s="20">
        <f>D52/B52</f>
        <v>5.8551198257080607E-3</v>
      </c>
      <c r="F52" s="18">
        <f t="shared" si="2"/>
        <v>5.9610954809209131</v>
      </c>
      <c r="G52" s="21">
        <f t="shared" si="1"/>
        <v>1.9223693892567839E-2</v>
      </c>
    </row>
    <row r="53" spans="1:7" x14ac:dyDescent="0.15">
      <c r="A53" s="17" t="str">
        <f>LEFT(Data!A59,4)&amp;"-"&amp;IF(LEN(Data!A59)-FIND(".",Data!A59)=1,10,RIGHT(Data!A59,2))&amp;"-28"</f>
        <v>1875-03-28</v>
      </c>
      <c r="B53" s="18">
        <f>Data!B60</f>
        <v>4.6500000000000004</v>
      </c>
      <c r="C53" s="20">
        <f t="shared" si="0"/>
        <v>1.3071895424836777E-2</v>
      </c>
      <c r="D53" s="18">
        <f>Data!C60/12</f>
        <v>2.6666666666666668E-2</v>
      </c>
      <c r="E53" s="20">
        <f>D53/B53</f>
        <v>5.7347670250896057E-3</v>
      </c>
      <c r="F53" s="18">
        <f t="shared" si="2"/>
        <v>6.0739212259982569</v>
      </c>
      <c r="G53" s="21">
        <f t="shared" si="1"/>
        <v>1.8927015250544743E-2</v>
      </c>
    </row>
    <row r="54" spans="1:7" x14ac:dyDescent="0.15">
      <c r="A54" s="17" t="str">
        <f>LEFT(Data!A60,4)&amp;"-"&amp;IF(LEN(Data!A60)-FIND(".",Data!A60)=1,10,RIGHT(Data!A60,2))&amp;"-28"</f>
        <v>1875-04-28</v>
      </c>
      <c r="B54" s="18">
        <f>Data!B61</f>
        <v>4.47</v>
      </c>
      <c r="C54" s="20">
        <f t="shared" si="0"/>
        <v>-3.8709677419354938E-2</v>
      </c>
      <c r="D54" s="18">
        <f>Data!C61/12</f>
        <v>2.6458333333333334E-2</v>
      </c>
      <c r="E54" s="20">
        <f>D54/B54</f>
        <v>5.9190902311707684E-3</v>
      </c>
      <c r="F54" s="18">
        <f t="shared" si="2"/>
        <v>5.8736342178291379</v>
      </c>
      <c r="G54" s="21">
        <f t="shared" si="1"/>
        <v>-3.2974910394265367E-2</v>
      </c>
    </row>
    <row r="55" spans="1:7" x14ac:dyDescent="0.15">
      <c r="A55" s="17" t="str">
        <f>LEFT(Data!A61,4)&amp;"-"&amp;IF(LEN(Data!A61)-FIND(".",Data!A61)=1,10,RIGHT(Data!A61,2))&amp;"-28"</f>
        <v>1875-05-28</v>
      </c>
      <c r="B55" s="18">
        <f>Data!B62</f>
        <v>4.38</v>
      </c>
      <c r="C55" s="20">
        <f t="shared" si="0"/>
        <v>-2.0134228187919434E-2</v>
      </c>
      <c r="D55" s="18">
        <f>Data!C62/12</f>
        <v>2.6249999999999999E-2</v>
      </c>
      <c r="E55" s="20">
        <f>D55/B55</f>
        <v>5.9931506849315065E-3</v>
      </c>
      <c r="F55" s="18">
        <f t="shared" si="2"/>
        <v>5.790139697115217</v>
      </c>
      <c r="G55" s="21">
        <f t="shared" si="1"/>
        <v>-1.4215137956748669E-2</v>
      </c>
    </row>
    <row r="56" spans="1:7" x14ac:dyDescent="0.15">
      <c r="A56" s="17" t="str">
        <f>LEFT(Data!A62,4)&amp;"-"&amp;IF(LEN(Data!A62)-FIND(".",Data!A62)=1,10,RIGHT(Data!A62,2))&amp;"-28"</f>
        <v>1875-06-28</v>
      </c>
      <c r="B56" s="18">
        <f>Data!B63</f>
        <v>4.3899999999999997</v>
      </c>
      <c r="C56" s="20">
        <f t="shared" si="0"/>
        <v>2.2831050228309113E-3</v>
      </c>
      <c r="D56" s="18">
        <f>Data!C63/12</f>
        <v>2.6041666666666668E-2</v>
      </c>
      <c r="E56" s="20">
        <f>D56/B56</f>
        <v>5.9320425208807901E-3</v>
      </c>
      <c r="F56" s="18">
        <f t="shared" si="2"/>
        <v>5.8380603738322092</v>
      </c>
      <c r="G56" s="21">
        <f t="shared" si="1"/>
        <v>8.2762557077624699E-3</v>
      </c>
    </row>
    <row r="57" spans="1:7" x14ac:dyDescent="0.15">
      <c r="A57" s="17" t="str">
        <f>LEFT(Data!A63,4)&amp;"-"&amp;IF(LEN(Data!A63)-FIND(".",Data!A63)=1,10,RIGHT(Data!A63,2))&amp;"-28"</f>
        <v>1875-07-28</v>
      </c>
      <c r="B57" s="18">
        <f>Data!B64</f>
        <v>4.41</v>
      </c>
      <c r="C57" s="20">
        <f t="shared" si="0"/>
        <v>4.5558086560364419E-3</v>
      </c>
      <c r="D57" s="18">
        <f>Data!C64/12</f>
        <v>2.5833333333333333E-2</v>
      </c>
      <c r="E57" s="20">
        <f>D57/B57</f>
        <v>5.8578987150415722E-3</v>
      </c>
      <c r="F57" s="18">
        <f t="shared" si="2"/>
        <v>5.8992890821948194</v>
      </c>
      <c r="G57" s="21">
        <f t="shared" si="1"/>
        <v>1.0487851176917307E-2</v>
      </c>
    </row>
    <row r="58" spans="1:7" x14ac:dyDescent="0.15">
      <c r="A58" s="17" t="str">
        <f>LEFT(Data!A64,4)&amp;"-"&amp;IF(LEN(Data!A64)-FIND(".",Data!A64)=1,10,RIGHT(Data!A64,2))&amp;"-28"</f>
        <v>1875-08-28</v>
      </c>
      <c r="B58" s="18">
        <f>Data!B65</f>
        <v>4.37</v>
      </c>
      <c r="C58" s="20">
        <f t="shared" si="0"/>
        <v>-9.0702947845805459E-3</v>
      </c>
      <c r="D58" s="18">
        <f>Data!C65/12</f>
        <v>2.5624999999999998E-2</v>
      </c>
      <c r="E58" s="20">
        <f>D58/B58</f>
        <v>5.8638443935926767E-3</v>
      </c>
      <c r="F58" s="18">
        <f t="shared" si="2"/>
        <v>5.8803382291341029</v>
      </c>
      <c r="G58" s="21">
        <f t="shared" si="1"/>
        <v>-3.2123960695389364E-3</v>
      </c>
    </row>
    <row r="59" spans="1:7" x14ac:dyDescent="0.15">
      <c r="A59" s="17" t="str">
        <f>LEFT(Data!A65,4)&amp;"-"&amp;IF(LEN(Data!A65)-FIND(".",Data!A65)=1,10,RIGHT(Data!A65,2))&amp;"-28"</f>
        <v>1875-09-28</v>
      </c>
      <c r="B59" s="18">
        <f>Data!B66</f>
        <v>4.3</v>
      </c>
      <c r="C59" s="20">
        <f t="shared" si="0"/>
        <v>-1.6018306636155666E-2</v>
      </c>
      <c r="D59" s="18">
        <f>Data!C66/12</f>
        <v>2.5416666666666667E-2</v>
      </c>
      <c r="E59" s="20">
        <f>D59/B59</f>
        <v>5.9108527131782954E-3</v>
      </c>
      <c r="F59" s="18">
        <f t="shared" si="2"/>
        <v>5.8206265566128605</v>
      </c>
      <c r="G59" s="21">
        <f t="shared" si="1"/>
        <v>-1.0154462242563E-2</v>
      </c>
    </row>
    <row r="60" spans="1:7" x14ac:dyDescent="0.15">
      <c r="A60" s="17" t="str">
        <f>LEFT(Data!A66,4)&amp;"-"&amp;IF(LEN(Data!A66)-FIND(".",Data!A66)=1,10,RIGHT(Data!A66,2))&amp;"-28"</f>
        <v>1875-10-28</v>
      </c>
      <c r="B60" s="18">
        <f>Data!B67</f>
        <v>4.37</v>
      </c>
      <c r="C60" s="20">
        <f t="shared" si="0"/>
        <v>1.6279069767441978E-2</v>
      </c>
      <c r="D60" s="18">
        <f>Data!C67/12</f>
        <v>2.5208333333333333E-2</v>
      </c>
      <c r="E60" s="20">
        <f>D60/B60</f>
        <v>5.7684973302822269E-3</v>
      </c>
      <c r="F60" s="18">
        <f t="shared" si="2"/>
        <v>5.9497858086927398</v>
      </c>
      <c r="G60" s="21">
        <f t="shared" si="1"/>
        <v>2.218992248062035E-2</v>
      </c>
    </row>
    <row r="61" spans="1:7" x14ac:dyDescent="0.15">
      <c r="A61" s="17" t="str">
        <f>LEFT(Data!A67,4)&amp;"-"&amp;IF(LEN(Data!A67)-FIND(".",Data!A67)=1,10,RIGHT(Data!A67,2))&amp;"-28"</f>
        <v>1875-11-28</v>
      </c>
      <c r="B61" s="18">
        <f>Data!B68</f>
        <v>4.37</v>
      </c>
      <c r="C61" s="20">
        <f t="shared" si="0"/>
        <v>0</v>
      </c>
      <c r="D61" s="18">
        <f>Data!C68/12</f>
        <v>2.4999999999999998E-2</v>
      </c>
      <c r="E61" s="20">
        <f>D61/B61</f>
        <v>5.7208237986270021E-3</v>
      </c>
      <c r="F61" s="18">
        <f t="shared" si="2"/>
        <v>5.9841071322459349</v>
      </c>
      <c r="G61" s="21">
        <f t="shared" si="1"/>
        <v>5.7684973302822851E-3</v>
      </c>
    </row>
    <row r="62" spans="1:7" x14ac:dyDescent="0.15">
      <c r="A62" s="17" t="str">
        <f>LEFT(Data!A68,4)&amp;"-"&amp;IF(LEN(Data!A68)-FIND(".",Data!A68)=1,10,RIGHT(Data!A68,2))&amp;"-28"</f>
        <v>1875-12-28</v>
      </c>
      <c r="B62" s="18">
        <f>Data!B69</f>
        <v>4.46</v>
      </c>
      <c r="C62" s="20">
        <f t="shared" si="0"/>
        <v>2.0594965675057253E-2</v>
      </c>
      <c r="D62" s="18">
        <f>Data!C69/12</f>
        <v>2.4999999999999998E-2</v>
      </c>
      <c r="E62" s="20">
        <f>D62/B62</f>
        <v>5.6053811659192822E-3</v>
      </c>
      <c r="F62" s="18">
        <f t="shared" si="2"/>
        <v>6.141583635726092</v>
      </c>
      <c r="G62" s="21">
        <f t="shared" si="1"/>
        <v>2.6315789473684292E-2</v>
      </c>
    </row>
    <row r="63" spans="1:7" x14ac:dyDescent="0.15">
      <c r="A63" s="17" t="str">
        <f>LEFT(Data!A69,4)&amp;"-"&amp;IF(LEN(Data!A69)-FIND(".",Data!A69)=1,10,RIGHT(Data!A69,2))&amp;"-28"</f>
        <v>1876-01-28</v>
      </c>
      <c r="B63" s="18">
        <f>Data!B70</f>
        <v>4.5199999999999996</v>
      </c>
      <c r="C63" s="20">
        <f t="shared" si="0"/>
        <v>1.3452914798206095E-2</v>
      </c>
      <c r="D63" s="18">
        <f>Data!C70/12</f>
        <v>2.4999999999999998E-2</v>
      </c>
      <c r="E63" s="20">
        <f>D63/B63</f>
        <v>5.5309734513274336E-3</v>
      </c>
      <c r="F63" s="18">
        <f t="shared" si="2"/>
        <v>6.2586317543441892</v>
      </c>
      <c r="G63" s="21">
        <f t="shared" si="1"/>
        <v>1.9058295964125449E-2</v>
      </c>
    </row>
    <row r="64" spans="1:7" x14ac:dyDescent="0.15">
      <c r="A64" s="17" t="str">
        <f>LEFT(Data!A70,4)&amp;"-"&amp;IF(LEN(Data!A70)-FIND(".",Data!A70)=1,10,RIGHT(Data!A70,2))&amp;"-28"</f>
        <v>1876-02-28</v>
      </c>
      <c r="B64" s="18">
        <f>Data!B71</f>
        <v>4.51</v>
      </c>
      <c r="C64" s="20">
        <f t="shared" si="0"/>
        <v>-2.2123893805309214E-3</v>
      </c>
      <c r="D64" s="18">
        <f>Data!C71/12</f>
        <v>2.4999999999999998E-2</v>
      </c>
      <c r="E64" s="20">
        <f>D64/B64</f>
        <v>5.5432372505543233E-3</v>
      </c>
      <c r="F64" s="18">
        <f t="shared" si="2"/>
        <v>6.2794015499891369</v>
      </c>
      <c r="G64" s="21">
        <f t="shared" si="1"/>
        <v>3.3185840707965486E-3</v>
      </c>
    </row>
    <row r="65" spans="1:7" x14ac:dyDescent="0.15">
      <c r="A65" s="17" t="str">
        <f>LEFT(Data!A71,4)&amp;"-"&amp;IF(LEN(Data!A71)-FIND(".",Data!A71)=1,10,RIGHT(Data!A71,2))&amp;"-28"</f>
        <v>1876-03-28</v>
      </c>
      <c r="B65" s="18">
        <f>Data!B72</f>
        <v>4.34</v>
      </c>
      <c r="C65" s="20">
        <f t="shared" si="0"/>
        <v>-3.7694013303769425E-2</v>
      </c>
      <c r="D65" s="18">
        <f>Data!C72/12</f>
        <v>2.4999999999999998E-2</v>
      </c>
      <c r="E65" s="20">
        <f>D65/B65</f>
        <v>5.7603686635944694E-3</v>
      </c>
      <c r="F65" s="18">
        <f t="shared" si="2"/>
        <v>6.0775139170072237</v>
      </c>
      <c r="G65" s="21">
        <f t="shared" si="1"/>
        <v>-3.2150776053215258E-2</v>
      </c>
    </row>
    <row r="66" spans="1:7" x14ac:dyDescent="0.15">
      <c r="A66" s="17" t="str">
        <f>LEFT(Data!A72,4)&amp;"-"&amp;IF(LEN(Data!A72)-FIND(".",Data!A72)=1,10,RIGHT(Data!A72,2))&amp;"-28"</f>
        <v>1876-04-28</v>
      </c>
      <c r="B66" s="18">
        <f>Data!B73</f>
        <v>4.18</v>
      </c>
      <c r="C66" s="20">
        <f t="shared" si="0"/>
        <v>-3.6866359447004671E-2</v>
      </c>
      <c r="D66" s="18">
        <f>Data!C73/12</f>
        <v>2.4999999999999998E-2</v>
      </c>
      <c r="E66" s="20">
        <f>D66/B66</f>
        <v>5.9808612440191387E-3</v>
      </c>
      <c r="F66" s="18">
        <f t="shared" si="2"/>
        <v>5.8884668251187495</v>
      </c>
      <c r="G66" s="21">
        <f t="shared" si="1"/>
        <v>-3.1105990783410253E-2</v>
      </c>
    </row>
    <row r="67" spans="1:7" x14ac:dyDescent="0.15">
      <c r="A67" s="17" t="str">
        <f>LEFT(Data!A73,4)&amp;"-"&amp;IF(LEN(Data!A73)-FIND(".",Data!A73)=1,10,RIGHT(Data!A73,2))&amp;"-28"</f>
        <v>1876-05-28</v>
      </c>
      <c r="B67" s="18">
        <f>Data!B74</f>
        <v>4.1500000000000004</v>
      </c>
      <c r="C67" s="20">
        <f t="shared" si="0"/>
        <v>-7.1770334928228374E-3</v>
      </c>
      <c r="D67" s="18">
        <f>Data!C74/12</f>
        <v>2.4999999999999998E-2</v>
      </c>
      <c r="E67" s="20">
        <f>D67/B67</f>
        <v>6.0240963855421673E-3</v>
      </c>
      <c r="F67" s="18">
        <f t="shared" si="2"/>
        <v>5.8814232045145411</v>
      </c>
      <c r="G67" s="21">
        <f t="shared" si="1"/>
        <v>-1.1961722488037507E-3</v>
      </c>
    </row>
    <row r="68" spans="1:7" x14ac:dyDescent="0.15">
      <c r="A68" s="17" t="str">
        <f>LEFT(Data!A74,4)&amp;"-"&amp;IF(LEN(Data!A74)-FIND(".",Data!A74)=1,10,RIGHT(Data!A74,2))&amp;"-28"</f>
        <v>1876-06-28</v>
      </c>
      <c r="B68" s="18">
        <f>Data!B75</f>
        <v>4.0999999999999996</v>
      </c>
      <c r="C68" s="20">
        <f t="shared" ref="C68:C131" si="4">B68/B67-1</f>
        <v>-1.2048192771084487E-2</v>
      </c>
      <c r="D68" s="18">
        <f>Data!C75/12</f>
        <v>2.4999999999999998E-2</v>
      </c>
      <c r="E68" s="20">
        <f>D68/B68</f>
        <v>6.0975609756097563E-3</v>
      </c>
      <c r="F68" s="18">
        <f t="shared" ref="F68:F131" si="5">(1+C68+E67)*F67</f>
        <v>5.8459929442463805</v>
      </c>
      <c r="G68" s="21">
        <f t="shared" ref="G68:G131" si="6">F68/F67-1</f>
        <v>-6.0240963855422436E-3</v>
      </c>
    </row>
    <row r="69" spans="1:7" x14ac:dyDescent="0.15">
      <c r="A69" s="17" t="str">
        <f>LEFT(Data!A75,4)&amp;"-"&amp;IF(LEN(Data!A75)-FIND(".",Data!A75)=1,10,RIGHT(Data!A75,2))&amp;"-28"</f>
        <v>1876-07-28</v>
      </c>
      <c r="B69" s="18">
        <f>Data!B76</f>
        <v>3.93</v>
      </c>
      <c r="C69" s="20">
        <f t="shared" si="4"/>
        <v>-4.1463414634146267E-2</v>
      </c>
      <c r="D69" s="18">
        <f>Data!C76/12</f>
        <v>2.4999999999999998E-2</v>
      </c>
      <c r="E69" s="20">
        <f>D69/B69</f>
        <v>6.3613231552162846E-3</v>
      </c>
      <c r="F69" s="18">
        <f t="shared" si="5"/>
        <v>5.6392444132913262</v>
      </c>
      <c r="G69" s="21">
        <f t="shared" si="6"/>
        <v>-3.5365853658536506E-2</v>
      </c>
    </row>
    <row r="70" spans="1:7" x14ac:dyDescent="0.15">
      <c r="A70" s="17" t="str">
        <f>LEFT(Data!A76,4)&amp;"-"&amp;IF(LEN(Data!A76)-FIND(".",Data!A76)=1,10,RIGHT(Data!A76,2))&amp;"-28"</f>
        <v>1876-08-28</v>
      </c>
      <c r="B70" s="18">
        <f>Data!B77</f>
        <v>3.69</v>
      </c>
      <c r="C70" s="20">
        <f t="shared" si="4"/>
        <v>-6.1068702290076438E-2</v>
      </c>
      <c r="D70" s="18">
        <f>Data!C77/12</f>
        <v>2.4999999999999998E-2</v>
      </c>
      <c r="E70" s="20">
        <f>D70/B70</f>
        <v>6.7750677506775063E-3</v>
      </c>
      <c r="F70" s="18">
        <f t="shared" si="5"/>
        <v>5.3307361311392558</v>
      </c>
      <c r="G70" s="21">
        <f t="shared" si="6"/>
        <v>-5.4707379134860123E-2</v>
      </c>
    </row>
    <row r="71" spans="1:7" x14ac:dyDescent="0.15">
      <c r="A71" s="17" t="str">
        <f>LEFT(Data!A77,4)&amp;"-"&amp;IF(LEN(Data!A77)-FIND(".",Data!A77)=1,10,RIGHT(Data!A77,2))&amp;"-28"</f>
        <v>1876-09-28</v>
      </c>
      <c r="B71" s="18">
        <f>Data!B78</f>
        <v>3.67</v>
      </c>
      <c r="C71" s="20">
        <f t="shared" si="4"/>
        <v>-5.4200542005420349E-3</v>
      </c>
      <c r="D71" s="18">
        <f>Data!C78/12</f>
        <v>2.4999999999999998E-2</v>
      </c>
      <c r="E71" s="20">
        <f>D71/B71</f>
        <v>6.8119891008174387E-3</v>
      </c>
      <c r="F71" s="18">
        <f t="shared" si="5"/>
        <v>5.3379593508291459</v>
      </c>
      <c r="G71" s="21">
        <f t="shared" si="6"/>
        <v>1.3550135501354532E-3</v>
      </c>
    </row>
    <row r="72" spans="1:7" x14ac:dyDescent="0.15">
      <c r="A72" s="17" t="str">
        <f>LEFT(Data!A78,4)&amp;"-"&amp;IF(LEN(Data!A78)-FIND(".",Data!A78)=1,10,RIGHT(Data!A78,2))&amp;"-28"</f>
        <v>1876-10-28</v>
      </c>
      <c r="B72" s="18">
        <f>Data!B79</f>
        <v>3.6</v>
      </c>
      <c r="C72" s="20">
        <f t="shared" si="4"/>
        <v>-1.9073569482288777E-2</v>
      </c>
      <c r="D72" s="18">
        <f>Data!C79/12</f>
        <v>2.4999999999999998E-2</v>
      </c>
      <c r="E72" s="20">
        <f>D72/B72</f>
        <v>6.9444444444444441E-3</v>
      </c>
      <c r="F72" s="18">
        <f t="shared" si="5"/>
        <v>5.2725075331759284</v>
      </c>
      <c r="G72" s="21">
        <f t="shared" si="6"/>
        <v>-1.2261580381471182E-2</v>
      </c>
    </row>
    <row r="73" spans="1:7" x14ac:dyDescent="0.15">
      <c r="A73" s="17" t="str">
        <f>LEFT(Data!A79,4)&amp;"-"&amp;IF(LEN(Data!A79)-FIND(".",Data!A79)=1,10,RIGHT(Data!A79,2))&amp;"-28"</f>
        <v>1876-11-28</v>
      </c>
      <c r="B73" s="18">
        <f>Data!B80</f>
        <v>3.58</v>
      </c>
      <c r="C73" s="20">
        <f t="shared" si="4"/>
        <v>-5.5555555555555358E-3</v>
      </c>
      <c r="D73" s="18">
        <f>Data!C80/12</f>
        <v>2.4999999999999998E-2</v>
      </c>
      <c r="E73" s="20">
        <f>D73/B73</f>
        <v>6.9832402234636867E-3</v>
      </c>
      <c r="F73" s="18">
        <f t="shared" si="5"/>
        <v>5.2798304603053392</v>
      </c>
      <c r="G73" s="21">
        <f t="shared" si="6"/>
        <v>1.388888888888884E-3</v>
      </c>
    </row>
    <row r="74" spans="1:7" x14ac:dyDescent="0.15">
      <c r="A74" s="17" t="str">
        <f>LEFT(Data!A80,4)&amp;"-"&amp;IF(LEN(Data!A80)-FIND(".",Data!A80)=1,10,RIGHT(Data!A80,2))&amp;"-28"</f>
        <v>1876-12-28</v>
      </c>
      <c r="B74" s="18">
        <f>Data!B81</f>
        <v>3.55</v>
      </c>
      <c r="C74" s="20">
        <f t="shared" si="4"/>
        <v>-8.379888268156499E-3</v>
      </c>
      <c r="D74" s="18">
        <f>Data!C81/12</f>
        <v>2.4233333333333332E-2</v>
      </c>
      <c r="E74" s="20">
        <f>D74/B74</f>
        <v>6.8262910798122063E-3</v>
      </c>
      <c r="F74" s="18">
        <f t="shared" si="5"/>
        <v>5.2724563954166443</v>
      </c>
      <c r="G74" s="21">
        <f t="shared" si="6"/>
        <v>-1.3966480446927498E-3</v>
      </c>
    </row>
    <row r="75" spans="1:7" x14ac:dyDescent="0.15">
      <c r="A75" s="17" t="str">
        <f>LEFT(Data!A81,4)&amp;"-"&amp;IF(LEN(Data!A81)-FIND(".",Data!A81)=1,10,RIGHT(Data!A81,2))&amp;"-28"</f>
        <v>1877-01-28</v>
      </c>
      <c r="B75" s="18">
        <f>Data!B82</f>
        <v>3.34</v>
      </c>
      <c r="C75" s="20">
        <f t="shared" si="4"/>
        <v>-5.9154929577464821E-2</v>
      </c>
      <c r="D75" s="18">
        <f>Data!C82/12</f>
        <v>2.3474999999999999E-2</v>
      </c>
      <c r="E75" s="20">
        <f>D75/B75</f>
        <v>7.0284431137724555E-3</v>
      </c>
      <c r="F75" s="18">
        <f t="shared" si="5"/>
        <v>4.9965559307062506</v>
      </c>
      <c r="G75" s="21">
        <f t="shared" si="6"/>
        <v>-5.2328638497652569E-2</v>
      </c>
    </row>
    <row r="76" spans="1:7" x14ac:dyDescent="0.15">
      <c r="A76" s="17" t="str">
        <f>LEFT(Data!A82,4)&amp;"-"&amp;IF(LEN(Data!A82)-FIND(".",Data!A82)=1,10,RIGHT(Data!A82,2))&amp;"-28"</f>
        <v>1877-02-28</v>
      </c>
      <c r="B76" s="18">
        <f>Data!B83</f>
        <v>3.17</v>
      </c>
      <c r="C76" s="20">
        <f t="shared" si="4"/>
        <v>-5.0898203592814384E-2</v>
      </c>
      <c r="D76" s="18">
        <f>Data!C83/12</f>
        <v>2.2708333333333334E-2</v>
      </c>
      <c r="E76" s="20">
        <f>D76/B76</f>
        <v>7.1635120925341751E-3</v>
      </c>
      <c r="F76" s="18">
        <f t="shared" si="5"/>
        <v>4.7773582188060315</v>
      </c>
      <c r="G76" s="21">
        <f t="shared" si="6"/>
        <v>-4.3869760479041786E-2</v>
      </c>
    </row>
    <row r="77" spans="1:7" x14ac:dyDescent="0.15">
      <c r="A77" s="17" t="str">
        <f>LEFT(Data!A83,4)&amp;"-"&amp;IF(LEN(Data!A83)-FIND(".",Data!A83)=1,10,RIGHT(Data!A83,2))&amp;"-28"</f>
        <v>1877-03-28</v>
      </c>
      <c r="B77" s="18">
        <f>Data!B84</f>
        <v>2.94</v>
      </c>
      <c r="C77" s="20">
        <f t="shared" si="4"/>
        <v>-7.2555205047318605E-2</v>
      </c>
      <c r="D77" s="18">
        <f>Data!C84/12</f>
        <v>2.1941666666666665E-2</v>
      </c>
      <c r="E77" s="20">
        <f>D77/B77</f>
        <v>7.4631519274376409E-3</v>
      </c>
      <c r="F77" s="18">
        <f t="shared" si="5"/>
        <v>4.4649586770268517</v>
      </c>
      <c r="G77" s="21">
        <f t="shared" si="6"/>
        <v>-6.5391692954784419E-2</v>
      </c>
    </row>
    <row r="78" spans="1:7" x14ac:dyDescent="0.15">
      <c r="A78" s="17" t="str">
        <f>LEFT(Data!A84,4)&amp;"-"&amp;IF(LEN(Data!A84)-FIND(".",Data!A84)=1,10,RIGHT(Data!A84,2))&amp;"-28"</f>
        <v>1877-04-28</v>
      </c>
      <c r="B78" s="18">
        <f>Data!B85</f>
        <v>2.94</v>
      </c>
      <c r="C78" s="20">
        <f t="shared" si="4"/>
        <v>0</v>
      </c>
      <c r="D78" s="18">
        <f>Data!C85/12</f>
        <v>2.1183333333333332E-2</v>
      </c>
      <c r="E78" s="20">
        <f>D78/B78</f>
        <v>7.2052154195011335E-3</v>
      </c>
      <c r="F78" s="18">
        <f t="shared" si="5"/>
        <v>4.4982813419832341</v>
      </c>
      <c r="G78" s="21">
        <f t="shared" si="6"/>
        <v>7.4631519274377389E-3</v>
      </c>
    </row>
    <row r="79" spans="1:7" x14ac:dyDescent="0.15">
      <c r="A79" s="17" t="str">
        <f>LEFT(Data!A85,4)&amp;"-"&amp;IF(LEN(Data!A85)-FIND(".",Data!A85)=1,10,RIGHT(Data!A85,2))&amp;"-28"</f>
        <v>1877-05-28</v>
      </c>
      <c r="B79" s="18">
        <f>Data!B86</f>
        <v>2.73</v>
      </c>
      <c r="C79" s="20">
        <f t="shared" si="4"/>
        <v>-7.1428571428571397E-2</v>
      </c>
      <c r="D79" s="18">
        <f>Data!C86/12</f>
        <v>2.0416666666666666E-2</v>
      </c>
      <c r="E79" s="20">
        <f>D79/B79</f>
        <v>7.478632478632479E-3</v>
      </c>
      <c r="F79" s="18">
        <f t="shared" si="5"/>
        <v>4.2093866179280868</v>
      </c>
      <c r="G79" s="21">
        <f t="shared" si="6"/>
        <v>-6.4223356009070254E-2</v>
      </c>
    </row>
    <row r="80" spans="1:7" x14ac:dyDescent="0.15">
      <c r="A80" s="17" t="str">
        <f>LEFT(Data!A86,4)&amp;"-"&amp;IF(LEN(Data!A86)-FIND(".",Data!A86)=1,10,RIGHT(Data!A86,2))&amp;"-28"</f>
        <v>1877-06-28</v>
      </c>
      <c r="B80" s="18">
        <f>Data!B87</f>
        <v>2.85</v>
      </c>
      <c r="C80" s="20">
        <f t="shared" si="4"/>
        <v>4.3956043956044022E-2</v>
      </c>
      <c r="D80" s="18">
        <f>Data!C87/12</f>
        <v>1.9650000000000001E-2</v>
      </c>
      <c r="E80" s="20">
        <f>D80/B80</f>
        <v>6.8947368421052634E-3</v>
      </c>
      <c r="F80" s="18">
        <f t="shared" si="5"/>
        <v>4.4258950566096749</v>
      </c>
      <c r="G80" s="21">
        <f t="shared" si="6"/>
        <v>5.1434676434676474E-2</v>
      </c>
    </row>
    <row r="81" spans="1:7" x14ac:dyDescent="0.15">
      <c r="A81" s="17" t="str">
        <f>LEFT(Data!A87,4)&amp;"-"&amp;IF(LEN(Data!A87)-FIND(".",Data!A87)=1,10,RIGHT(Data!A87,2))&amp;"-28"</f>
        <v>1877-07-28</v>
      </c>
      <c r="B81" s="18">
        <f>Data!B88</f>
        <v>3.05</v>
      </c>
      <c r="C81" s="20">
        <f t="shared" si="4"/>
        <v>7.0175438596491224E-2</v>
      </c>
      <c r="D81" s="18">
        <f>Data!C88/12</f>
        <v>1.8891666666666668E-2</v>
      </c>
      <c r="E81" s="20">
        <f>D81/B81</f>
        <v>6.1939890710382521E-3</v>
      </c>
      <c r="F81" s="18">
        <f t="shared" si="5"/>
        <v>4.7669995650953991</v>
      </c>
      <c r="G81" s="21">
        <f t="shared" si="6"/>
        <v>7.7070175438596511E-2</v>
      </c>
    </row>
    <row r="82" spans="1:7" x14ac:dyDescent="0.15">
      <c r="A82" s="17" t="str">
        <f>LEFT(Data!A88,4)&amp;"-"&amp;IF(LEN(Data!A88)-FIND(".",Data!A88)=1,10,RIGHT(Data!A88,2))&amp;"-28"</f>
        <v>1877-08-28</v>
      </c>
      <c r="B82" s="18">
        <f>Data!B89</f>
        <v>3.24</v>
      </c>
      <c r="C82" s="20">
        <f t="shared" si="4"/>
        <v>6.2295081967213228E-2</v>
      </c>
      <c r="D82" s="18">
        <f>Data!C89/12</f>
        <v>1.8124999999999999E-2</v>
      </c>
      <c r="E82" s="20">
        <f>D82/B82</f>
        <v>5.5941358024691346E-3</v>
      </c>
      <c r="F82" s="18">
        <f t="shared" si="5"/>
        <v>5.0934869369485316</v>
      </c>
      <c r="G82" s="21">
        <f t="shared" si="6"/>
        <v>6.8489071038251526E-2</v>
      </c>
    </row>
    <row r="83" spans="1:7" x14ac:dyDescent="0.15">
      <c r="A83" s="17" t="str">
        <f>LEFT(Data!A89,4)&amp;"-"&amp;IF(LEN(Data!A89)-FIND(".",Data!A89)=1,10,RIGHT(Data!A89,2))&amp;"-28"</f>
        <v>1877-09-28</v>
      </c>
      <c r="B83" s="18">
        <f>Data!B90</f>
        <v>3.31</v>
      </c>
      <c r="C83" s="20">
        <f t="shared" si="4"/>
        <v>2.1604938271604812E-2</v>
      </c>
      <c r="D83" s="18">
        <f>Data!C90/12</f>
        <v>1.7358333333333333E-2</v>
      </c>
      <c r="E83" s="20">
        <f>D83/B83</f>
        <v>5.2442094662638467E-3</v>
      </c>
      <c r="F83" s="18">
        <f t="shared" si="5"/>
        <v>5.2320250654419231</v>
      </c>
      <c r="G83" s="21">
        <f t="shared" si="6"/>
        <v>2.7199074074073959E-2</v>
      </c>
    </row>
    <row r="84" spans="1:7" x14ac:dyDescent="0.15">
      <c r="A84" s="17" t="str">
        <f>LEFT(Data!A90,4)&amp;"-"&amp;IF(LEN(Data!A90)-FIND(".",Data!A90)=1,10,RIGHT(Data!A90,2))&amp;"-28"</f>
        <v>1877-10-28</v>
      </c>
      <c r="B84" s="18">
        <f>Data!B91</f>
        <v>3.26</v>
      </c>
      <c r="C84" s="20">
        <f t="shared" si="4"/>
        <v>-1.5105740181268978E-2</v>
      </c>
      <c r="D84" s="18">
        <f>Data!C91/12</f>
        <v>1.66E-2</v>
      </c>
      <c r="E84" s="20">
        <f>D84/B84</f>
        <v>5.0920245398773014E-3</v>
      </c>
      <c r="F84" s="18">
        <f t="shared" si="5"/>
        <v>5.1804292895573907</v>
      </c>
      <c r="G84" s="21">
        <f t="shared" si="6"/>
        <v>-9.8615307150051734E-3</v>
      </c>
    </row>
    <row r="85" spans="1:7" x14ac:dyDescent="0.15">
      <c r="A85" s="17" t="str">
        <f>LEFT(Data!A91,4)&amp;"-"&amp;IF(LEN(Data!A91)-FIND(".",Data!A91)=1,10,RIGHT(Data!A91,2))&amp;"-28"</f>
        <v>1877-11-28</v>
      </c>
      <c r="B85" s="18">
        <f>Data!B92</f>
        <v>3.25</v>
      </c>
      <c r="C85" s="20">
        <f t="shared" si="4"/>
        <v>-3.0674846625766694E-3</v>
      </c>
      <c r="D85" s="18">
        <f>Data!C92/12</f>
        <v>1.5833333333333335E-2</v>
      </c>
      <c r="E85" s="20">
        <f>D85/B85</f>
        <v>4.871794871794872E-3</v>
      </c>
      <c r="F85" s="18">
        <f t="shared" si="5"/>
        <v>5.1909172752356358</v>
      </c>
      <c r="G85" s="21">
        <f t="shared" si="6"/>
        <v>2.0245398773006684E-3</v>
      </c>
    </row>
    <row r="86" spans="1:7" x14ac:dyDescent="0.15">
      <c r="A86" s="17" t="str">
        <f>LEFT(Data!A92,4)&amp;"-"&amp;IF(LEN(Data!A92)-FIND(".",Data!A92)=1,10,RIGHT(Data!A92,2))&amp;"-28"</f>
        <v>1877-12-28</v>
      </c>
      <c r="B86" s="18">
        <f>Data!B93</f>
        <v>3.25</v>
      </c>
      <c r="C86" s="20">
        <f t="shared" si="4"/>
        <v>0</v>
      </c>
      <c r="D86" s="18">
        <f>Data!C93/12</f>
        <v>1.5766666666666668E-2</v>
      </c>
      <c r="E86" s="20">
        <f>D86/B86</f>
        <v>4.8512820512820517E-3</v>
      </c>
      <c r="F86" s="18">
        <f t="shared" si="5"/>
        <v>5.2162063593970407</v>
      </c>
      <c r="G86" s="21">
        <f t="shared" si="6"/>
        <v>4.8717948717948989E-3</v>
      </c>
    </row>
    <row r="87" spans="1:7" x14ac:dyDescent="0.15">
      <c r="A87" s="17" t="str">
        <f>LEFT(Data!A93,4)&amp;"-"&amp;IF(LEN(Data!A93)-FIND(".",Data!A93)=1,10,RIGHT(Data!A93,2))&amp;"-28"</f>
        <v>1878-01-28</v>
      </c>
      <c r="B87" s="18">
        <f>Data!B94</f>
        <v>3.18</v>
      </c>
      <c r="C87" s="20">
        <f t="shared" si="4"/>
        <v>-2.1538461538461506E-2</v>
      </c>
      <c r="D87" s="18">
        <f>Data!C94/12</f>
        <v>1.5691666666666666E-2</v>
      </c>
      <c r="E87" s="20">
        <f>D87/B87</f>
        <v>4.9344863731656183E-3</v>
      </c>
      <c r="F87" s="18">
        <f t="shared" si="5"/>
        <v>5.1291625876356157</v>
      </c>
      <c r="G87" s="21">
        <f t="shared" si="6"/>
        <v>-1.6687179487179349E-2</v>
      </c>
    </row>
    <row r="88" spans="1:7" x14ac:dyDescent="0.15">
      <c r="A88" s="17" t="str">
        <f>LEFT(Data!A94,4)&amp;"-"&amp;IF(LEN(Data!A94)-FIND(".",Data!A94)=1,10,RIGHT(Data!A94,2))&amp;"-28"</f>
        <v>1878-02-28</v>
      </c>
      <c r="B88" s="18">
        <f>Data!B95</f>
        <v>3.24</v>
      </c>
      <c r="C88" s="20">
        <f t="shared" si="4"/>
        <v>1.8867924528301883E-2</v>
      </c>
      <c r="D88" s="18">
        <f>Data!C95/12</f>
        <v>1.5625E-2</v>
      </c>
      <c r="E88" s="20">
        <f>D88/B88</f>
        <v>4.8225308641975306E-3</v>
      </c>
      <c r="F88" s="18">
        <f t="shared" si="5"/>
        <v>5.2512490231269524</v>
      </c>
      <c r="G88" s="21">
        <f t="shared" si="6"/>
        <v>2.3802410901467397E-2</v>
      </c>
    </row>
    <row r="89" spans="1:7" x14ac:dyDescent="0.15">
      <c r="A89" s="17" t="str">
        <f>LEFT(Data!A95,4)&amp;"-"&amp;IF(LEN(Data!A95)-FIND(".",Data!A95)=1,10,RIGHT(Data!A95,2))&amp;"-28"</f>
        <v>1878-03-28</v>
      </c>
      <c r="B89" s="18">
        <f>Data!B96</f>
        <v>3.33</v>
      </c>
      <c r="C89" s="20">
        <f t="shared" si="4"/>
        <v>2.7777777777777679E-2</v>
      </c>
      <c r="D89" s="18">
        <f>Data!C96/12</f>
        <v>1.5558333333333334E-2</v>
      </c>
      <c r="E89" s="20">
        <f>D89/B89</f>
        <v>4.672172172172172E-3</v>
      </c>
      <c r="F89" s="18">
        <f t="shared" si="5"/>
        <v>5.4224413620367624</v>
      </c>
      <c r="G89" s="21">
        <f t="shared" si="6"/>
        <v>3.2600308641975273E-2</v>
      </c>
    </row>
    <row r="90" spans="1:7" x14ac:dyDescent="0.15">
      <c r="A90" s="17" t="str">
        <f>LEFT(Data!A96,4)&amp;"-"&amp;IF(LEN(Data!A96)-FIND(".",Data!A96)=1,10,RIGHT(Data!A96,2))&amp;"-28"</f>
        <v>1878-04-28</v>
      </c>
      <c r="B90" s="18">
        <f>Data!B97</f>
        <v>3.34</v>
      </c>
      <c r="C90" s="20">
        <f t="shared" si="4"/>
        <v>3.0030030030030463E-3</v>
      </c>
      <c r="D90" s="18">
        <f>Data!C97/12</f>
        <v>1.5483333333333333E-2</v>
      </c>
      <c r="E90" s="20">
        <f>D90/B90</f>
        <v>4.6357285429141715E-3</v>
      </c>
      <c r="F90" s="18">
        <f t="shared" si="5"/>
        <v>5.4640595493675095</v>
      </c>
      <c r="G90" s="21">
        <f t="shared" si="6"/>
        <v>7.6751751751751307E-3</v>
      </c>
    </row>
    <row r="91" spans="1:7" x14ac:dyDescent="0.15">
      <c r="A91" s="17" t="str">
        <f>LEFT(Data!A97,4)&amp;"-"&amp;IF(LEN(Data!A97)-FIND(".",Data!A97)=1,10,RIGHT(Data!A97,2))&amp;"-28"</f>
        <v>1878-05-28</v>
      </c>
      <c r="B91" s="18">
        <f>Data!B98</f>
        <v>3.41</v>
      </c>
      <c r="C91" s="20">
        <f t="shared" si="4"/>
        <v>2.0958083832335328E-2</v>
      </c>
      <c r="D91" s="18">
        <f>Data!C98/12</f>
        <v>1.5416666666666667E-2</v>
      </c>
      <c r="E91" s="20">
        <f>D91/B91</f>
        <v>4.5210166177908117E-3</v>
      </c>
      <c r="F91" s="18">
        <f t="shared" si="5"/>
        <v>5.6039056642812115</v>
      </c>
      <c r="G91" s="21">
        <f t="shared" si="6"/>
        <v>2.5593812375249492E-2</v>
      </c>
    </row>
    <row r="92" spans="1:7" x14ac:dyDescent="0.15">
      <c r="A92" s="17" t="str">
        <f>LEFT(Data!A98,4)&amp;"-"&amp;IF(LEN(Data!A98)-FIND(".",Data!A98)=1,10,RIGHT(Data!A98,2))&amp;"-28"</f>
        <v>1878-06-28</v>
      </c>
      <c r="B92" s="18">
        <f>Data!B99</f>
        <v>3.48</v>
      </c>
      <c r="C92" s="20">
        <f t="shared" si="4"/>
        <v>2.0527859237536639E-2</v>
      </c>
      <c r="D92" s="18">
        <f>Data!C99/12</f>
        <v>1.5350000000000001E-2</v>
      </c>
      <c r="E92" s="20">
        <f>D92/B92</f>
        <v>4.4109195402298853E-3</v>
      </c>
      <c r="F92" s="18">
        <f t="shared" si="5"/>
        <v>5.7442772015707586</v>
      </c>
      <c r="G92" s="21">
        <f t="shared" si="6"/>
        <v>2.5048875855327557E-2</v>
      </c>
    </row>
    <row r="93" spans="1:7" x14ac:dyDescent="0.15">
      <c r="A93" s="17" t="str">
        <f>LEFT(Data!A99,4)&amp;"-"&amp;IF(LEN(Data!A99)-FIND(".",Data!A99)=1,10,RIGHT(Data!A99,2))&amp;"-28"</f>
        <v>1878-07-28</v>
      </c>
      <c r="B93" s="18">
        <f>Data!B100</f>
        <v>3.45</v>
      </c>
      <c r="C93" s="20">
        <f t="shared" si="4"/>
        <v>-8.6206896551723755E-3</v>
      </c>
      <c r="D93" s="18">
        <f>Data!C100/12</f>
        <v>1.5274999999999999E-2</v>
      </c>
      <c r="E93" s="20">
        <f>D93/B93</f>
        <v>4.4275362318840572E-3</v>
      </c>
      <c r="F93" s="18">
        <f t="shared" si="5"/>
        <v>5.7200951150756403</v>
      </c>
      <c r="G93" s="21">
        <f t="shared" si="6"/>
        <v>-4.2097701149425015E-3</v>
      </c>
    </row>
    <row r="94" spans="1:7" x14ac:dyDescent="0.15">
      <c r="A94" s="17" t="str">
        <f>LEFT(Data!A100,4)&amp;"-"&amp;IF(LEN(Data!A100)-FIND(".",Data!A100)=1,10,RIGHT(Data!A100,2))&amp;"-28"</f>
        <v>1878-08-28</v>
      </c>
      <c r="B94" s="18">
        <f>Data!B101</f>
        <v>3.52</v>
      </c>
      <c r="C94" s="20">
        <f t="shared" si="4"/>
        <v>2.0289855072463725E-2</v>
      </c>
      <c r="D94" s="18">
        <f>Data!C101/12</f>
        <v>1.5208333333333332E-2</v>
      </c>
      <c r="E94" s="20">
        <f>D94/B94</f>
        <v>4.3205492424242421E-3</v>
      </c>
      <c r="F94" s="18">
        <f t="shared" si="5"/>
        <v>5.8614809443330529</v>
      </c>
      <c r="G94" s="21">
        <f t="shared" si="6"/>
        <v>2.4717391304347691E-2</v>
      </c>
    </row>
    <row r="95" spans="1:7" x14ac:dyDescent="0.15">
      <c r="A95" s="17" t="str">
        <f>LEFT(Data!A101,4)&amp;"-"&amp;IF(LEN(Data!A101)-FIND(".",Data!A101)=1,10,RIGHT(Data!A101,2))&amp;"-28"</f>
        <v>1878-09-28</v>
      </c>
      <c r="B95" s="18">
        <f>Data!B102</f>
        <v>3.48</v>
      </c>
      <c r="C95" s="20">
        <f t="shared" si="4"/>
        <v>-1.1363636363636354E-2</v>
      </c>
      <c r="D95" s="18">
        <f>Data!C102/12</f>
        <v>1.5141666666666666E-2</v>
      </c>
      <c r="E95" s="20">
        <f>D95/B95</f>
        <v>4.351053639846743E-3</v>
      </c>
      <c r="F95" s="18">
        <f t="shared" si="5"/>
        <v>5.8201980233827904</v>
      </c>
      <c r="G95" s="21">
        <f t="shared" si="6"/>
        <v>-7.0430871212121549E-3</v>
      </c>
    </row>
    <row r="96" spans="1:7" x14ac:dyDescent="0.15">
      <c r="A96" s="17" t="str">
        <f>LEFT(Data!A102,4)&amp;"-"&amp;IF(LEN(Data!A102)-FIND(".",Data!A102)=1,10,RIGHT(Data!A102,2))&amp;"-28"</f>
        <v>1878-10-28</v>
      </c>
      <c r="B96" s="18">
        <f>Data!B103</f>
        <v>3.47</v>
      </c>
      <c r="C96" s="20">
        <f t="shared" si="4"/>
        <v>-2.8735632183907178E-3</v>
      </c>
      <c r="D96" s="18">
        <f>Data!C103/12</f>
        <v>1.5066666666666666E-2</v>
      </c>
      <c r="E96" s="20">
        <f>D96/B96</f>
        <v>4.341978866474543E-3</v>
      </c>
      <c r="F96" s="18">
        <f t="shared" si="5"/>
        <v>5.8287973102133162</v>
      </c>
      <c r="G96" s="21">
        <f t="shared" si="6"/>
        <v>1.4774904214560625E-3</v>
      </c>
    </row>
    <row r="97" spans="1:7" x14ac:dyDescent="0.15">
      <c r="A97" s="17" t="str">
        <f>LEFT(Data!A103,4)&amp;"-"&amp;IF(LEN(Data!A103)-FIND(".",Data!A103)=1,10,RIGHT(Data!A103,2))&amp;"-28"</f>
        <v>1878-11-28</v>
      </c>
      <c r="B97" s="18">
        <f>Data!B104</f>
        <v>3.45</v>
      </c>
      <c r="C97" s="20">
        <f t="shared" si="4"/>
        <v>-5.7636887608069065E-3</v>
      </c>
      <c r="D97" s="18">
        <f>Data!C104/12</f>
        <v>1.4999999999999999E-2</v>
      </c>
      <c r="E97" s="20">
        <f>D97/B97</f>
        <v>4.3478260869565209E-3</v>
      </c>
      <c r="F97" s="18">
        <f t="shared" si="5"/>
        <v>5.8205104514053279</v>
      </c>
      <c r="G97" s="21">
        <f t="shared" si="6"/>
        <v>-1.4217098943324347E-3</v>
      </c>
    </row>
    <row r="98" spans="1:7" x14ac:dyDescent="0.15">
      <c r="A98" s="17" t="str">
        <f>LEFT(Data!A104,4)&amp;"-"&amp;IF(LEN(Data!A104)-FIND(".",Data!A104)=1,10,RIGHT(Data!A104,2))&amp;"-28"</f>
        <v>1878-12-28</v>
      </c>
      <c r="B98" s="18">
        <f>Data!B105</f>
        <v>3.58</v>
      </c>
      <c r="C98" s="20">
        <f t="shared" si="4"/>
        <v>3.7681159420289712E-2</v>
      </c>
      <c r="D98" s="18">
        <f>Data!C105/12</f>
        <v>1.5141666666666666E-2</v>
      </c>
      <c r="E98" s="20">
        <f>D98/B98</f>
        <v>4.2295158286778396E-3</v>
      </c>
      <c r="F98" s="18">
        <f t="shared" si="5"/>
        <v>6.0651406008122173</v>
      </c>
      <c r="G98" s="21">
        <f t="shared" si="6"/>
        <v>4.2028985507246208E-2</v>
      </c>
    </row>
    <row r="99" spans="1:7" x14ac:dyDescent="0.15">
      <c r="A99" s="17" t="str">
        <f>LEFT(Data!A105,4)&amp;"-"&amp;IF(LEN(Data!A105)-FIND(".",Data!A105)=1,10,RIGHT(Data!A105,2))&amp;"-28"</f>
        <v>1879-01-28</v>
      </c>
      <c r="B99" s="18">
        <f>Data!B106</f>
        <v>3.71</v>
      </c>
      <c r="C99" s="20">
        <f t="shared" si="4"/>
        <v>3.6312849162011052E-2</v>
      </c>
      <c r="D99" s="18">
        <f>Data!C106/12</f>
        <v>1.5274999999999999E-2</v>
      </c>
      <c r="E99" s="20">
        <f>D99/B99</f>
        <v>4.1172506738544473E-3</v>
      </c>
      <c r="F99" s="18">
        <f t="shared" si="5"/>
        <v>6.3110357447701917</v>
      </c>
      <c r="G99" s="21">
        <f t="shared" si="6"/>
        <v>4.0542364990688862E-2</v>
      </c>
    </row>
    <row r="100" spans="1:7" x14ac:dyDescent="0.15">
      <c r="A100" s="17" t="str">
        <f>LEFT(Data!A106,4)&amp;"-"&amp;IF(LEN(Data!A106)-FIND(".",Data!A106)=1,10,RIGHT(Data!A106,2))&amp;"-28"</f>
        <v>1879-02-28</v>
      </c>
      <c r="B100" s="18">
        <f>Data!B107</f>
        <v>3.65</v>
      </c>
      <c r="C100" s="20">
        <f t="shared" si="4"/>
        <v>-1.6172506738544534E-2</v>
      </c>
      <c r="D100" s="18">
        <f>Data!C107/12</f>
        <v>1.5416666666666667E-2</v>
      </c>
      <c r="E100" s="20">
        <f>D100/B100</f>
        <v>4.2237442922374432E-3</v>
      </c>
      <c r="F100" s="18">
        <f t="shared" si="5"/>
        <v>6.2349545928335752</v>
      </c>
      <c r="G100" s="21">
        <f t="shared" si="6"/>
        <v>-1.2055256064690045E-2</v>
      </c>
    </row>
    <row r="101" spans="1:7" x14ac:dyDescent="0.15">
      <c r="A101" s="17" t="str">
        <f>LEFT(Data!A107,4)&amp;"-"&amp;IF(LEN(Data!A107)-FIND(".",Data!A107)=1,10,RIGHT(Data!A107,2))&amp;"-28"</f>
        <v>1879-03-28</v>
      </c>
      <c r="B101" s="18">
        <f>Data!B108</f>
        <v>3.77</v>
      </c>
      <c r="C101" s="20">
        <f t="shared" si="4"/>
        <v>3.287671232876721E-2</v>
      </c>
      <c r="D101" s="18">
        <f>Data!C108/12</f>
        <v>1.5558333333333334E-2</v>
      </c>
      <c r="E101" s="20">
        <f>D101/B101</f>
        <v>4.1268788682581785E-3</v>
      </c>
      <c r="F101" s="18">
        <f t="shared" si="5"/>
        <v>6.4662742552389316</v>
      </c>
      <c r="G101" s="21">
        <f t="shared" si="6"/>
        <v>3.7100456621004696E-2</v>
      </c>
    </row>
    <row r="102" spans="1:7" x14ac:dyDescent="0.15">
      <c r="A102" s="17" t="str">
        <f>LEFT(Data!A108,4)&amp;"-"&amp;IF(LEN(Data!A108)-FIND(".",Data!A108)=1,10,RIGHT(Data!A108,2))&amp;"-28"</f>
        <v>1879-04-28</v>
      </c>
      <c r="B102" s="18">
        <f>Data!B109</f>
        <v>3.94</v>
      </c>
      <c r="C102" s="20">
        <f t="shared" si="4"/>
        <v>4.5092838196286511E-2</v>
      </c>
      <c r="D102" s="18">
        <f>Data!C109/12</f>
        <v>1.5691666666666666E-2</v>
      </c>
      <c r="E102" s="20">
        <f>D102/B102</f>
        <v>3.9826565143824023E-3</v>
      </c>
      <c r="F102" s="18">
        <f t="shared" si="5"/>
        <v>6.7845424445435416</v>
      </c>
      <c r="G102" s="21">
        <f t="shared" si="6"/>
        <v>4.9219717064544755E-2</v>
      </c>
    </row>
    <row r="103" spans="1:7" x14ac:dyDescent="0.15">
      <c r="A103" s="17" t="str">
        <f>LEFT(Data!A109,4)&amp;"-"&amp;IF(LEN(Data!A109)-FIND(".",Data!A109)=1,10,RIGHT(Data!A109,2))&amp;"-28"</f>
        <v>1879-05-28</v>
      </c>
      <c r="B103" s="18">
        <f>Data!B110</f>
        <v>3.96</v>
      </c>
      <c r="C103" s="20">
        <f t="shared" si="4"/>
        <v>5.0761421319795996E-3</v>
      </c>
      <c r="D103" s="18">
        <f>Data!C110/12</f>
        <v>1.5833333333333335E-2</v>
      </c>
      <c r="E103" s="20">
        <f>D103/B103</f>
        <v>3.9983164983164983E-3</v>
      </c>
      <c r="F103" s="18">
        <f t="shared" si="5"/>
        <v>6.8460022484563581</v>
      </c>
      <c r="G103" s="21">
        <f t="shared" si="6"/>
        <v>9.058798646361943E-3</v>
      </c>
    </row>
    <row r="104" spans="1:7" x14ac:dyDescent="0.15">
      <c r="A104" s="17" t="str">
        <f>LEFT(Data!A110,4)&amp;"-"&amp;IF(LEN(Data!A110)-FIND(".",Data!A110)=1,10,RIGHT(Data!A110,2))&amp;"-28"</f>
        <v>1879-06-28</v>
      </c>
      <c r="B104" s="18">
        <f>Data!B111</f>
        <v>4.04</v>
      </c>
      <c r="C104" s="20">
        <f t="shared" si="4"/>
        <v>2.020202020202011E-2</v>
      </c>
      <c r="D104" s="18">
        <f>Data!C111/12</f>
        <v>1.5975E-2</v>
      </c>
      <c r="E104" s="20">
        <f>D104/B104</f>
        <v>3.9542079207920793E-3</v>
      </c>
      <c r="F104" s="18">
        <f t="shared" si="5"/>
        <v>7.0116778079202629</v>
      </c>
      <c r="G104" s="21">
        <f t="shared" si="6"/>
        <v>2.42003367003365E-2</v>
      </c>
    </row>
    <row r="105" spans="1:7" x14ac:dyDescent="0.15">
      <c r="A105" s="17" t="str">
        <f>LEFT(Data!A111,4)&amp;"-"&amp;IF(LEN(Data!A111)-FIND(".",Data!A111)=1,10,RIGHT(Data!A111,2))&amp;"-28"</f>
        <v>1879-07-28</v>
      </c>
      <c r="B105" s="18">
        <f>Data!B112</f>
        <v>4.07</v>
      </c>
      <c r="C105" s="20">
        <f t="shared" si="4"/>
        <v>7.4257425742574323E-3</v>
      </c>
      <c r="D105" s="18">
        <f>Data!C112/12</f>
        <v>1.6108333333333332E-2</v>
      </c>
      <c r="E105" s="20">
        <f>D105/B105</f>
        <v>3.9578214578214572E-3</v>
      </c>
      <c r="F105" s="18">
        <f t="shared" si="5"/>
        <v>7.0914703542616335</v>
      </c>
      <c r="G105" s="21">
        <f t="shared" si="6"/>
        <v>1.1379950495049584E-2</v>
      </c>
    </row>
    <row r="106" spans="1:7" x14ac:dyDescent="0.15">
      <c r="A106" s="17" t="str">
        <f>LEFT(Data!A112,4)&amp;"-"&amp;IF(LEN(Data!A112)-FIND(".",Data!A112)=1,10,RIGHT(Data!A112,2))&amp;"-28"</f>
        <v>1879-08-28</v>
      </c>
      <c r="B106" s="18">
        <f>Data!B113</f>
        <v>4.22</v>
      </c>
      <c r="C106" s="20">
        <f t="shared" si="4"/>
        <v>3.685503685503666E-2</v>
      </c>
      <c r="D106" s="18">
        <f>Data!C113/12</f>
        <v>1.6250000000000001E-2</v>
      </c>
      <c r="E106" s="20">
        <f>D106/B106</f>
        <v>3.8507109004739339E-3</v>
      </c>
      <c r="F106" s="18">
        <f t="shared" si="5"/>
        <v>7.3808935290599482</v>
      </c>
      <c r="G106" s="21">
        <f t="shared" si="6"/>
        <v>4.0812858312858191E-2</v>
      </c>
    </row>
    <row r="107" spans="1:7" x14ac:dyDescent="0.15">
      <c r="A107" s="17" t="str">
        <f>LEFT(Data!A113,4)&amp;"-"&amp;IF(LEN(Data!A113)-FIND(".",Data!A113)=1,10,RIGHT(Data!A113,2))&amp;"-28"</f>
        <v>1879-09-28</v>
      </c>
      <c r="B107" s="18">
        <f>Data!B114</f>
        <v>4.68</v>
      </c>
      <c r="C107" s="20">
        <f t="shared" si="4"/>
        <v>0.1090047393364928</v>
      </c>
      <c r="D107" s="18">
        <f>Data!C114/12</f>
        <v>1.6391666666666669E-2</v>
      </c>
      <c r="E107" s="20">
        <f>D107/B107</f>
        <v>3.5024928774928781E-3</v>
      </c>
      <c r="F107" s="18">
        <f t="shared" si="5"/>
        <v>8.2138675914331234</v>
      </c>
      <c r="G107" s="21">
        <f t="shared" si="6"/>
        <v>0.11285545023696675</v>
      </c>
    </row>
    <row r="108" spans="1:7" x14ac:dyDescent="0.15">
      <c r="A108" s="17" t="str">
        <f>LEFT(Data!A114,4)&amp;"-"&amp;IF(LEN(Data!A114)-FIND(".",Data!A114)=1,10,RIGHT(Data!A114,2))&amp;"-28"</f>
        <v>1879-10-28</v>
      </c>
      <c r="B108" s="18">
        <f>Data!B115</f>
        <v>4.93</v>
      </c>
      <c r="C108" s="20">
        <f t="shared" si="4"/>
        <v>5.3418803418803451E-2</v>
      </c>
      <c r="D108" s="18">
        <f>Data!C115/12</f>
        <v>1.6525000000000001E-2</v>
      </c>
      <c r="E108" s="20">
        <f>D108/B108</f>
        <v>3.3519269776876273E-3</v>
      </c>
      <c r="F108" s="18">
        <f t="shared" si="5"/>
        <v>8.6814115823436353</v>
      </c>
      <c r="G108" s="21">
        <f t="shared" si="6"/>
        <v>5.6921296296296386E-2</v>
      </c>
    </row>
    <row r="109" spans="1:7" x14ac:dyDescent="0.15">
      <c r="A109" s="17" t="str">
        <f>LEFT(Data!A115,4)&amp;"-"&amp;IF(LEN(Data!A115)-FIND(".",Data!A115)=1,10,RIGHT(Data!A115,2))&amp;"-28"</f>
        <v>1879-11-28</v>
      </c>
      <c r="B109" s="18">
        <f>Data!B116</f>
        <v>4.92</v>
      </c>
      <c r="C109" s="20">
        <f t="shared" si="4"/>
        <v>-2.0283975659228792E-3</v>
      </c>
      <c r="D109" s="18">
        <f>Data!C116/12</f>
        <v>1.6666666666666666E-2</v>
      </c>
      <c r="E109" s="20">
        <f>D109/B109</f>
        <v>3.3875338753387536E-3</v>
      </c>
      <c r="F109" s="18">
        <f t="shared" si="5"/>
        <v>8.6929016859085024</v>
      </c>
      <c r="G109" s="21">
        <f t="shared" si="6"/>
        <v>1.3235294117648344E-3</v>
      </c>
    </row>
    <row r="110" spans="1:7" x14ac:dyDescent="0.15">
      <c r="A110" s="17" t="str">
        <f>LEFT(Data!A116,4)&amp;"-"&amp;IF(LEN(Data!A116)-FIND(".",Data!A116)=1,10,RIGHT(Data!A116,2))&amp;"-28"</f>
        <v>1879-12-28</v>
      </c>
      <c r="B110" s="18">
        <f>Data!B117</f>
        <v>5.1100000000000003</v>
      </c>
      <c r="C110" s="20">
        <f t="shared" si="4"/>
        <v>3.8617886178861971E-2</v>
      </c>
      <c r="D110" s="18">
        <f>Data!C117/12</f>
        <v>1.7083333333333332E-2</v>
      </c>
      <c r="E110" s="20">
        <f>D110/B110</f>
        <v>3.3431180691454658E-3</v>
      </c>
      <c r="F110" s="18">
        <f t="shared" si="5"/>
        <v>9.058050672714959</v>
      </c>
      <c r="G110" s="21">
        <f t="shared" si="6"/>
        <v>4.2005420054200826E-2</v>
      </c>
    </row>
    <row r="111" spans="1:7" x14ac:dyDescent="0.15">
      <c r="A111" s="17" t="str">
        <f>LEFT(Data!A117,4)&amp;"-"&amp;IF(LEN(Data!A117)-FIND(".",Data!A117)=1,10,RIGHT(Data!A117,2))&amp;"-28"</f>
        <v>1880-01-28</v>
      </c>
      <c r="B111" s="18">
        <f>Data!B118</f>
        <v>5.2</v>
      </c>
      <c r="C111" s="20">
        <f t="shared" si="4"/>
        <v>1.7612524461839474E-2</v>
      </c>
      <c r="D111" s="18">
        <f>Data!C118/12</f>
        <v>1.7499999999999998E-2</v>
      </c>
      <c r="E111" s="20">
        <f>D111/B111</f>
        <v>3.3653846153846151E-3</v>
      </c>
      <c r="F111" s="18">
        <f t="shared" si="5"/>
        <v>9.2478679446399212</v>
      </c>
      <c r="G111" s="21">
        <f t="shared" si="6"/>
        <v>2.0955642530984919E-2</v>
      </c>
    </row>
    <row r="112" spans="1:7" x14ac:dyDescent="0.15">
      <c r="A112" s="17" t="str">
        <f>LEFT(Data!A118,4)&amp;"-"&amp;IF(LEN(Data!A118)-FIND(".",Data!A118)=1,10,RIGHT(Data!A118,2))&amp;"-28"</f>
        <v>1880-02-28</v>
      </c>
      <c r="B112" s="18">
        <f>Data!B119</f>
        <v>5.3</v>
      </c>
      <c r="C112" s="20">
        <f t="shared" si="4"/>
        <v>1.9230769230769162E-2</v>
      </c>
      <c r="D112" s="18">
        <f>Data!C119/12</f>
        <v>1.7916666666666668E-2</v>
      </c>
      <c r="E112" s="20">
        <f>D112/B112</f>
        <v>3.3805031446540882E-3</v>
      </c>
      <c r="F112" s="18">
        <f t="shared" si="5"/>
        <v>9.4568341914659193</v>
      </c>
      <c r="G112" s="21">
        <f t="shared" si="6"/>
        <v>2.2596153846153877E-2</v>
      </c>
    </row>
    <row r="113" spans="1:7" x14ac:dyDescent="0.15">
      <c r="A113" s="17" t="str">
        <f>LEFT(Data!A119,4)&amp;"-"&amp;IF(LEN(Data!A119)-FIND(".",Data!A119)=1,10,RIGHT(Data!A119,2))&amp;"-28"</f>
        <v>1880-03-28</v>
      </c>
      <c r="B113" s="18">
        <f>Data!B120</f>
        <v>5.18</v>
      </c>
      <c r="C113" s="20">
        <f t="shared" si="4"/>
        <v>-2.2641509433962259E-2</v>
      </c>
      <c r="D113" s="18">
        <f>Data!C120/12</f>
        <v>1.8333333333333333E-2</v>
      </c>
      <c r="E113" s="20">
        <f>D113/B113</f>
        <v>3.5392535392535394E-3</v>
      </c>
      <c r="F113" s="18">
        <f t="shared" si="5"/>
        <v>9.2746860486271494</v>
      </c>
      <c r="G113" s="21">
        <f t="shared" si="6"/>
        <v>-1.9261006289308158E-2</v>
      </c>
    </row>
    <row r="114" spans="1:7" x14ac:dyDescent="0.15">
      <c r="A114" s="17" t="str">
        <f>LEFT(Data!A120,4)&amp;"-"&amp;IF(LEN(Data!A120)-FIND(".",Data!A120)=1,10,RIGHT(Data!A120,2))&amp;"-28"</f>
        <v>1880-04-28</v>
      </c>
      <c r="B114" s="18">
        <f>Data!B121</f>
        <v>4.7699999999999996</v>
      </c>
      <c r="C114" s="20">
        <f t="shared" si="4"/>
        <v>-7.9150579150579214E-2</v>
      </c>
      <c r="D114" s="18">
        <f>Data!C121/12</f>
        <v>1.8749999999999999E-2</v>
      </c>
      <c r="E114" s="20">
        <f>D114/B114</f>
        <v>3.9308176100628931E-3</v>
      </c>
      <c r="F114" s="18">
        <f t="shared" si="5"/>
        <v>8.5734147418615834</v>
      </c>
      <c r="G114" s="21">
        <f t="shared" si="6"/>
        <v>-7.5611325611325553E-2</v>
      </c>
    </row>
    <row r="115" spans="1:7" x14ac:dyDescent="0.15">
      <c r="A115" s="17" t="str">
        <f>LEFT(Data!A121,4)&amp;"-"&amp;IF(LEN(Data!A121)-FIND(".",Data!A121)=1,10,RIGHT(Data!A121,2))&amp;"-28"</f>
        <v>1880-05-28</v>
      </c>
      <c r="B115" s="18">
        <f>Data!B122</f>
        <v>4.79</v>
      </c>
      <c r="C115" s="20">
        <f t="shared" si="4"/>
        <v>4.1928721174004924E-3</v>
      </c>
      <c r="D115" s="18">
        <f>Data!C122/12</f>
        <v>1.9166666666666669E-2</v>
      </c>
      <c r="E115" s="20">
        <f>D115/B115</f>
        <v>4.0013917884481566E-3</v>
      </c>
      <c r="F115" s="18">
        <f t="shared" si="5"/>
        <v>8.6430625031293289</v>
      </c>
      <c r="G115" s="21">
        <f t="shared" si="6"/>
        <v>8.1236897274634678E-3</v>
      </c>
    </row>
    <row r="116" spans="1:7" x14ac:dyDescent="0.15">
      <c r="A116" s="17" t="str">
        <f>LEFT(Data!A122,4)&amp;"-"&amp;IF(LEN(Data!A122)-FIND(".",Data!A122)=1,10,RIGHT(Data!A122,2))&amp;"-28"</f>
        <v>1880-06-28</v>
      </c>
      <c r="B116" s="18">
        <f>Data!B123</f>
        <v>5.01</v>
      </c>
      <c r="C116" s="20">
        <f t="shared" si="4"/>
        <v>4.5929018789143905E-2</v>
      </c>
      <c r="D116" s="18">
        <f>Data!C123/12</f>
        <v>1.9583333333333331E-2</v>
      </c>
      <c r="E116" s="20">
        <f>D116/B116</f>
        <v>3.9088489687292083E-3</v>
      </c>
      <c r="F116" s="18">
        <f t="shared" si="5"/>
        <v>9.0746141625583654</v>
      </c>
      <c r="G116" s="21">
        <f t="shared" si="6"/>
        <v>4.9930410577591955E-2</v>
      </c>
    </row>
    <row r="117" spans="1:7" x14ac:dyDescent="0.15">
      <c r="A117" s="17" t="str">
        <f>LEFT(Data!A123,4)&amp;"-"&amp;IF(LEN(Data!A123)-FIND(".",Data!A123)=1,10,RIGHT(Data!A123,2))&amp;"-28"</f>
        <v>1880-07-28</v>
      </c>
      <c r="B117" s="18">
        <f>Data!B124</f>
        <v>5.19</v>
      </c>
      <c r="C117" s="20">
        <f t="shared" si="4"/>
        <v>3.5928143712574911E-2</v>
      </c>
      <c r="D117" s="18">
        <f>Data!C124/12</f>
        <v>0.02</v>
      </c>
      <c r="E117" s="20">
        <f>D117/B117</f>
        <v>3.8535645472061657E-3</v>
      </c>
      <c r="F117" s="18">
        <f t="shared" si="5"/>
        <v>9.4361195005378615</v>
      </c>
      <c r="G117" s="21">
        <f t="shared" si="6"/>
        <v>3.9836992681304029E-2</v>
      </c>
    </row>
    <row r="118" spans="1:7" x14ac:dyDescent="0.15">
      <c r="A118" s="17" t="str">
        <f>LEFT(Data!A124,4)&amp;"-"&amp;IF(LEN(Data!A124)-FIND(".",Data!A124)=1,10,RIGHT(Data!A124,2))&amp;"-28"</f>
        <v>1880-08-28</v>
      </c>
      <c r="B118" s="18">
        <f>Data!B125</f>
        <v>5.18</v>
      </c>
      <c r="C118" s="20">
        <f t="shared" si="4"/>
        <v>-1.9267822736032114E-3</v>
      </c>
      <c r="D118" s="18">
        <f>Data!C125/12</f>
        <v>2.0416666666666666E-2</v>
      </c>
      <c r="E118" s="20">
        <f>D118/B118</f>
        <v>3.9414414414414419E-3</v>
      </c>
      <c r="F118" s="18">
        <f t="shared" si="5"/>
        <v>9.454300848323097</v>
      </c>
      <c r="G118" s="21">
        <f t="shared" si="6"/>
        <v>1.9267822736028783E-3</v>
      </c>
    </row>
    <row r="119" spans="1:7" x14ac:dyDescent="0.15">
      <c r="A119" s="17" t="str">
        <f>LEFT(Data!A125,4)&amp;"-"&amp;IF(LEN(Data!A125)-FIND(".",Data!A125)=1,10,RIGHT(Data!A125,2))&amp;"-28"</f>
        <v>1880-09-28</v>
      </c>
      <c r="B119" s="18">
        <f>Data!B126</f>
        <v>5.33</v>
      </c>
      <c r="C119" s="20">
        <f t="shared" si="4"/>
        <v>2.8957528957529011E-2</v>
      </c>
      <c r="D119" s="18">
        <f>Data!C126/12</f>
        <v>2.0833333333333332E-2</v>
      </c>
      <c r="E119" s="20">
        <f>D119/B119</f>
        <v>3.9086929330831768E-3</v>
      </c>
      <c r="F119" s="18">
        <f t="shared" si="5"/>
        <v>9.7653376120750384</v>
      </c>
      <c r="G119" s="21">
        <f t="shared" si="6"/>
        <v>3.2898970398970384E-2</v>
      </c>
    </row>
    <row r="120" spans="1:7" x14ac:dyDescent="0.15">
      <c r="A120" s="17" t="str">
        <f>LEFT(Data!A126,4)&amp;"-"&amp;IF(LEN(Data!A126)-FIND(".",Data!A126)=1,10,RIGHT(Data!A126,2))&amp;"-28"</f>
        <v>1880-10-28</v>
      </c>
      <c r="B120" s="18">
        <f>Data!B127</f>
        <v>5.61</v>
      </c>
      <c r="C120" s="20">
        <f t="shared" si="4"/>
        <v>5.2532833020638048E-2</v>
      </c>
      <c r="D120" s="18">
        <f>Data!C127/12</f>
        <v>2.1250000000000002E-2</v>
      </c>
      <c r="E120" s="20">
        <f>D120/B120</f>
        <v>3.787878787878788E-3</v>
      </c>
      <c r="F120" s="18">
        <f t="shared" si="5"/>
        <v>10.316508168353822</v>
      </c>
      <c r="G120" s="21">
        <f t="shared" si="6"/>
        <v>5.6441525953721206E-2</v>
      </c>
    </row>
    <row r="121" spans="1:7" x14ac:dyDescent="0.15">
      <c r="A121" s="17" t="str">
        <f>LEFT(Data!A127,4)&amp;"-"&amp;IF(LEN(Data!A127)-FIND(".",Data!A127)=1,10,RIGHT(Data!A127,2))&amp;"-28"</f>
        <v>1880-11-28</v>
      </c>
      <c r="B121" s="18">
        <f>Data!B128</f>
        <v>5.84</v>
      </c>
      <c r="C121" s="20">
        <f t="shared" si="4"/>
        <v>4.099821746880572E-2</v>
      </c>
      <c r="D121" s="18">
        <f>Data!C128/12</f>
        <v>2.1666666666666667E-2</v>
      </c>
      <c r="E121" s="20">
        <f>D121/B121</f>
        <v>3.7100456621004568E-3</v>
      </c>
      <c r="F121" s="18">
        <f t="shared" si="5"/>
        <v>10.778544296214589</v>
      </c>
      <c r="G121" s="21">
        <f t="shared" si="6"/>
        <v>4.4786096256684615E-2</v>
      </c>
    </row>
    <row r="122" spans="1:7" x14ac:dyDescent="0.15">
      <c r="A122" s="17" t="str">
        <f>LEFT(Data!A128,4)&amp;"-"&amp;IF(LEN(Data!A128)-FIND(".",Data!A128)=1,10,RIGHT(Data!A128,2))&amp;"-28"</f>
        <v>1880-12-28</v>
      </c>
      <c r="B122" s="18">
        <f>Data!B129</f>
        <v>6.19</v>
      </c>
      <c r="C122" s="20">
        <f t="shared" si="4"/>
        <v>5.9931506849315141E-2</v>
      </c>
      <c r="D122" s="18">
        <f>Data!C129/12</f>
        <v>2.2083333333333333E-2</v>
      </c>
      <c r="E122" s="20">
        <f>D122/B122</f>
        <v>3.5675821217016693E-3</v>
      </c>
      <c r="F122" s="18">
        <f t="shared" si="5"/>
        <v>11.464507589038748</v>
      </c>
      <c r="G122" s="21">
        <f t="shared" si="6"/>
        <v>6.3641552511415567E-2</v>
      </c>
    </row>
    <row r="123" spans="1:7" x14ac:dyDescent="0.15">
      <c r="A123" s="17" t="str">
        <f>LEFT(Data!A129,4)&amp;"-"&amp;IF(LEN(Data!A129)-FIND(".",Data!A129)=1,10,RIGHT(Data!A129,2))&amp;"-28"</f>
        <v>1881-01-28</v>
      </c>
      <c r="B123" s="18">
        <f>Data!B130</f>
        <v>6.17</v>
      </c>
      <c r="C123" s="20">
        <f t="shared" si="4"/>
        <v>-3.231017770597866E-3</v>
      </c>
      <c r="D123" s="18">
        <f>Data!C130/12</f>
        <v>2.2500000000000003E-2</v>
      </c>
      <c r="E123" s="20">
        <f>D123/B123</f>
        <v>3.6466774716369535E-3</v>
      </c>
      <c r="F123" s="18">
        <f t="shared" si="5"/>
        <v>11.468366133596177</v>
      </c>
      <c r="G123" s="21">
        <f t="shared" si="6"/>
        <v>3.3656435110374083E-4</v>
      </c>
    </row>
    <row r="124" spans="1:7" x14ac:dyDescent="0.15">
      <c r="A124" s="17" t="str">
        <f>LEFT(Data!A130,4)&amp;"-"&amp;IF(LEN(Data!A130)-FIND(".",Data!A130)=1,10,RIGHT(Data!A130,2))&amp;"-28"</f>
        <v>1881-02-28</v>
      </c>
      <c r="B124" s="18">
        <f>Data!B131</f>
        <v>6.24</v>
      </c>
      <c r="C124" s="20">
        <f t="shared" si="4"/>
        <v>1.1345218800648427E-2</v>
      </c>
      <c r="D124" s="18">
        <f>Data!C131/12</f>
        <v>2.2916666666666669E-2</v>
      </c>
      <c r="E124" s="20">
        <f>D124/B124</f>
        <v>3.672542735042735E-3</v>
      </c>
      <c r="F124" s="18">
        <f t="shared" si="5"/>
        <v>11.640298689083643</v>
      </c>
      <c r="G124" s="21">
        <f t="shared" si="6"/>
        <v>1.4991896272285476E-2</v>
      </c>
    </row>
    <row r="125" spans="1:7" x14ac:dyDescent="0.15">
      <c r="A125" s="17" t="str">
        <f>LEFT(Data!A131,4)&amp;"-"&amp;IF(LEN(Data!A131)-FIND(".",Data!A131)=1,10,RIGHT(Data!A131,2))&amp;"-28"</f>
        <v>1881-03-28</v>
      </c>
      <c r="B125" s="18">
        <f>Data!B132</f>
        <v>6.22</v>
      </c>
      <c r="C125" s="20">
        <f t="shared" si="4"/>
        <v>-3.2051282051283048E-3</v>
      </c>
      <c r="D125" s="18">
        <f>Data!C132/12</f>
        <v>2.3333333333333334E-2</v>
      </c>
      <c r="E125" s="20">
        <f>D125/B125</f>
        <v>3.7513397642015009E-3</v>
      </c>
      <c r="F125" s="18">
        <f t="shared" si="5"/>
        <v>11.645739533823464</v>
      </c>
      <c r="G125" s="21">
        <f t="shared" si="6"/>
        <v>4.6741452991438948E-4</v>
      </c>
    </row>
    <row r="126" spans="1:7" x14ac:dyDescent="0.15">
      <c r="A126" s="17" t="str">
        <f>LEFT(Data!A132,4)&amp;"-"&amp;IF(LEN(Data!A132)-FIND(".",Data!A132)=1,10,RIGHT(Data!A132,2))&amp;"-28"</f>
        <v>1881-04-28</v>
      </c>
      <c r="B126" s="18">
        <f>Data!B133</f>
        <v>6.5</v>
      </c>
      <c r="C126" s="20">
        <f t="shared" si="4"/>
        <v>4.5016077170418001E-2</v>
      </c>
      <c r="D126" s="18">
        <f>Data!C133/12</f>
        <v>2.3749999999999997E-2</v>
      </c>
      <c r="E126" s="20">
        <f>D126/B126</f>
        <v>3.6538461538461534E-3</v>
      </c>
      <c r="F126" s="18">
        <f t="shared" si="5"/>
        <v>12.213672169181415</v>
      </c>
      <c r="G126" s="21">
        <f t="shared" si="6"/>
        <v>4.8767416934619501E-2</v>
      </c>
    </row>
    <row r="127" spans="1:7" x14ac:dyDescent="0.15">
      <c r="A127" s="17" t="str">
        <f>LEFT(Data!A133,4)&amp;"-"&amp;IF(LEN(Data!A133)-FIND(".",Data!A133)=1,10,RIGHT(Data!A133,2))&amp;"-28"</f>
        <v>1881-05-28</v>
      </c>
      <c r="B127" s="18">
        <f>Data!B134</f>
        <v>6.58</v>
      </c>
      <c r="C127" s="20">
        <f t="shared" si="4"/>
        <v>1.2307692307692353E-2</v>
      </c>
      <c r="D127" s="18">
        <f>Data!C134/12</f>
        <v>2.4166666666666666E-2</v>
      </c>
      <c r="E127" s="20">
        <f>D127/B127</f>
        <v>3.6727456940222896E-3</v>
      </c>
      <c r="F127" s="18">
        <f t="shared" si="5"/>
        <v>12.408621167266427</v>
      </c>
      <c r="G127" s="21">
        <f t="shared" si="6"/>
        <v>1.5961538461538582E-2</v>
      </c>
    </row>
    <row r="128" spans="1:7" x14ac:dyDescent="0.15">
      <c r="A128" s="17" t="str">
        <f>LEFT(Data!A134,4)&amp;"-"&amp;IF(LEN(Data!A134)-FIND(".",Data!A134)=1,10,RIGHT(Data!A134,2))&amp;"-28"</f>
        <v>1881-06-28</v>
      </c>
      <c r="B128" s="18">
        <f>Data!B135</f>
        <v>6.35</v>
      </c>
      <c r="C128" s="20">
        <f t="shared" si="4"/>
        <v>-3.4954407294832901E-2</v>
      </c>
      <c r="D128" s="18">
        <f>Data!C135/12</f>
        <v>2.4583333333333332E-2</v>
      </c>
      <c r="E128" s="20">
        <f>D128/B128</f>
        <v>3.8713910761154855E-3</v>
      </c>
      <c r="F128" s="18">
        <f t="shared" si="5"/>
        <v>12.020458878979342</v>
      </c>
      <c r="G128" s="21">
        <f t="shared" si="6"/>
        <v>-3.1281661600810695E-2</v>
      </c>
    </row>
    <row r="129" spans="1:7" x14ac:dyDescent="0.15">
      <c r="A129" s="17" t="str">
        <f>LEFT(Data!A135,4)&amp;"-"&amp;IF(LEN(Data!A135)-FIND(".",Data!A135)=1,10,RIGHT(Data!A135,2))&amp;"-28"</f>
        <v>1881-07-28</v>
      </c>
      <c r="B129" s="18">
        <f>Data!B136</f>
        <v>6.2</v>
      </c>
      <c r="C129" s="20">
        <f t="shared" si="4"/>
        <v>-2.3622047244094446E-2</v>
      </c>
      <c r="D129" s="18">
        <f>Data!C136/12</f>
        <v>2.4999999999999998E-2</v>
      </c>
      <c r="E129" s="20">
        <f>D129/B129</f>
        <v>4.0322580645161289E-3</v>
      </c>
      <c r="F129" s="18">
        <f t="shared" si="5"/>
        <v>11.78304692867929</v>
      </c>
      <c r="G129" s="21">
        <f t="shared" si="6"/>
        <v>-1.9750656167978997E-2</v>
      </c>
    </row>
    <row r="130" spans="1:7" x14ac:dyDescent="0.15">
      <c r="A130" s="17" t="str">
        <f>LEFT(Data!A136,4)&amp;"-"&amp;IF(LEN(Data!A136)-FIND(".",Data!A136)=1,10,RIGHT(Data!A136,2))&amp;"-28"</f>
        <v>1881-08-28</v>
      </c>
      <c r="B130" s="18">
        <f>Data!B137</f>
        <v>6.25</v>
      </c>
      <c r="C130" s="20">
        <f t="shared" si="4"/>
        <v>8.0645161290322509E-3</v>
      </c>
      <c r="D130" s="18">
        <f>Data!C137/12</f>
        <v>2.5416666666666667E-2</v>
      </c>
      <c r="E130" s="20">
        <f>D130/B130</f>
        <v>4.0666666666666663E-3</v>
      </c>
      <c r="F130" s="18">
        <f t="shared" si="5"/>
        <v>11.925583786687509</v>
      </c>
      <c r="G130" s="21">
        <f t="shared" si="6"/>
        <v>1.2096774193548487E-2</v>
      </c>
    </row>
    <row r="131" spans="1:7" x14ac:dyDescent="0.15">
      <c r="A131" s="17" t="str">
        <f>LEFT(Data!A137,4)&amp;"-"&amp;IF(LEN(Data!A137)-FIND(".",Data!A137)=1,10,RIGHT(Data!A137,2))&amp;"-28"</f>
        <v>1881-09-28</v>
      </c>
      <c r="B131" s="18">
        <f>Data!B138</f>
        <v>6.15</v>
      </c>
      <c r="C131" s="20">
        <f t="shared" si="4"/>
        <v>-1.5999999999999903E-2</v>
      </c>
      <c r="D131" s="18">
        <f>Data!C138/12</f>
        <v>2.5833333333333333E-2</v>
      </c>
      <c r="E131" s="20">
        <f>D131/B131</f>
        <v>4.200542005420054E-3</v>
      </c>
      <c r="F131" s="18">
        <f t="shared" si="5"/>
        <v>11.783271820166373</v>
      </c>
      <c r="G131" s="21">
        <f t="shared" si="6"/>
        <v>-1.193333333333324E-2</v>
      </c>
    </row>
    <row r="132" spans="1:7" x14ac:dyDescent="0.15">
      <c r="A132" s="17" t="str">
        <f>LEFT(Data!A138,4)&amp;"-"&amp;IF(LEN(Data!A138)-FIND(".",Data!A138)=1,10,RIGHT(Data!A138,2))&amp;"-28"</f>
        <v>1881-10-28</v>
      </c>
      <c r="B132" s="18">
        <f>Data!B139</f>
        <v>6.19</v>
      </c>
      <c r="C132" s="20">
        <f t="shared" ref="C132:C195" si="7">B132/B131-1</f>
        <v>6.5040650406504863E-3</v>
      </c>
      <c r="D132" s="18">
        <f>Data!C139/12</f>
        <v>2.6249999999999999E-2</v>
      </c>
      <c r="E132" s="20">
        <f>D132/B132</f>
        <v>4.2407108239095308E-3</v>
      </c>
      <c r="F132" s="18">
        <f t="shared" ref="F132:F195" si="8">(1+C132+E131)*F131</f>
        <v>11.909407114718292</v>
      </c>
      <c r="G132" s="21">
        <f t="shared" ref="G132:G195" si="9">F132/F131-1</f>
        <v>1.0704607046070569E-2</v>
      </c>
    </row>
    <row r="133" spans="1:7" x14ac:dyDescent="0.15">
      <c r="A133" s="17" t="str">
        <f>LEFT(Data!A139,4)&amp;"-"&amp;IF(LEN(Data!A139)-FIND(".",Data!A139)=1,10,RIGHT(Data!A139,2))&amp;"-28"</f>
        <v>1881-11-28</v>
      </c>
      <c r="B133" s="18">
        <f>Data!B140</f>
        <v>6.01</v>
      </c>
      <c r="C133" s="20">
        <f t="shared" si="7"/>
        <v>-2.9079159935379795E-2</v>
      </c>
      <c r="D133" s="18">
        <f>Data!C140/12</f>
        <v>2.6666666666666668E-2</v>
      </c>
      <c r="E133" s="20">
        <f>D133/B133</f>
        <v>4.4370493621741546E-3</v>
      </c>
      <c r="F133" s="18">
        <f t="shared" si="8"/>
        <v>11.613595912151579</v>
      </c>
      <c r="G133" s="21">
        <f t="shared" si="9"/>
        <v>-2.4838449111470262E-2</v>
      </c>
    </row>
    <row r="134" spans="1:7" x14ac:dyDescent="0.15">
      <c r="A134" s="17" t="str">
        <f>LEFT(Data!A140,4)&amp;"-"&amp;IF(LEN(Data!A140)-FIND(".",Data!A140)=1,10,RIGHT(Data!A140,2))&amp;"-28"</f>
        <v>1881-12-28</v>
      </c>
      <c r="B134" s="18">
        <f>Data!B141</f>
        <v>5.92</v>
      </c>
      <c r="C134" s="20">
        <f t="shared" si="7"/>
        <v>-1.4975041597337757E-2</v>
      </c>
      <c r="D134" s="18">
        <f>Data!C141/12</f>
        <v>2.6666666666666668E-2</v>
      </c>
      <c r="E134" s="20">
        <f>D134/B134</f>
        <v>4.5045045045045045E-3</v>
      </c>
      <c r="F134" s="18">
        <f t="shared" si="8"/>
        <v>11.491211928606997</v>
      </c>
      <c r="G134" s="21">
        <f t="shared" si="9"/>
        <v>-1.0537992235163718E-2</v>
      </c>
    </row>
    <row r="135" spans="1:7" x14ac:dyDescent="0.15">
      <c r="A135" s="17" t="str">
        <f>LEFT(Data!A141,4)&amp;"-"&amp;IF(LEN(Data!A141)-FIND(".",Data!A141)=1,10,RIGHT(Data!A141,2))&amp;"-28"</f>
        <v>1882-01-28</v>
      </c>
      <c r="B135" s="18">
        <f>Data!B142</f>
        <v>5.79</v>
      </c>
      <c r="C135" s="20">
        <f t="shared" si="7"/>
        <v>-2.1959459459459429E-2</v>
      </c>
      <c r="D135" s="18">
        <f>Data!C142/12</f>
        <v>2.6666666666666668E-2</v>
      </c>
      <c r="E135" s="20">
        <f>D135/B135</f>
        <v>4.6056419113413936E-3</v>
      </c>
      <c r="F135" s="18">
        <f t="shared" si="8"/>
        <v>11.290633342015321</v>
      </c>
      <c r="G135" s="21">
        <f t="shared" si="9"/>
        <v>-1.7454954954954971E-2</v>
      </c>
    </row>
    <row r="136" spans="1:7" x14ac:dyDescent="0.15">
      <c r="A136" s="17" t="str">
        <f>LEFT(Data!A142,4)&amp;"-"&amp;IF(LEN(Data!A142)-FIND(".",Data!A142)=1,10,RIGHT(Data!A142,2))&amp;"-28"</f>
        <v>1882-02-28</v>
      </c>
      <c r="B136" s="18">
        <f>Data!B143</f>
        <v>5.78</v>
      </c>
      <c r="C136" s="20">
        <f t="shared" si="7"/>
        <v>-1.7271157167529916E-3</v>
      </c>
      <c r="D136" s="18">
        <f>Data!C143/12</f>
        <v>2.6666666666666668E-2</v>
      </c>
      <c r="E136" s="20">
        <f>D136/B136</f>
        <v>4.61361014994233E-3</v>
      </c>
      <c r="F136" s="18">
        <f t="shared" si="8"/>
        <v>11.323133725843807</v>
      </c>
      <c r="G136" s="21">
        <f t="shared" si="9"/>
        <v>2.8785261945885043E-3</v>
      </c>
    </row>
    <row r="137" spans="1:7" x14ac:dyDescent="0.15">
      <c r="A137" s="17" t="str">
        <f>LEFT(Data!A143,4)&amp;"-"&amp;IF(LEN(Data!A143)-FIND(".",Data!A143)=1,10,RIGHT(Data!A143,2))&amp;"-28"</f>
        <v>1882-03-28</v>
      </c>
      <c r="B137" s="18">
        <f>Data!B144</f>
        <v>5.78</v>
      </c>
      <c r="C137" s="20">
        <f t="shared" si="7"/>
        <v>0</v>
      </c>
      <c r="D137" s="18">
        <f>Data!C144/12</f>
        <v>2.6666666666666668E-2</v>
      </c>
      <c r="E137" s="20">
        <f>D137/B137</f>
        <v>4.61361014994233E-3</v>
      </c>
      <c r="F137" s="18">
        <f t="shared" si="8"/>
        <v>11.375374250530514</v>
      </c>
      <c r="G137" s="21">
        <f t="shared" si="9"/>
        <v>4.6136101499423265E-3</v>
      </c>
    </row>
    <row r="138" spans="1:7" x14ac:dyDescent="0.15">
      <c r="A138" s="17" t="str">
        <f>LEFT(Data!A144,4)&amp;"-"&amp;IF(LEN(Data!A144)-FIND(".",Data!A144)=1,10,RIGHT(Data!A144,2))&amp;"-28"</f>
        <v>1882-04-28</v>
      </c>
      <c r="B138" s="18">
        <f>Data!B145</f>
        <v>5.71</v>
      </c>
      <c r="C138" s="20">
        <f t="shared" si="7"/>
        <v>-1.211072664359869E-2</v>
      </c>
      <c r="D138" s="18">
        <f>Data!C145/12</f>
        <v>2.6666666666666668E-2</v>
      </c>
      <c r="E138" s="20">
        <f>D138/B138</f>
        <v>4.6701692936368944E-3</v>
      </c>
      <c r="F138" s="18">
        <f t="shared" si="8"/>
        <v>11.290091744615347</v>
      </c>
      <c r="G138" s="21">
        <f t="shared" si="9"/>
        <v>-7.4971164936564749E-3</v>
      </c>
    </row>
    <row r="139" spans="1:7" x14ac:dyDescent="0.15">
      <c r="A139" s="17" t="str">
        <f>LEFT(Data!A145,4)&amp;"-"&amp;IF(LEN(Data!A145)-FIND(".",Data!A145)=1,10,RIGHT(Data!A145,2))&amp;"-28"</f>
        <v>1882-05-28</v>
      </c>
      <c r="B139" s="18">
        <f>Data!B146</f>
        <v>5.68</v>
      </c>
      <c r="C139" s="20">
        <f t="shared" si="7"/>
        <v>-5.2539404553415547E-3</v>
      </c>
      <c r="D139" s="18">
        <f>Data!C146/12</f>
        <v>2.6666666666666668E-2</v>
      </c>
      <c r="E139" s="20">
        <f>D139/B139</f>
        <v>4.6948356807511738E-3</v>
      </c>
      <c r="F139" s="18">
        <f t="shared" si="8"/>
        <v>11.28350091464184</v>
      </c>
      <c r="G139" s="21">
        <f t="shared" si="9"/>
        <v>-5.837711617048269E-4</v>
      </c>
    </row>
    <row r="140" spans="1:7" x14ac:dyDescent="0.15">
      <c r="A140" s="17" t="str">
        <f>LEFT(Data!A146,4)&amp;"-"&amp;IF(LEN(Data!A146)-FIND(".",Data!A146)=1,10,RIGHT(Data!A146,2))&amp;"-28"</f>
        <v>1882-06-28</v>
      </c>
      <c r="B140" s="18">
        <f>Data!B147</f>
        <v>6</v>
      </c>
      <c r="C140" s="20">
        <f t="shared" si="7"/>
        <v>5.6338028169014231E-2</v>
      </c>
      <c r="D140" s="18">
        <f>Data!C147/12</f>
        <v>2.6666666666666668E-2</v>
      </c>
      <c r="E140" s="20">
        <f>D140/B140</f>
        <v>4.4444444444444444E-3</v>
      </c>
      <c r="F140" s="18">
        <f t="shared" si="8"/>
        <v>11.97216528971388</v>
      </c>
      <c r="G140" s="21">
        <f t="shared" si="9"/>
        <v>6.1032863849765473E-2</v>
      </c>
    </row>
    <row r="141" spans="1:7" x14ac:dyDescent="0.15">
      <c r="A141" s="17" t="str">
        <f>LEFT(Data!A147,4)&amp;"-"&amp;IF(LEN(Data!A147)-FIND(".",Data!A147)=1,10,RIGHT(Data!A147,2))&amp;"-28"</f>
        <v>1882-07-28</v>
      </c>
      <c r="B141" s="18">
        <f>Data!B148</f>
        <v>6.18</v>
      </c>
      <c r="C141" s="20">
        <f t="shared" si="7"/>
        <v>3.0000000000000027E-2</v>
      </c>
      <c r="D141" s="18">
        <f>Data!C148/12</f>
        <v>2.6666666666666668E-2</v>
      </c>
      <c r="E141" s="20">
        <f>D141/B141</f>
        <v>4.3149946062567427E-3</v>
      </c>
      <c r="F141" s="18">
        <f t="shared" si="8"/>
        <v>12.384539871915136</v>
      </c>
      <c r="G141" s="21">
        <f t="shared" si="9"/>
        <v>3.44444444444445E-2</v>
      </c>
    </row>
    <row r="142" spans="1:7" x14ac:dyDescent="0.15">
      <c r="A142" s="17" t="str">
        <f>LEFT(Data!A148,4)&amp;"-"&amp;IF(LEN(Data!A148)-FIND(".",Data!A148)=1,10,RIGHT(Data!A148,2))&amp;"-28"</f>
        <v>1882-08-28</v>
      </c>
      <c r="B142" s="18">
        <f>Data!B149</f>
        <v>6.24</v>
      </c>
      <c r="C142" s="20">
        <f t="shared" si="7"/>
        <v>9.7087378640776656E-3</v>
      </c>
      <c r="D142" s="18">
        <f>Data!C149/12</f>
        <v>2.6666666666666668E-2</v>
      </c>
      <c r="E142" s="20">
        <f>D142/B142</f>
        <v>4.2735042735042739E-3</v>
      </c>
      <c r="F142" s="18">
        <f t="shared" si="8"/>
        <v>12.558217345847064</v>
      </c>
      <c r="G142" s="21">
        <f t="shared" si="9"/>
        <v>1.4023732470334505E-2</v>
      </c>
    </row>
    <row r="143" spans="1:7" x14ac:dyDescent="0.15">
      <c r="A143" s="17" t="str">
        <f>LEFT(Data!A149,4)&amp;"-"&amp;IF(LEN(Data!A149)-FIND(".",Data!A149)=1,10,RIGHT(Data!A149,2))&amp;"-28"</f>
        <v>1882-09-28</v>
      </c>
      <c r="B143" s="18">
        <f>Data!B150</f>
        <v>6.07</v>
      </c>
      <c r="C143" s="20">
        <f t="shared" si="7"/>
        <v>-2.7243589743589758E-2</v>
      </c>
      <c r="D143" s="18">
        <f>Data!C150/12</f>
        <v>2.6666666666666668E-2</v>
      </c>
      <c r="E143" s="20">
        <f>D143/B143</f>
        <v>4.3931905546403076E-3</v>
      </c>
      <c r="F143" s="18">
        <f t="shared" si="8"/>
        <v>12.269754020061047</v>
      </c>
      <c r="G143" s="21">
        <f t="shared" si="9"/>
        <v>-2.29700854700855E-2</v>
      </c>
    </row>
    <row r="144" spans="1:7" x14ac:dyDescent="0.15">
      <c r="A144" s="17" t="str">
        <f>LEFT(Data!A150,4)&amp;"-"&amp;IF(LEN(Data!A150)-FIND(".",Data!A150)=1,10,RIGHT(Data!A150,2))&amp;"-28"</f>
        <v>1882-10-28</v>
      </c>
      <c r="B144" s="18">
        <f>Data!B151</f>
        <v>5.81</v>
      </c>
      <c r="C144" s="20">
        <f t="shared" si="7"/>
        <v>-4.2833607907743154E-2</v>
      </c>
      <c r="D144" s="18">
        <f>Data!C151/12</f>
        <v>2.6666666666666668E-2</v>
      </c>
      <c r="E144" s="20">
        <f>D144/B144</f>
        <v>4.5897877223178432E-3</v>
      </c>
      <c r="F144" s="18">
        <f t="shared" si="8"/>
        <v>11.798099554709989</v>
      </c>
      <c r="G144" s="21">
        <f t="shared" si="9"/>
        <v>-3.8440417353102885E-2</v>
      </c>
    </row>
    <row r="145" spans="1:7" x14ac:dyDescent="0.15">
      <c r="A145" s="17" t="str">
        <f>LEFT(Data!A151,4)&amp;"-"&amp;IF(LEN(Data!A151)-FIND(".",Data!A151)=1,10,RIGHT(Data!A151,2))&amp;"-28"</f>
        <v>1882-11-28</v>
      </c>
      <c r="B145" s="18">
        <f>Data!B152</f>
        <v>5.84</v>
      </c>
      <c r="C145" s="20">
        <f t="shared" si="7"/>
        <v>5.1635111876076056E-3</v>
      </c>
      <c r="D145" s="18">
        <f>Data!C152/12</f>
        <v>2.6666666666666668E-2</v>
      </c>
      <c r="E145" s="20">
        <f>D145/B145</f>
        <v>4.5662100456621011E-3</v>
      </c>
      <c r="F145" s="18">
        <f t="shared" si="8"/>
        <v>11.913169946236133</v>
      </c>
      <c r="G145" s="21">
        <f t="shared" si="9"/>
        <v>9.7532989099253786E-3</v>
      </c>
    </row>
    <row r="146" spans="1:7" x14ac:dyDescent="0.15">
      <c r="A146" s="17" t="str">
        <f>LEFT(Data!A152,4)&amp;"-"&amp;IF(LEN(Data!A152)-FIND(".",Data!A152)=1,10,RIGHT(Data!A152,2))&amp;"-28"</f>
        <v>1882-12-28</v>
      </c>
      <c r="B146" s="18">
        <f>Data!B153</f>
        <v>5.81</v>
      </c>
      <c r="C146" s="20">
        <f t="shared" si="7"/>
        <v>-5.1369863013699391E-3</v>
      </c>
      <c r="D146" s="18">
        <f>Data!C153/12</f>
        <v>2.6733333333333331E-2</v>
      </c>
      <c r="E146" s="20">
        <f>D146/B146</f>
        <v>4.6012621916236372E-3</v>
      </c>
      <c r="F146" s="18">
        <f t="shared" si="8"/>
        <v>11.90637019170061</v>
      </c>
      <c r="G146" s="21">
        <f t="shared" si="9"/>
        <v>-5.7077625570778334E-4</v>
      </c>
    </row>
    <row r="147" spans="1:7" x14ac:dyDescent="0.15">
      <c r="A147" s="17" t="str">
        <f>LEFT(Data!A153,4)&amp;"-"&amp;IF(LEN(Data!A153)-FIND(".",Data!A153)=1,10,RIGHT(Data!A153,2))&amp;"-28"</f>
        <v>1883-01-28</v>
      </c>
      <c r="B147" s="18">
        <f>Data!B154</f>
        <v>5.68</v>
      </c>
      <c r="C147" s="20">
        <f t="shared" si="7"/>
        <v>-2.2375215146299476E-2</v>
      </c>
      <c r="D147" s="18">
        <f>Data!C154/12</f>
        <v>2.6808333333333333E-2</v>
      </c>
      <c r="E147" s="20">
        <f>D147/B147</f>
        <v>4.7197769953051649E-3</v>
      </c>
      <c r="F147" s="18">
        <f t="shared" si="8"/>
        <v>11.694746928052368</v>
      </c>
      <c r="G147" s="21">
        <f t="shared" si="9"/>
        <v>-1.7773952954675876E-2</v>
      </c>
    </row>
    <row r="148" spans="1:7" x14ac:dyDescent="0.15">
      <c r="A148" s="17" t="str">
        <f>LEFT(Data!A154,4)&amp;"-"&amp;IF(LEN(Data!A154)-FIND(".",Data!A154)=1,10,RIGHT(Data!A154,2))&amp;"-28"</f>
        <v>1883-02-28</v>
      </c>
      <c r="B148" s="18">
        <f>Data!B155</f>
        <v>5.75</v>
      </c>
      <c r="C148" s="20">
        <f t="shared" si="7"/>
        <v>1.2323943661971981E-2</v>
      </c>
      <c r="D148" s="18">
        <f>Data!C155/12</f>
        <v>2.6875E-2</v>
      </c>
      <c r="E148" s="20">
        <f>D148/B148</f>
        <v>4.6739130434782609E-3</v>
      </c>
      <c r="F148" s="18">
        <f t="shared" si="8"/>
        <v>11.894068927851642</v>
      </c>
      <c r="G148" s="21">
        <f t="shared" si="9"/>
        <v>1.7043720657277106E-2</v>
      </c>
    </row>
    <row r="149" spans="1:7" x14ac:dyDescent="0.15">
      <c r="A149" s="17" t="str">
        <f>LEFT(Data!A155,4)&amp;"-"&amp;IF(LEN(Data!A155)-FIND(".",Data!A155)=1,10,RIGHT(Data!A155,2))&amp;"-28"</f>
        <v>1883-03-28</v>
      </c>
      <c r="B149" s="18">
        <f>Data!B156</f>
        <v>5.87</v>
      </c>
      <c r="C149" s="20">
        <f t="shared" si="7"/>
        <v>2.0869565217391362E-2</v>
      </c>
      <c r="D149" s="18">
        <f>Data!C156/12</f>
        <v>2.6941666666666666E-2</v>
      </c>
      <c r="E149" s="20">
        <f>D149/B149</f>
        <v>4.5897217490062465E-3</v>
      </c>
      <c r="F149" s="18">
        <f t="shared" si="8"/>
        <v>12.197884818943505</v>
      </c>
      <c r="G149" s="21">
        <f t="shared" si="9"/>
        <v>2.5543478260869668E-2</v>
      </c>
    </row>
    <row r="150" spans="1:7" x14ac:dyDescent="0.15">
      <c r="A150" s="17" t="str">
        <f>LEFT(Data!A156,4)&amp;"-"&amp;IF(LEN(Data!A156)-FIND(".",Data!A156)=1,10,RIGHT(Data!A156,2))&amp;"-28"</f>
        <v>1883-04-28</v>
      </c>
      <c r="B150" s="18">
        <f>Data!B157</f>
        <v>5.77</v>
      </c>
      <c r="C150" s="20">
        <f t="shared" si="7"/>
        <v>-1.7035775127768438E-2</v>
      </c>
      <c r="D150" s="18">
        <f>Data!C157/12</f>
        <v>2.7016666666666665E-2</v>
      </c>
      <c r="E150" s="20">
        <f>D150/B150</f>
        <v>4.6822645869439633E-3</v>
      </c>
      <c r="F150" s="18">
        <f t="shared" si="8"/>
        <v>12.046069293378942</v>
      </c>
      <c r="G150" s="21">
        <f t="shared" si="9"/>
        <v>-1.2446053378762145E-2</v>
      </c>
    </row>
    <row r="151" spans="1:7" x14ac:dyDescent="0.15">
      <c r="A151" s="17" t="str">
        <f>LEFT(Data!A157,4)&amp;"-"&amp;IF(LEN(Data!A157)-FIND(".",Data!A157)=1,10,RIGHT(Data!A157,2))&amp;"-28"</f>
        <v>1883-05-28</v>
      </c>
      <c r="B151" s="18">
        <f>Data!B158</f>
        <v>5.82</v>
      </c>
      <c r="C151" s="20">
        <f t="shared" si="7"/>
        <v>8.6655112651647936E-3</v>
      </c>
      <c r="D151" s="18">
        <f>Data!C158/12</f>
        <v>2.7083333333333334E-2</v>
      </c>
      <c r="E151" s="20">
        <f>D151/B151</f>
        <v>4.6534936998854524E-3</v>
      </c>
      <c r="F151" s="18">
        <f t="shared" si="8"/>
        <v>12.206857526205933</v>
      </c>
      <c r="G151" s="21">
        <f t="shared" si="9"/>
        <v>1.3347775852108779E-2</v>
      </c>
    </row>
    <row r="152" spans="1:7" x14ac:dyDescent="0.15">
      <c r="A152" s="17" t="str">
        <f>LEFT(Data!A158,4)&amp;"-"&amp;IF(LEN(Data!A158)-FIND(".",Data!A158)=1,10,RIGHT(Data!A158,2))&amp;"-28"</f>
        <v>1883-06-28</v>
      </c>
      <c r="B152" s="18">
        <f>Data!B159</f>
        <v>5.73</v>
      </c>
      <c r="C152" s="20">
        <f t="shared" si="7"/>
        <v>-1.5463917525773141E-2</v>
      </c>
      <c r="D152" s="18">
        <f>Data!C159/12</f>
        <v>2.7149999999999997E-2</v>
      </c>
      <c r="E152" s="20">
        <f>D152/B152</f>
        <v>4.7382198952879576E-3</v>
      </c>
      <c r="F152" s="18">
        <f t="shared" si="8"/>
        <v>12.074896222765419</v>
      </c>
      <c r="G152" s="21">
        <f t="shared" si="9"/>
        <v>-1.0810423825887816E-2</v>
      </c>
    </row>
    <row r="153" spans="1:7" x14ac:dyDescent="0.15">
      <c r="A153" s="17" t="str">
        <f>LEFT(Data!A159,4)&amp;"-"&amp;IF(LEN(Data!A159)-FIND(".",Data!A159)=1,10,RIGHT(Data!A159,2))&amp;"-28"</f>
        <v>1883-07-28</v>
      </c>
      <c r="B153" s="18">
        <f>Data!B160</f>
        <v>5.47</v>
      </c>
      <c r="C153" s="20">
        <f t="shared" si="7"/>
        <v>-4.5375218150087382E-2</v>
      </c>
      <c r="D153" s="18">
        <f>Data!C160/12</f>
        <v>2.7224999999999999E-2</v>
      </c>
      <c r="E153" s="20">
        <f>D153/B153</f>
        <v>4.977148080438757E-3</v>
      </c>
      <c r="F153" s="18">
        <f t="shared" si="8"/>
        <v>11.584208686034017</v>
      </c>
      <c r="G153" s="21">
        <f t="shared" si="9"/>
        <v>-4.0636998254799384E-2</v>
      </c>
    </row>
    <row r="154" spans="1:7" x14ac:dyDescent="0.15">
      <c r="A154" s="17" t="str">
        <f>LEFT(Data!A160,4)&amp;"-"&amp;IF(LEN(Data!A160)-FIND(".",Data!A160)=1,10,RIGHT(Data!A160,2))&amp;"-28"</f>
        <v>1883-08-28</v>
      </c>
      <c r="B154" s="18">
        <f>Data!B161</f>
        <v>5.53</v>
      </c>
      <c r="C154" s="20">
        <f t="shared" si="7"/>
        <v>1.0968921389396868E-2</v>
      </c>
      <c r="D154" s="18">
        <f>Data!C161/12</f>
        <v>2.7291666666666669E-2</v>
      </c>
      <c r="E154" s="20">
        <f>D154/B154</f>
        <v>4.9352019288728148E-3</v>
      </c>
      <c r="F154" s="18">
        <f t="shared" si="8"/>
        <v>11.76893128249459</v>
      </c>
      <c r="G154" s="21">
        <f t="shared" si="9"/>
        <v>1.5946069469835678E-2</v>
      </c>
    </row>
    <row r="155" spans="1:7" x14ac:dyDescent="0.15">
      <c r="A155" s="17" t="str">
        <f>LEFT(Data!A161,4)&amp;"-"&amp;IF(LEN(Data!A161)-FIND(".",Data!A161)=1,10,RIGHT(Data!A161,2))&amp;"-28"</f>
        <v>1883-09-28</v>
      </c>
      <c r="B155" s="18">
        <f>Data!B162</f>
        <v>5.38</v>
      </c>
      <c r="C155" s="20">
        <f t="shared" si="7"/>
        <v>-2.7124773960217063E-2</v>
      </c>
      <c r="D155" s="18">
        <f>Data!C162/12</f>
        <v>2.7358333333333332E-2</v>
      </c>
      <c r="E155" s="20">
        <f>D155/B155</f>
        <v>5.0851920693928123E-3</v>
      </c>
      <c r="F155" s="18">
        <f t="shared" si="8"/>
        <v>11.507783734069736</v>
      </c>
      <c r="G155" s="21">
        <f t="shared" si="9"/>
        <v>-2.2189572031344196E-2</v>
      </c>
    </row>
    <row r="156" spans="1:7" x14ac:dyDescent="0.15">
      <c r="A156" s="17" t="str">
        <f>LEFT(Data!A162,4)&amp;"-"&amp;IF(LEN(Data!A162)-FIND(".",Data!A162)=1,10,RIGHT(Data!A162,2))&amp;"-28"</f>
        <v>1883-10-28</v>
      </c>
      <c r="B156" s="18">
        <f>Data!B163</f>
        <v>5.46</v>
      </c>
      <c r="C156" s="20">
        <f t="shared" si="7"/>
        <v>1.4869888475836479E-2</v>
      </c>
      <c r="D156" s="18">
        <f>Data!C163/12</f>
        <v>2.7433333333333334E-2</v>
      </c>
      <c r="E156" s="20">
        <f>D156/B156</f>
        <v>5.024420024420025E-3</v>
      </c>
      <c r="F156" s="18">
        <f t="shared" si="8"/>
        <v>11.737422485380177</v>
      </c>
      <c r="G156" s="21">
        <f t="shared" si="9"/>
        <v>1.995508054522932E-2</v>
      </c>
    </row>
    <row r="157" spans="1:7" x14ac:dyDescent="0.15">
      <c r="A157" s="17" t="str">
        <f>LEFT(Data!A163,4)&amp;"-"&amp;IF(LEN(Data!A163)-FIND(".",Data!A163)=1,10,RIGHT(Data!A163,2))&amp;"-28"</f>
        <v>1883-11-28</v>
      </c>
      <c r="B157" s="18">
        <f>Data!B164</f>
        <v>5.34</v>
      </c>
      <c r="C157" s="20">
        <f t="shared" si="7"/>
        <v>-2.1978021978022011E-2</v>
      </c>
      <c r="D157" s="18">
        <f>Data!C164/12</f>
        <v>2.75E-2</v>
      </c>
      <c r="E157" s="20">
        <f>D157/B157</f>
        <v>5.1498127340823974E-3</v>
      </c>
      <c r="F157" s="18">
        <f t="shared" si="8"/>
        <v>11.538430896601785</v>
      </c>
      <c r="G157" s="21">
        <f t="shared" si="9"/>
        <v>-1.695360195360196E-2</v>
      </c>
    </row>
    <row r="158" spans="1:7" x14ac:dyDescent="0.15">
      <c r="A158" s="17" t="str">
        <f>LEFT(Data!A164,4)&amp;"-"&amp;IF(LEN(Data!A164)-FIND(".",Data!A164)=1,10,RIGHT(Data!A164,2))&amp;"-28"</f>
        <v>1883-12-28</v>
      </c>
      <c r="B158" s="18">
        <f>Data!B165</f>
        <v>5.18</v>
      </c>
      <c r="C158" s="20">
        <f t="shared" si="7"/>
        <v>-2.9962546816479474E-2</v>
      </c>
      <c r="D158" s="18">
        <f>Data!C165/12</f>
        <v>2.7358333333333332E-2</v>
      </c>
      <c r="E158" s="20">
        <f>D158/B158</f>
        <v>5.2815315315315314E-3</v>
      </c>
      <c r="F158" s="18">
        <f t="shared" si="8"/>
        <v>11.25213087903629</v>
      </c>
      <c r="G158" s="21">
        <f t="shared" si="9"/>
        <v>-2.4812734082397037E-2</v>
      </c>
    </row>
    <row r="159" spans="1:7" x14ac:dyDescent="0.15">
      <c r="A159" s="17" t="str">
        <f>LEFT(Data!A165,4)&amp;"-"&amp;IF(LEN(Data!A165)-FIND(".",Data!A165)=1,10,RIGHT(Data!A165,2))&amp;"-28"</f>
        <v>1884-01-28</v>
      </c>
      <c r="B159" s="18">
        <f>Data!B166</f>
        <v>5.32</v>
      </c>
      <c r="C159" s="20">
        <f t="shared" si="7"/>
        <v>2.7027027027027195E-2</v>
      </c>
      <c r="D159" s="18">
        <f>Data!C166/12</f>
        <v>2.7224999999999999E-2</v>
      </c>
      <c r="E159" s="20">
        <f>D159/B159</f>
        <v>5.117481203007518E-3</v>
      </c>
      <c r="F159" s="18">
        <f t="shared" si="8"/>
        <v>11.615671008450201</v>
      </c>
      <c r="G159" s="21">
        <f t="shared" si="9"/>
        <v>3.2308558558558742E-2</v>
      </c>
    </row>
    <row r="160" spans="1:7" x14ac:dyDescent="0.15">
      <c r="A160" s="17" t="str">
        <f>LEFT(Data!A166,4)&amp;"-"&amp;IF(LEN(Data!A166)-FIND(".",Data!A166)=1,10,RIGHT(Data!A166,2))&amp;"-28"</f>
        <v>1884-02-28</v>
      </c>
      <c r="B160" s="18">
        <f>Data!B167</f>
        <v>5.3</v>
      </c>
      <c r="C160" s="20">
        <f t="shared" si="7"/>
        <v>-3.7593984962407401E-3</v>
      </c>
      <c r="D160" s="18">
        <f>Data!C167/12</f>
        <v>2.7083333333333334E-2</v>
      </c>
      <c r="E160" s="20">
        <f>D160/B160</f>
        <v>5.1100628930817616E-3</v>
      </c>
      <c r="F160" s="18">
        <f t="shared" si="8"/>
        <v>11.631446050374269</v>
      </c>
      <c r="G160" s="21">
        <f t="shared" si="9"/>
        <v>1.3580827067667389E-3</v>
      </c>
    </row>
    <row r="161" spans="1:7" x14ac:dyDescent="0.15">
      <c r="A161" s="17" t="str">
        <f>LEFT(Data!A167,4)&amp;"-"&amp;IF(LEN(Data!A167)-FIND(".",Data!A167)=1,10,RIGHT(Data!A167,2))&amp;"-28"</f>
        <v>1884-03-28</v>
      </c>
      <c r="B161" s="18">
        <f>Data!B168</f>
        <v>5.0599999999999996</v>
      </c>
      <c r="C161" s="20">
        <f t="shared" si="7"/>
        <v>-4.5283018867924518E-2</v>
      </c>
      <c r="D161" s="18">
        <f>Data!C168/12</f>
        <v>2.6941666666666666E-2</v>
      </c>
      <c r="E161" s="20">
        <f>D161/B161</f>
        <v>5.3244400527009223E-3</v>
      </c>
      <c r="F161" s="18">
        <f t="shared" si="8"/>
        <v>11.164176480268825</v>
      </c>
      <c r="G161" s="21">
        <f t="shared" si="9"/>
        <v>-4.0172955974842717E-2</v>
      </c>
    </row>
    <row r="162" spans="1:7" x14ac:dyDescent="0.15">
      <c r="A162" s="17" t="str">
        <f>LEFT(Data!A168,4)&amp;"-"&amp;IF(LEN(Data!A168)-FIND(".",Data!A168)=1,10,RIGHT(Data!A168,2))&amp;"-28"</f>
        <v>1884-04-28</v>
      </c>
      <c r="B162" s="18">
        <f>Data!B169</f>
        <v>4.6500000000000004</v>
      </c>
      <c r="C162" s="20">
        <f t="shared" si="7"/>
        <v>-8.1027667984189589E-2</v>
      </c>
      <c r="D162" s="18">
        <f>Data!C169/12</f>
        <v>2.6808333333333333E-2</v>
      </c>
      <c r="E162" s="20">
        <f>D162/B162</f>
        <v>5.7652329749103941E-3</v>
      </c>
      <c r="F162" s="18">
        <f t="shared" si="8"/>
        <v>10.31901228351567</v>
      </c>
      <c r="G162" s="21">
        <f t="shared" si="9"/>
        <v>-7.5703227931488537E-2</v>
      </c>
    </row>
    <row r="163" spans="1:7" x14ac:dyDescent="0.15">
      <c r="A163" s="17" t="str">
        <f>LEFT(Data!A169,4)&amp;"-"&amp;IF(LEN(Data!A169)-FIND(".",Data!A169)=1,10,RIGHT(Data!A169,2))&amp;"-28"</f>
        <v>1884-05-28</v>
      </c>
      <c r="B163" s="18">
        <f>Data!B170</f>
        <v>4.46</v>
      </c>
      <c r="C163" s="20">
        <f t="shared" si="7"/>
        <v>-4.0860215053763471E-2</v>
      </c>
      <c r="D163" s="18">
        <f>Data!C170/12</f>
        <v>2.6666666666666668E-2</v>
      </c>
      <c r="E163" s="20">
        <f>D163/B163</f>
        <v>5.9790732436472349E-3</v>
      </c>
      <c r="F163" s="18">
        <f t="shared" si="8"/>
        <v>9.9568667323542233</v>
      </c>
      <c r="G163" s="21">
        <f t="shared" si="9"/>
        <v>-3.5094982078853088E-2</v>
      </c>
    </row>
    <row r="164" spans="1:7" x14ac:dyDescent="0.15">
      <c r="A164" s="17" t="str">
        <f>LEFT(Data!A170,4)&amp;"-"&amp;IF(LEN(Data!A170)-FIND(".",Data!A170)=1,10,RIGHT(Data!A170,2))&amp;"-28"</f>
        <v>1884-06-28</v>
      </c>
      <c r="B164" s="18">
        <f>Data!B171</f>
        <v>4.46</v>
      </c>
      <c r="C164" s="20">
        <f t="shared" si="7"/>
        <v>0</v>
      </c>
      <c r="D164" s="18">
        <f>Data!C171/12</f>
        <v>2.6525000000000003E-2</v>
      </c>
      <c r="E164" s="20">
        <f>D164/B164</f>
        <v>5.9473094170403593E-3</v>
      </c>
      <c r="F164" s="18">
        <f t="shared" si="8"/>
        <v>10.016399567824205</v>
      </c>
      <c r="G164" s="21">
        <f t="shared" si="9"/>
        <v>5.979073243647326E-3</v>
      </c>
    </row>
    <row r="165" spans="1:7" x14ac:dyDescent="0.15">
      <c r="A165" s="17" t="str">
        <f>LEFT(Data!A171,4)&amp;"-"&amp;IF(LEN(Data!A171)-FIND(".",Data!A171)=1,10,RIGHT(Data!A171,2))&amp;"-28"</f>
        <v>1884-07-28</v>
      </c>
      <c r="B165" s="18">
        <f>Data!B172</f>
        <v>4.74</v>
      </c>
      <c r="C165" s="20">
        <f t="shared" si="7"/>
        <v>6.2780269058295923E-2</v>
      </c>
      <c r="D165" s="18">
        <f>Data!C172/12</f>
        <v>2.6391666666666664E-2</v>
      </c>
      <c r="E165" s="20">
        <f>D165/B165</f>
        <v>5.5678621659634312E-3</v>
      </c>
      <c r="F165" s="18">
        <f t="shared" si="8"/>
        <v>10.704802455162168</v>
      </c>
      <c r="G165" s="21">
        <f t="shared" si="9"/>
        <v>6.8727578475336282E-2</v>
      </c>
    </row>
    <row r="166" spans="1:7" x14ac:dyDescent="0.15">
      <c r="A166" s="17" t="str">
        <f>LEFT(Data!A172,4)&amp;"-"&amp;IF(LEN(Data!A172)-FIND(".",Data!A172)=1,10,RIGHT(Data!A172,2))&amp;"-28"</f>
        <v>1884-08-28</v>
      </c>
      <c r="B166" s="18">
        <f>Data!B173</f>
        <v>4.59</v>
      </c>
      <c r="C166" s="20">
        <f t="shared" si="7"/>
        <v>-3.1645569620253222E-2</v>
      </c>
      <c r="D166" s="18">
        <f>Data!C173/12</f>
        <v>2.6249999999999999E-2</v>
      </c>
      <c r="E166" s="20">
        <f>D166/B166</f>
        <v>5.7189542483660127E-3</v>
      </c>
      <c r="F166" s="18">
        <f t="shared" si="8"/>
        <v>10.425645748380486</v>
      </c>
      <c r="G166" s="21">
        <f t="shared" si="9"/>
        <v>-2.6077707454289833E-2</v>
      </c>
    </row>
    <row r="167" spans="1:7" x14ac:dyDescent="0.15">
      <c r="A167" s="17" t="str">
        <f>LEFT(Data!A173,4)&amp;"-"&amp;IF(LEN(Data!A173)-FIND(".",Data!A173)=1,10,RIGHT(Data!A173,2))&amp;"-28"</f>
        <v>1884-09-28</v>
      </c>
      <c r="B167" s="18">
        <f>Data!B174</f>
        <v>4.4400000000000004</v>
      </c>
      <c r="C167" s="20">
        <f t="shared" si="7"/>
        <v>-3.2679738562091387E-2</v>
      </c>
      <c r="D167" s="18">
        <f>Data!C174/12</f>
        <v>2.6108333333333334E-2</v>
      </c>
      <c r="E167" s="20">
        <f>D167/B167</f>
        <v>5.8802552552552553E-3</v>
      </c>
      <c r="F167" s="18">
        <f t="shared" si="8"/>
        <v>10.144562162027091</v>
      </c>
      <c r="G167" s="21">
        <f t="shared" si="9"/>
        <v>-2.6960784313725394E-2</v>
      </c>
    </row>
    <row r="168" spans="1:7" x14ac:dyDescent="0.15">
      <c r="A168" s="17" t="str">
        <f>LEFT(Data!A174,4)&amp;"-"&amp;IF(LEN(Data!A174)-FIND(".",Data!A174)=1,10,RIGHT(Data!A174,2))&amp;"-28"</f>
        <v>1884-10-28</v>
      </c>
      <c r="B168" s="18">
        <f>Data!B175</f>
        <v>4.3499999999999996</v>
      </c>
      <c r="C168" s="20">
        <f t="shared" si="7"/>
        <v>-2.0270270270270396E-2</v>
      </c>
      <c r="D168" s="18">
        <f>Data!C175/12</f>
        <v>2.5974999999999998E-2</v>
      </c>
      <c r="E168" s="20">
        <f>D168/B168</f>
        <v>5.9712643678160923E-3</v>
      </c>
      <c r="F168" s="18">
        <f t="shared" si="8"/>
        <v>9.9985817601947673</v>
      </c>
      <c r="G168" s="21">
        <f t="shared" si="9"/>
        <v>-1.4390015015015023E-2</v>
      </c>
    </row>
    <row r="169" spans="1:7" x14ac:dyDescent="0.15">
      <c r="A169" s="17" t="str">
        <f>LEFT(Data!A175,4)&amp;"-"&amp;IF(LEN(Data!A175)-FIND(".",Data!A175)=1,10,RIGHT(Data!A175,2))&amp;"-28"</f>
        <v>1884-11-28</v>
      </c>
      <c r="B169" s="18">
        <f>Data!B176</f>
        <v>4.34</v>
      </c>
      <c r="C169" s="20">
        <f t="shared" si="7"/>
        <v>-2.2988505747125743E-3</v>
      </c>
      <c r="D169" s="18">
        <f>Data!C176/12</f>
        <v>2.5833333333333333E-2</v>
      </c>
      <c r="E169" s="20">
        <f>D169/B169</f>
        <v>5.9523809523809529E-3</v>
      </c>
      <c r="F169" s="18">
        <f t="shared" si="8"/>
        <v>10.03530068976238</v>
      </c>
      <c r="G169" s="21">
        <f t="shared" si="9"/>
        <v>3.6724137931034573E-3</v>
      </c>
    </row>
    <row r="170" spans="1:7" x14ac:dyDescent="0.15">
      <c r="A170" s="17" t="str">
        <f>LEFT(Data!A176,4)&amp;"-"&amp;IF(LEN(Data!A176)-FIND(".",Data!A176)=1,10,RIGHT(Data!A176,2))&amp;"-28"</f>
        <v>1884-12-28</v>
      </c>
      <c r="B170" s="18">
        <f>Data!B177</f>
        <v>4.24</v>
      </c>
      <c r="C170" s="20">
        <f t="shared" si="7"/>
        <v>-2.304147465437778E-2</v>
      </c>
      <c r="D170" s="18">
        <f>Data!C177/12</f>
        <v>2.5350000000000001E-2</v>
      </c>
      <c r="E170" s="20">
        <f>D170/B170</f>
        <v>5.9787735849056601E-3</v>
      </c>
      <c r="F170" s="18">
        <f t="shared" si="8"/>
        <v>9.8638064959473173</v>
      </c>
      <c r="G170" s="21">
        <f t="shared" si="9"/>
        <v>-1.7089093701996849E-2</v>
      </c>
    </row>
    <row r="171" spans="1:7" x14ac:dyDescent="0.15">
      <c r="A171" s="17" t="str">
        <f>LEFT(Data!A177,4)&amp;"-"&amp;IF(LEN(Data!A177)-FIND(".",Data!A177)=1,10,RIGHT(Data!A177,2))&amp;"-28"</f>
        <v>1885-01-28</v>
      </c>
      <c r="B171" s="18">
        <f>Data!B178</f>
        <v>4.37</v>
      </c>
      <c r="C171" s="20">
        <f t="shared" si="7"/>
        <v>3.0660377358490587E-2</v>
      </c>
      <c r="D171" s="18">
        <f>Data!C178/12</f>
        <v>2.4858333333333333E-2</v>
      </c>
      <c r="E171" s="20">
        <f>D171/B171</f>
        <v>5.6884057971014488E-3</v>
      </c>
      <c r="F171" s="18">
        <f t="shared" si="8"/>
        <v>10.225207991028784</v>
      </c>
      <c r="G171" s="21">
        <f t="shared" si="9"/>
        <v>3.6639150943396315E-2</v>
      </c>
    </row>
    <row r="172" spans="1:7" x14ac:dyDescent="0.15">
      <c r="A172" s="17" t="str">
        <f>LEFT(Data!A178,4)&amp;"-"&amp;IF(LEN(Data!A178)-FIND(".",Data!A178)=1,10,RIGHT(Data!A178,2))&amp;"-28"</f>
        <v>1885-02-28</v>
      </c>
      <c r="B172" s="18">
        <f>Data!B179</f>
        <v>4.38</v>
      </c>
      <c r="C172" s="20">
        <f t="shared" si="7"/>
        <v>2.2883295194506825E-3</v>
      </c>
      <c r="D172" s="18">
        <f>Data!C179/12</f>
        <v>2.4374999999999997E-2</v>
      </c>
      <c r="E172" s="20">
        <f>D172/B172</f>
        <v>5.5650684931506846E-3</v>
      </c>
      <c r="F172" s="18">
        <f t="shared" si="8"/>
        <v>10.306771768729913</v>
      </c>
      <c r="G172" s="21">
        <f t="shared" si="9"/>
        <v>7.9767353165520749E-3</v>
      </c>
    </row>
    <row r="173" spans="1:7" x14ac:dyDescent="0.15">
      <c r="A173" s="17" t="str">
        <f>LEFT(Data!A179,4)&amp;"-"&amp;IF(LEN(Data!A179)-FIND(".",Data!A179)=1,10,RIGHT(Data!A179,2))&amp;"-28"</f>
        <v>1885-03-28</v>
      </c>
      <c r="B173" s="18">
        <f>Data!B180</f>
        <v>4.37</v>
      </c>
      <c r="C173" s="20">
        <f t="shared" si="7"/>
        <v>-2.2831050228310223E-3</v>
      </c>
      <c r="D173" s="18">
        <f>Data!C180/12</f>
        <v>2.3891666666666669E-2</v>
      </c>
      <c r="E173" s="20">
        <f>D173/B173</f>
        <v>5.4672006102212053E-3</v>
      </c>
      <c r="F173" s="18">
        <f t="shared" si="8"/>
        <v>10.340598217171806</v>
      </c>
      <c r="G173" s="21">
        <f t="shared" si="9"/>
        <v>3.2819634703196154E-3</v>
      </c>
    </row>
    <row r="174" spans="1:7" x14ac:dyDescent="0.15">
      <c r="A174" s="17" t="str">
        <f>LEFT(Data!A180,4)&amp;"-"&amp;IF(LEN(Data!A180)-FIND(".",Data!A180)=1,10,RIGHT(Data!A180,2))&amp;"-28"</f>
        <v>1885-04-28</v>
      </c>
      <c r="B174" s="18">
        <f>Data!B181</f>
        <v>4.32</v>
      </c>
      <c r="C174" s="20">
        <f t="shared" si="7"/>
        <v>-1.1441647597253968E-2</v>
      </c>
      <c r="D174" s="18">
        <f>Data!C181/12</f>
        <v>2.3400000000000001E-2</v>
      </c>
      <c r="E174" s="20">
        <f>D174/B174</f>
        <v>5.4166666666666669E-3</v>
      </c>
      <c r="F174" s="18">
        <f t="shared" si="8"/>
        <v>10.278818861309107</v>
      </c>
      <c r="G174" s="21">
        <f t="shared" si="9"/>
        <v>-5.9744469870327555E-3</v>
      </c>
    </row>
    <row r="175" spans="1:7" x14ac:dyDescent="0.15">
      <c r="A175" s="17" t="str">
        <f>LEFT(Data!A181,4)&amp;"-"&amp;IF(LEN(Data!A181)-FIND(".",Data!A181)=1,10,RIGHT(Data!A181,2))&amp;"-28"</f>
        <v>1885-05-28</v>
      </c>
      <c r="B175" s="18">
        <f>Data!B182</f>
        <v>4.3</v>
      </c>
      <c r="C175" s="20">
        <f t="shared" si="7"/>
        <v>-4.6296296296297612E-3</v>
      </c>
      <c r="D175" s="18">
        <f>Data!C182/12</f>
        <v>2.2916666666666669E-2</v>
      </c>
      <c r="E175" s="20">
        <f>D175/B175</f>
        <v>5.3294573643410861E-3</v>
      </c>
      <c r="F175" s="18">
        <f t="shared" si="8"/>
        <v>10.28690867244995</v>
      </c>
      <c r="G175" s="21">
        <f t="shared" si="9"/>
        <v>7.8703703703686401E-4</v>
      </c>
    </row>
    <row r="176" spans="1:7" x14ac:dyDescent="0.15">
      <c r="A176" s="17" t="str">
        <f>LEFT(Data!A182,4)&amp;"-"&amp;IF(LEN(Data!A182)-FIND(".",Data!A182)=1,10,RIGHT(Data!A182,2))&amp;"-28"</f>
        <v>1885-06-28</v>
      </c>
      <c r="B176" s="18">
        <f>Data!B183</f>
        <v>4.46</v>
      </c>
      <c r="C176" s="20">
        <f t="shared" si="7"/>
        <v>3.7209302325581506E-2</v>
      </c>
      <c r="D176" s="18">
        <f>Data!C183/12</f>
        <v>2.2433333333333333E-2</v>
      </c>
      <c r="E176" s="20">
        <f>D176/B176</f>
        <v>5.0298953662182358E-3</v>
      </c>
      <c r="F176" s="18">
        <f t="shared" si="8"/>
        <v>10.724501008419479</v>
      </c>
      <c r="G176" s="21">
        <f t="shared" si="9"/>
        <v>4.253875968992249E-2</v>
      </c>
    </row>
    <row r="177" spans="1:7" x14ac:dyDescent="0.15">
      <c r="A177" s="17" t="str">
        <f>LEFT(Data!A183,4)&amp;"-"&amp;IF(LEN(Data!A183)-FIND(".",Data!A183)=1,10,RIGHT(Data!A183,2))&amp;"-28"</f>
        <v>1885-07-28</v>
      </c>
      <c r="B177" s="18">
        <f>Data!B184</f>
        <v>4.71</v>
      </c>
      <c r="C177" s="20">
        <f t="shared" si="7"/>
        <v>5.6053811659192876E-2</v>
      </c>
      <c r="D177" s="18">
        <f>Data!C184/12</f>
        <v>2.1941666666666665E-2</v>
      </c>
      <c r="E177" s="20">
        <f>D177/B177</f>
        <v>4.6585279547062984E-3</v>
      </c>
      <c r="F177" s="18">
        <f t="shared" si="8"/>
        <v>11.379593286011501</v>
      </c>
      <c r="G177" s="21">
        <f t="shared" si="9"/>
        <v>6.1083707025411105E-2</v>
      </c>
    </row>
    <row r="178" spans="1:7" x14ac:dyDescent="0.15">
      <c r="A178" s="17" t="str">
        <f>LEFT(Data!A184,4)&amp;"-"&amp;IF(LEN(Data!A184)-FIND(".",Data!A184)=1,10,RIGHT(Data!A184,2))&amp;"-28"</f>
        <v>1885-08-28</v>
      </c>
      <c r="B178" s="18">
        <f>Data!B185</f>
        <v>4.6500000000000004</v>
      </c>
      <c r="C178" s="20">
        <f t="shared" si="7"/>
        <v>-1.27388535031846E-2</v>
      </c>
      <c r="D178" s="18">
        <f>Data!C185/12</f>
        <v>2.1458333333333333E-2</v>
      </c>
      <c r="E178" s="20">
        <f>D178/B178</f>
        <v>4.6146953405017919E-3</v>
      </c>
      <c r="F178" s="18">
        <f t="shared" si="8"/>
        <v>11.287642467651251</v>
      </c>
      <c r="G178" s="21">
        <f t="shared" si="9"/>
        <v>-8.0803255484781511E-3</v>
      </c>
    </row>
    <row r="179" spans="1:7" x14ac:dyDescent="0.15">
      <c r="A179" s="17" t="str">
        <f>LEFT(Data!A185,4)&amp;"-"&amp;IF(LEN(Data!A185)-FIND(".",Data!A185)=1,10,RIGHT(Data!A185,2))&amp;"-28"</f>
        <v>1885-09-28</v>
      </c>
      <c r="B179" s="18">
        <f>Data!B186</f>
        <v>4.92</v>
      </c>
      <c r="C179" s="20">
        <f t="shared" si="7"/>
        <v>5.8064516129032073E-2</v>
      </c>
      <c r="D179" s="18">
        <f>Data!C186/12</f>
        <v>2.0974999999999997E-2</v>
      </c>
      <c r="E179" s="20">
        <f>D179/B179</f>
        <v>4.2632113821138209E-3</v>
      </c>
      <c r="F179" s="18">
        <f t="shared" si="8"/>
        <v>11.995142996873653</v>
      </c>
      <c r="G179" s="21">
        <f t="shared" si="9"/>
        <v>6.2679211469533813E-2</v>
      </c>
    </row>
    <row r="180" spans="1:7" x14ac:dyDescent="0.15">
      <c r="A180" s="17" t="str">
        <f>LEFT(Data!A186,4)&amp;"-"&amp;IF(LEN(Data!A186)-FIND(".",Data!A186)=1,10,RIGHT(Data!A186,2))&amp;"-28"</f>
        <v>1885-10-28</v>
      </c>
      <c r="B180" s="18">
        <f>Data!B187</f>
        <v>5.24</v>
      </c>
      <c r="C180" s="20">
        <f t="shared" si="7"/>
        <v>6.5040650406504197E-2</v>
      </c>
      <c r="D180" s="18">
        <f>Data!C187/12</f>
        <v>2.0483333333333333E-2</v>
      </c>
      <c r="E180" s="20">
        <f>D180/B180</f>
        <v>3.9090330788804067E-3</v>
      </c>
      <c r="F180" s="18">
        <f t="shared" si="8"/>
        <v>12.826452729263693</v>
      </c>
      <c r="G180" s="21">
        <f t="shared" si="9"/>
        <v>6.9303861788617915E-2</v>
      </c>
    </row>
    <row r="181" spans="1:7" x14ac:dyDescent="0.15">
      <c r="A181" s="17" t="str">
        <f>LEFT(Data!A187,4)&amp;"-"&amp;IF(LEN(Data!A187)-FIND(".",Data!A187)=1,10,RIGHT(Data!A187,2))&amp;"-28"</f>
        <v>1885-11-28</v>
      </c>
      <c r="B181" s="18">
        <f>Data!B188</f>
        <v>5.2</v>
      </c>
      <c r="C181" s="20">
        <f t="shared" si="7"/>
        <v>-7.6335877862595547E-3</v>
      </c>
      <c r="D181" s="18">
        <f>Data!C188/12</f>
        <v>0.02</v>
      </c>
      <c r="E181" s="20">
        <f>D181/B181</f>
        <v>3.8461538461538459E-3</v>
      </c>
      <c r="F181" s="18">
        <f t="shared" si="8"/>
        <v>12.778679904371938</v>
      </c>
      <c r="G181" s="21">
        <f t="shared" si="9"/>
        <v>-3.7245547073790908E-3</v>
      </c>
    </row>
    <row r="182" spans="1:7" x14ac:dyDescent="0.15">
      <c r="A182" s="17" t="str">
        <f>LEFT(Data!A188,4)&amp;"-"&amp;IF(LEN(Data!A188)-FIND(".",Data!A188)=1,10,RIGHT(Data!A188,2))&amp;"-28"</f>
        <v>1885-12-28</v>
      </c>
      <c r="B182" s="18">
        <f>Data!B189</f>
        <v>5.2</v>
      </c>
      <c r="C182" s="20">
        <f t="shared" si="7"/>
        <v>0</v>
      </c>
      <c r="D182" s="18">
        <f>Data!C189/12</f>
        <v>1.9858333333333335E-2</v>
      </c>
      <c r="E182" s="20">
        <f>D182/B182</f>
        <v>3.8189102564102568E-3</v>
      </c>
      <c r="F182" s="18">
        <f t="shared" si="8"/>
        <v>12.827828673234906</v>
      </c>
      <c r="G182" s="21">
        <f t="shared" si="9"/>
        <v>3.8461538461538325E-3</v>
      </c>
    </row>
    <row r="183" spans="1:7" x14ac:dyDescent="0.15">
      <c r="A183" s="17" t="str">
        <f>LEFT(Data!A189,4)&amp;"-"&amp;IF(LEN(Data!A189)-FIND(".",Data!A189)=1,10,RIGHT(Data!A189,2))&amp;"-28"</f>
        <v>1886-01-28</v>
      </c>
      <c r="B183" s="18">
        <f>Data!B190</f>
        <v>5.3</v>
      </c>
      <c r="C183" s="20">
        <f t="shared" si="7"/>
        <v>1.9230769230769162E-2</v>
      </c>
      <c r="D183" s="18">
        <f>Data!C190/12</f>
        <v>1.9724999999999999E-2</v>
      </c>
      <c r="E183" s="20">
        <f>D183/B183</f>
        <v>3.7216981132075473E-3</v>
      </c>
      <c r="F183" s="18">
        <f t="shared" si="8"/>
        <v>13.123506012669422</v>
      </c>
      <c r="G183" s="21">
        <f t="shared" si="9"/>
        <v>2.3049679487179509E-2</v>
      </c>
    </row>
    <row r="184" spans="1:7" x14ac:dyDescent="0.15">
      <c r="A184" s="17" t="str">
        <f>LEFT(Data!A190,4)&amp;"-"&amp;IF(LEN(Data!A190)-FIND(".",Data!A190)=1,10,RIGHT(Data!A190,2))&amp;"-28"</f>
        <v>1886-02-28</v>
      </c>
      <c r="B184" s="18">
        <f>Data!B191</f>
        <v>5.19</v>
      </c>
      <c r="C184" s="20">
        <f t="shared" si="7"/>
        <v>-2.075471698113196E-2</v>
      </c>
      <c r="D184" s="18">
        <f>Data!C191/12</f>
        <v>1.9583333333333331E-2</v>
      </c>
      <c r="E184" s="20">
        <f>D184/B184</f>
        <v>3.773281952472703E-3</v>
      </c>
      <c r="F184" s="18">
        <f t="shared" si="8"/>
        <v>12.899973087142303</v>
      </c>
      <c r="G184" s="21">
        <f t="shared" si="9"/>
        <v>-1.7033018867924521E-2</v>
      </c>
    </row>
    <row r="185" spans="1:7" x14ac:dyDescent="0.15">
      <c r="A185" s="17" t="str">
        <f>LEFT(Data!A191,4)&amp;"-"&amp;IF(LEN(Data!A191)-FIND(".",Data!A191)=1,10,RIGHT(Data!A191,2))&amp;"-28"</f>
        <v>1886-03-28</v>
      </c>
      <c r="B185" s="18">
        <f>Data!B192</f>
        <v>5.12</v>
      </c>
      <c r="C185" s="20">
        <f t="shared" si="7"/>
        <v>-1.3487475915221592E-2</v>
      </c>
      <c r="D185" s="18">
        <f>Data!C192/12</f>
        <v>1.9441666666666666E-2</v>
      </c>
      <c r="E185" s="20">
        <f>D185/B185</f>
        <v>3.7972005208333332E-3</v>
      </c>
      <c r="F185" s="18">
        <f t="shared" si="8"/>
        <v>12.774660246459563</v>
      </c>
      <c r="G185" s="21">
        <f t="shared" si="9"/>
        <v>-9.7141939627488627E-3</v>
      </c>
    </row>
    <row r="186" spans="1:7" x14ac:dyDescent="0.15">
      <c r="A186" s="17" t="str">
        <f>LEFT(Data!A192,4)&amp;"-"&amp;IF(LEN(Data!A192)-FIND(".",Data!A192)=1,10,RIGHT(Data!A192,2))&amp;"-28"</f>
        <v>1886-04-28</v>
      </c>
      <c r="B186" s="18">
        <f>Data!B193</f>
        <v>5.0199999999999996</v>
      </c>
      <c r="C186" s="20">
        <f t="shared" si="7"/>
        <v>-1.9531250000000111E-2</v>
      </c>
      <c r="D186" s="18">
        <f>Data!C193/12</f>
        <v>1.9308333333333334E-2</v>
      </c>
      <c r="E186" s="20">
        <f>D186/B186</f>
        <v>3.8462815405046484E-3</v>
      </c>
      <c r="F186" s="18">
        <f t="shared" si="8"/>
        <v>12.573663110062222</v>
      </c>
      <c r="G186" s="21">
        <f t="shared" si="9"/>
        <v>-1.5734049479166901E-2</v>
      </c>
    </row>
    <row r="187" spans="1:7" x14ac:dyDescent="0.15">
      <c r="A187" s="17" t="str">
        <f>LEFT(Data!A193,4)&amp;"-"&amp;IF(LEN(Data!A193)-FIND(".",Data!A193)=1,10,RIGHT(Data!A193,2))&amp;"-28"</f>
        <v>1886-05-28</v>
      </c>
      <c r="B187" s="18">
        <f>Data!B194</f>
        <v>5.25</v>
      </c>
      <c r="C187" s="20">
        <f t="shared" si="7"/>
        <v>4.5816733067729265E-2</v>
      </c>
      <c r="D187" s="18">
        <f>Data!C194/12</f>
        <v>1.9166666666666669E-2</v>
      </c>
      <c r="E187" s="20">
        <f>D187/B187</f>
        <v>3.650793650793651E-3</v>
      </c>
      <c r="F187" s="18">
        <f t="shared" si="8"/>
        <v>13.198109124776256</v>
      </c>
      <c r="G187" s="21">
        <f t="shared" si="9"/>
        <v>4.9663014608233969E-2</v>
      </c>
    </row>
    <row r="188" spans="1:7" x14ac:dyDescent="0.15">
      <c r="A188" s="17" t="str">
        <f>LEFT(Data!A194,4)&amp;"-"&amp;IF(LEN(Data!A194)-FIND(".",Data!A194)=1,10,RIGHT(Data!A194,2))&amp;"-28"</f>
        <v>1886-06-28</v>
      </c>
      <c r="B188" s="18">
        <f>Data!B195</f>
        <v>5.33</v>
      </c>
      <c r="C188" s="20">
        <f t="shared" si="7"/>
        <v>1.5238095238095273E-2</v>
      </c>
      <c r="D188" s="18">
        <f>Data!C195/12</f>
        <v>1.9025E-2</v>
      </c>
      <c r="E188" s="20">
        <f>D188/B188</f>
        <v>3.5694183864915571E-3</v>
      </c>
      <c r="F188" s="18">
        <f t="shared" si="8"/>
        <v>13.447406741577586</v>
      </c>
      <c r="G188" s="21">
        <f t="shared" si="9"/>
        <v>1.8888888888888955E-2</v>
      </c>
    </row>
    <row r="189" spans="1:7" x14ac:dyDescent="0.15">
      <c r="A189" s="17" t="str">
        <f>LEFT(Data!A195,4)&amp;"-"&amp;IF(LEN(Data!A195)-FIND(".",Data!A195)=1,10,RIGHT(Data!A195,2))&amp;"-28"</f>
        <v>1886-07-28</v>
      </c>
      <c r="B189" s="18">
        <f>Data!B196</f>
        <v>5.37</v>
      </c>
      <c r="C189" s="20">
        <f t="shared" si="7"/>
        <v>7.5046904315196894E-3</v>
      </c>
      <c r="D189" s="18">
        <f>Data!C196/12</f>
        <v>1.8891666666666668E-2</v>
      </c>
      <c r="E189" s="20">
        <f>D189/B189</f>
        <v>3.5180012414649285E-3</v>
      </c>
      <c r="F189" s="18">
        <f t="shared" si="8"/>
        <v>13.596324787153875</v>
      </c>
      <c r="G189" s="21">
        <f t="shared" si="9"/>
        <v>1.1074108818011297E-2</v>
      </c>
    </row>
    <row r="190" spans="1:7" x14ac:dyDescent="0.15">
      <c r="A190" s="17" t="str">
        <f>LEFT(Data!A196,4)&amp;"-"&amp;IF(LEN(Data!A196)-FIND(".",Data!A196)=1,10,RIGHT(Data!A196,2))&amp;"-28"</f>
        <v>1886-08-28</v>
      </c>
      <c r="B190" s="18">
        <f>Data!B197</f>
        <v>5.51</v>
      </c>
      <c r="C190" s="20">
        <f t="shared" si="7"/>
        <v>2.607076350093096E-2</v>
      </c>
      <c r="D190" s="18">
        <f>Data!C197/12</f>
        <v>1.8749999999999999E-2</v>
      </c>
      <c r="E190" s="20">
        <f>D190/B190</f>
        <v>3.4029038112522686E-3</v>
      </c>
      <c r="F190" s="18">
        <f t="shared" si="8"/>
        <v>13.998623242642177</v>
      </c>
      <c r="G190" s="21">
        <f t="shared" si="9"/>
        <v>2.9588764742395801E-2</v>
      </c>
    </row>
    <row r="191" spans="1:7" x14ac:dyDescent="0.15">
      <c r="A191" s="17" t="str">
        <f>LEFT(Data!A197,4)&amp;"-"&amp;IF(LEN(Data!A197)-FIND(".",Data!A197)=1,10,RIGHT(Data!A197,2))&amp;"-28"</f>
        <v>1886-09-28</v>
      </c>
      <c r="B191" s="18">
        <f>Data!B198</f>
        <v>5.65</v>
      </c>
      <c r="C191" s="20">
        <f t="shared" si="7"/>
        <v>2.5408348457350405E-2</v>
      </c>
      <c r="D191" s="18">
        <f>Data!C198/12</f>
        <v>1.8608333333333334E-2</v>
      </c>
      <c r="E191" s="20">
        <f>D191/B191</f>
        <v>3.2935103244837757E-3</v>
      </c>
      <c r="F191" s="18">
        <f t="shared" si="8"/>
        <v>14.401941108299065</v>
      </c>
      <c r="G191" s="21">
        <f t="shared" si="9"/>
        <v>2.8811252268602594E-2</v>
      </c>
    </row>
    <row r="192" spans="1:7" x14ac:dyDescent="0.15">
      <c r="A192" s="17" t="str">
        <f>LEFT(Data!A198,4)&amp;"-"&amp;IF(LEN(Data!A198)-FIND(".",Data!A198)=1,10,RIGHT(Data!A198,2))&amp;"-28"</f>
        <v>1886-10-28</v>
      </c>
      <c r="B192" s="18">
        <f>Data!B199</f>
        <v>5.79</v>
      </c>
      <c r="C192" s="20">
        <f t="shared" si="7"/>
        <v>2.4778761061946764E-2</v>
      </c>
      <c r="D192" s="18">
        <f>Data!C199/12</f>
        <v>1.8475000000000002E-2</v>
      </c>
      <c r="E192" s="20">
        <f>D192/B192</f>
        <v>3.1908462867012094E-3</v>
      </c>
      <c r="F192" s="18">
        <f t="shared" si="8"/>
        <v>14.806236307582626</v>
      </c>
      <c r="G192" s="21">
        <f t="shared" si="9"/>
        <v>2.8072271386430536E-2</v>
      </c>
    </row>
    <row r="193" spans="1:7" x14ac:dyDescent="0.15">
      <c r="A193" s="17" t="str">
        <f>LEFT(Data!A199,4)&amp;"-"&amp;IF(LEN(Data!A199)-FIND(".",Data!A199)=1,10,RIGHT(Data!A199,2))&amp;"-28"</f>
        <v>1886-11-28</v>
      </c>
      <c r="B193" s="18">
        <f>Data!B200</f>
        <v>5.64</v>
      </c>
      <c r="C193" s="20">
        <f t="shared" si="7"/>
        <v>-2.5906735751295429E-2</v>
      </c>
      <c r="D193" s="18">
        <f>Data!C200/12</f>
        <v>1.8333333333333333E-2</v>
      </c>
      <c r="E193" s="20">
        <f>D193/B193</f>
        <v>3.2505910165484637E-3</v>
      </c>
      <c r="F193" s="18">
        <f t="shared" si="8"/>
        <v>14.469899480232918</v>
      </c>
      <c r="G193" s="21">
        <f t="shared" si="9"/>
        <v>-2.271588946459413E-2</v>
      </c>
    </row>
    <row r="194" spans="1:7" x14ac:dyDescent="0.15">
      <c r="A194" s="17" t="str">
        <f>LEFT(Data!A200,4)&amp;"-"&amp;IF(LEN(Data!A200)-FIND(".",Data!A200)=1,10,RIGHT(Data!A200,2))&amp;"-28"</f>
        <v>1886-12-28</v>
      </c>
      <c r="B194" s="18">
        <f>Data!B201</f>
        <v>5.58</v>
      </c>
      <c r="C194" s="20">
        <f t="shared" si="7"/>
        <v>-1.0638297872340385E-2</v>
      </c>
      <c r="D194" s="18">
        <f>Data!C201/12</f>
        <v>1.8541666666666668E-2</v>
      </c>
      <c r="E194" s="20">
        <f>D194/B194</f>
        <v>3.3228793309438474E-3</v>
      </c>
      <c r="F194" s="18">
        <f t="shared" si="8"/>
        <v>14.363000104640181</v>
      </c>
      <c r="G194" s="21">
        <f t="shared" si="9"/>
        <v>-7.3877068557920422E-3</v>
      </c>
    </row>
    <row r="195" spans="1:7" x14ac:dyDescent="0.15">
      <c r="A195" s="17" t="str">
        <f>LEFT(Data!A201,4)&amp;"-"&amp;IF(LEN(Data!A201)-FIND(".",Data!A201)=1,10,RIGHT(Data!A201,2))&amp;"-28"</f>
        <v>1887-01-28</v>
      </c>
      <c r="B195" s="18">
        <f>Data!B202</f>
        <v>5.54</v>
      </c>
      <c r="C195" s="20">
        <f t="shared" si="7"/>
        <v>-7.1684587813619638E-3</v>
      </c>
      <c r="D195" s="18">
        <f>Data!C202/12</f>
        <v>1.8749999999999999E-2</v>
      </c>
      <c r="E195" s="20">
        <f>D195/B195</f>
        <v>3.3844765342960288E-3</v>
      </c>
      <c r="F195" s="18">
        <f t="shared" si="8"/>
        <v>14.307766046591423</v>
      </c>
      <c r="G195" s="21">
        <f t="shared" si="9"/>
        <v>-3.8455794504180796E-3</v>
      </c>
    </row>
    <row r="196" spans="1:7" x14ac:dyDescent="0.15">
      <c r="A196" s="17" t="str">
        <f>LEFT(Data!A202,4)&amp;"-"&amp;IF(LEN(Data!A202)-FIND(".",Data!A202)=1,10,RIGHT(Data!A202,2))&amp;"-28"</f>
        <v>1887-02-28</v>
      </c>
      <c r="B196" s="18">
        <f>Data!B203</f>
        <v>5.67</v>
      </c>
      <c r="C196" s="20">
        <f t="shared" ref="C196:C259" si="10">B196/B195-1</f>
        <v>2.3465703971119023E-2</v>
      </c>
      <c r="D196" s="18">
        <f>Data!C203/12</f>
        <v>1.8958333333333334E-2</v>
      </c>
      <c r="E196" s="20">
        <f>D196/B196</f>
        <v>3.3436213991769547E-3</v>
      </c>
      <c r="F196" s="18">
        <f t="shared" ref="F196:F259" si="11">(1+C196+E195)*F195</f>
        <v>14.691932147571652</v>
      </c>
      <c r="G196" s="21">
        <f t="shared" ref="G196:G259" si="12">F196/F195-1</f>
        <v>2.68501805054151E-2</v>
      </c>
    </row>
    <row r="197" spans="1:7" x14ac:dyDescent="0.15">
      <c r="A197" s="17" t="str">
        <f>LEFT(Data!A203,4)&amp;"-"&amp;IF(LEN(Data!A203)-FIND(".",Data!A203)=1,10,RIGHT(Data!A203,2))&amp;"-28"</f>
        <v>1887-03-28</v>
      </c>
      <c r="B197" s="18">
        <f>Data!B204</f>
        <v>5.8</v>
      </c>
      <c r="C197" s="20">
        <f t="shared" si="10"/>
        <v>2.2927689594356204E-2</v>
      </c>
      <c r="D197" s="18">
        <f>Data!C204/12</f>
        <v>1.9166666666666669E-2</v>
      </c>
      <c r="E197" s="20">
        <f>D197/B197</f>
        <v>3.3045977011494257E-3</v>
      </c>
      <c r="F197" s="18">
        <f t="shared" si="11"/>
        <v>15.077908466116394</v>
      </c>
      <c r="G197" s="21">
        <f t="shared" si="12"/>
        <v>2.6271310993533081E-2</v>
      </c>
    </row>
    <row r="198" spans="1:7" x14ac:dyDescent="0.15">
      <c r="A198" s="17" t="str">
        <f>LEFT(Data!A204,4)&amp;"-"&amp;IF(LEN(Data!A204)-FIND(".",Data!A204)=1,10,RIGHT(Data!A204,2))&amp;"-28"</f>
        <v>1887-04-28</v>
      </c>
      <c r="B198" s="18">
        <f>Data!B205</f>
        <v>5.9</v>
      </c>
      <c r="C198" s="20">
        <f t="shared" si="10"/>
        <v>1.7241379310344973E-2</v>
      </c>
      <c r="D198" s="18">
        <f>Data!C205/12</f>
        <v>1.9375E-2</v>
      </c>
      <c r="E198" s="20">
        <f>D198/B198</f>
        <v>3.2838983050847456E-3</v>
      </c>
      <c r="F198" s="18">
        <f t="shared" si="11"/>
        <v>15.387698826842639</v>
      </c>
      <c r="G198" s="21">
        <f t="shared" si="12"/>
        <v>2.054597701149441E-2</v>
      </c>
    </row>
    <row r="199" spans="1:7" x14ac:dyDescent="0.15">
      <c r="A199" s="17" t="str">
        <f>LEFT(Data!A205,4)&amp;"-"&amp;IF(LEN(Data!A205)-FIND(".",Data!A205)=1,10,RIGHT(Data!A205,2))&amp;"-28"</f>
        <v>1887-05-28</v>
      </c>
      <c r="B199" s="18">
        <f>Data!B206</f>
        <v>5.73</v>
      </c>
      <c r="C199" s="20">
        <f t="shared" si="10"/>
        <v>-2.8813559322033888E-2</v>
      </c>
      <c r="D199" s="18">
        <f>Data!C206/12</f>
        <v>1.9583333333333331E-2</v>
      </c>
      <c r="E199" s="20">
        <f>D199/B199</f>
        <v>3.417684700407213E-3</v>
      </c>
      <c r="F199" s="18">
        <f t="shared" si="11"/>
        <v>14.994856091962442</v>
      </c>
      <c r="G199" s="21">
        <f t="shared" si="12"/>
        <v>-2.552966101694909E-2</v>
      </c>
    </row>
    <row r="200" spans="1:7" x14ac:dyDescent="0.15">
      <c r="A200" s="17" t="str">
        <f>LEFT(Data!A206,4)&amp;"-"&amp;IF(LEN(Data!A206)-FIND(".",Data!A206)=1,10,RIGHT(Data!A206,2))&amp;"-28"</f>
        <v>1887-06-28</v>
      </c>
      <c r="B200" s="18">
        <f>Data!B207</f>
        <v>5.59</v>
      </c>
      <c r="C200" s="20">
        <f t="shared" si="10"/>
        <v>-2.4432809773124009E-2</v>
      </c>
      <c r="D200" s="18">
        <f>Data!C207/12</f>
        <v>1.9791666666666666E-2</v>
      </c>
      <c r="E200" s="20">
        <f>D200/B200</f>
        <v>3.5405485986881335E-3</v>
      </c>
      <c r="F200" s="18">
        <f t="shared" si="11"/>
        <v>14.679737315742463</v>
      </c>
      <c r="G200" s="21">
        <f t="shared" si="12"/>
        <v>-2.1015125072716745E-2</v>
      </c>
    </row>
    <row r="201" spans="1:7" x14ac:dyDescent="0.15">
      <c r="A201" s="17" t="str">
        <f>LEFT(Data!A207,4)&amp;"-"&amp;IF(LEN(Data!A207)-FIND(".",Data!A207)=1,10,RIGHT(Data!A207,2))&amp;"-28"</f>
        <v>1887-07-28</v>
      </c>
      <c r="B201" s="18">
        <f>Data!B208</f>
        <v>5.45</v>
      </c>
      <c r="C201" s="20">
        <f t="shared" si="10"/>
        <v>-2.5044722719141266E-2</v>
      </c>
      <c r="D201" s="18">
        <f>Data!C208/12</f>
        <v>0.02</v>
      </c>
      <c r="E201" s="20">
        <f>D201/B201</f>
        <v>3.6697247706422016E-3</v>
      </c>
      <c r="F201" s="18">
        <f t="shared" si="11"/>
        <v>14.364061688462224</v>
      </c>
      <c r="G201" s="21">
        <f t="shared" si="12"/>
        <v>-2.1504174120453134E-2</v>
      </c>
    </row>
    <row r="202" spans="1:7" x14ac:dyDescent="0.15">
      <c r="A202" s="17" t="str">
        <f>LEFT(Data!A208,4)&amp;"-"&amp;IF(LEN(Data!A208)-FIND(".",Data!A208)=1,10,RIGHT(Data!A208,2))&amp;"-28"</f>
        <v>1887-08-28</v>
      </c>
      <c r="B202" s="18">
        <f>Data!B209</f>
        <v>5.38</v>
      </c>
      <c r="C202" s="20">
        <f t="shared" si="10"/>
        <v>-1.2844036697247763E-2</v>
      </c>
      <c r="D202" s="18">
        <f>Data!C209/12</f>
        <v>2.0208333333333332E-2</v>
      </c>
      <c r="E202" s="20">
        <f>D202/B202</f>
        <v>3.7561957868649317E-3</v>
      </c>
      <c r="F202" s="18">
        <f t="shared" si="11"/>
        <v>14.232281305999267</v>
      </c>
      <c r="G202" s="21">
        <f t="shared" si="12"/>
        <v>-9.1743119266055606E-3</v>
      </c>
    </row>
    <row r="203" spans="1:7" x14ac:dyDescent="0.15">
      <c r="A203" s="17" t="str">
        <f>LEFT(Data!A209,4)&amp;"-"&amp;IF(LEN(Data!A209)-FIND(".",Data!A209)=1,10,RIGHT(Data!A209,2))&amp;"-28"</f>
        <v>1887-09-28</v>
      </c>
      <c r="B203" s="18">
        <f>Data!B210</f>
        <v>5.2</v>
      </c>
      <c r="C203" s="20">
        <f t="shared" si="10"/>
        <v>-3.3457249070631967E-2</v>
      </c>
      <c r="D203" s="18">
        <f>Data!C210/12</f>
        <v>2.0416666666666666E-2</v>
      </c>
      <c r="E203" s="20">
        <f>D203/B203</f>
        <v>3.9262820512820512E-3</v>
      </c>
      <c r="F203" s="18">
        <f t="shared" si="11"/>
        <v>13.809567560580222</v>
      </c>
      <c r="G203" s="21">
        <f t="shared" si="12"/>
        <v>-2.9701053283767043E-2</v>
      </c>
    </row>
    <row r="204" spans="1:7" x14ac:dyDescent="0.15">
      <c r="A204" s="17" t="str">
        <f>LEFT(Data!A210,4)&amp;"-"&amp;IF(LEN(Data!A210)-FIND(".",Data!A210)=1,10,RIGHT(Data!A210,2))&amp;"-28"</f>
        <v>1887-10-28</v>
      </c>
      <c r="B204" s="18">
        <f>Data!B211</f>
        <v>5.3</v>
      </c>
      <c r="C204" s="20">
        <f t="shared" si="10"/>
        <v>1.9230769230769162E-2</v>
      </c>
      <c r="D204" s="18">
        <f>Data!C211/12</f>
        <v>2.0625000000000001E-2</v>
      </c>
      <c r="E204" s="20">
        <f>D204/B204</f>
        <v>3.8915094339622646E-3</v>
      </c>
      <c r="F204" s="18">
        <f t="shared" si="11"/>
        <v>14.129356424763527</v>
      </c>
      <c r="G204" s="21">
        <f t="shared" si="12"/>
        <v>2.3157051282051144E-2</v>
      </c>
    </row>
    <row r="205" spans="1:7" x14ac:dyDescent="0.15">
      <c r="A205" s="17" t="str">
        <f>LEFT(Data!A211,4)&amp;"-"&amp;IF(LEN(Data!A211)-FIND(".",Data!A211)=1,10,RIGHT(Data!A211,2))&amp;"-28"</f>
        <v>1887-11-28</v>
      </c>
      <c r="B205" s="18">
        <f>Data!B212</f>
        <v>5.27</v>
      </c>
      <c r="C205" s="20">
        <f t="shared" si="10"/>
        <v>-5.6603773584905648E-3</v>
      </c>
      <c r="D205" s="18">
        <f>Data!C212/12</f>
        <v>2.0833333333333332E-2</v>
      </c>
      <c r="E205" s="20">
        <f>D205/B205</f>
        <v>3.9531941808981655E-3</v>
      </c>
      <c r="F205" s="18">
        <f t="shared" si="11"/>
        <v>14.104363459389534</v>
      </c>
      <c r="G205" s="21">
        <f t="shared" si="12"/>
        <v>-1.7688679245283501E-3</v>
      </c>
    </row>
    <row r="206" spans="1:7" x14ac:dyDescent="0.15">
      <c r="A206" s="17" t="str">
        <f>LEFT(Data!A212,4)&amp;"-"&amp;IF(LEN(Data!A212)-FIND(".",Data!A212)=1,10,RIGHT(Data!A212,2))&amp;"-28"</f>
        <v>1887-12-28</v>
      </c>
      <c r="B206" s="18">
        <f>Data!B213</f>
        <v>5.31</v>
      </c>
      <c r="C206" s="20">
        <f t="shared" si="10"/>
        <v>7.5901328273244584E-3</v>
      </c>
      <c r="D206" s="18">
        <f>Data!C213/12</f>
        <v>2.0691666666666667E-2</v>
      </c>
      <c r="E206" s="20">
        <f>D206/B206</f>
        <v>3.8967357187696173E-3</v>
      </c>
      <c r="F206" s="18">
        <f t="shared" si="11"/>
        <v>14.267174739044092</v>
      </c>
      <c r="G206" s="21">
        <f t="shared" si="12"/>
        <v>1.1543327008222581E-2</v>
      </c>
    </row>
    <row r="207" spans="1:7" x14ac:dyDescent="0.15">
      <c r="A207" s="17" t="str">
        <f>LEFT(Data!A213,4)&amp;"-"&amp;IF(LEN(Data!A213)-FIND(".",Data!A213)=1,10,RIGHT(Data!A213,2))&amp;"-28"</f>
        <v>1888-01-28</v>
      </c>
      <c r="B207" s="18">
        <f>Data!B214</f>
        <v>5.28</v>
      </c>
      <c r="C207" s="20">
        <f t="shared" si="10"/>
        <v>-5.6497175141241307E-3</v>
      </c>
      <c r="D207" s="18">
        <f>Data!C214/12</f>
        <v>2.0558333333333335E-2</v>
      </c>
      <c r="E207" s="20">
        <f>D207/B207</f>
        <v>3.8936237373737373E-3</v>
      </c>
      <c r="F207" s="18">
        <f t="shared" si="11"/>
        <v>14.242164641455405</v>
      </c>
      <c r="G207" s="21">
        <f t="shared" si="12"/>
        <v>-1.7529817953545468E-3</v>
      </c>
    </row>
    <row r="208" spans="1:7" x14ac:dyDescent="0.15">
      <c r="A208" s="17" t="str">
        <f>LEFT(Data!A214,4)&amp;"-"&amp;IF(LEN(Data!A214)-FIND(".",Data!A214)=1,10,RIGHT(Data!A214,2))&amp;"-28"</f>
        <v>1888-02-28</v>
      </c>
      <c r="B208" s="18">
        <f>Data!B215</f>
        <v>5.08</v>
      </c>
      <c r="C208" s="20">
        <f t="shared" si="10"/>
        <v>-3.7878787878787956E-2</v>
      </c>
      <c r="D208" s="18">
        <f>Data!C215/12</f>
        <v>2.0416666666666666E-2</v>
      </c>
      <c r="E208" s="20">
        <f>D208/B208</f>
        <v>4.0190288713910756E-3</v>
      </c>
      <c r="F208" s="18">
        <f t="shared" si="11"/>
        <v>13.758142338386499</v>
      </c>
      <c r="G208" s="21">
        <f t="shared" si="12"/>
        <v>-3.398516414141417E-2</v>
      </c>
    </row>
    <row r="209" spans="1:7" x14ac:dyDescent="0.15">
      <c r="A209" s="17" t="str">
        <f>LEFT(Data!A215,4)&amp;"-"&amp;IF(LEN(Data!A215)-FIND(".",Data!A215)=1,10,RIGHT(Data!A215,2))&amp;"-28"</f>
        <v>1888-03-28</v>
      </c>
      <c r="B209" s="18">
        <f>Data!B216</f>
        <v>5.0999999999999996</v>
      </c>
      <c r="C209" s="20">
        <f t="shared" si="10"/>
        <v>3.937007874015741E-3</v>
      </c>
      <c r="D209" s="18">
        <f>Data!C216/12</f>
        <v>2.0274999999999998E-2</v>
      </c>
      <c r="E209" s="20">
        <f>D209/B209</f>
        <v>3.9754901960784312E-3</v>
      </c>
      <c r="F209" s="18">
        <f t="shared" si="11"/>
        <v>13.867602624379238</v>
      </c>
      <c r="G209" s="21">
        <f t="shared" si="12"/>
        <v>7.9560367454067915E-3</v>
      </c>
    </row>
    <row r="210" spans="1:7" x14ac:dyDescent="0.15">
      <c r="A210" s="17" t="str">
        <f>LEFT(Data!A216,4)&amp;"-"&amp;IF(LEN(Data!A216)-FIND(".",Data!A216)=1,10,RIGHT(Data!A216,2))&amp;"-28"</f>
        <v>1888-04-28</v>
      </c>
      <c r="B210" s="18">
        <f>Data!B217</f>
        <v>5.17</v>
      </c>
      <c r="C210" s="20">
        <f t="shared" si="10"/>
        <v>1.3725490196078383E-2</v>
      </c>
      <c r="D210" s="18">
        <f>Data!C217/12</f>
        <v>2.0141666666666665E-2</v>
      </c>
      <c r="E210" s="20">
        <f>D210/B210</f>
        <v>3.8958736299161828E-3</v>
      </c>
      <c r="F210" s="18">
        <f t="shared" si="11"/>
        <v>14.113072786519597</v>
      </c>
      <c r="G210" s="21">
        <f t="shared" si="12"/>
        <v>1.770098039215684E-2</v>
      </c>
    </row>
    <row r="211" spans="1:7" x14ac:dyDescent="0.15">
      <c r="A211" s="17" t="str">
        <f>LEFT(Data!A217,4)&amp;"-"&amp;IF(LEN(Data!A217)-FIND(".",Data!A217)=1,10,RIGHT(Data!A217,2))&amp;"-28"</f>
        <v>1888-05-28</v>
      </c>
      <c r="B211" s="18">
        <f>Data!B218</f>
        <v>5.01</v>
      </c>
      <c r="C211" s="20">
        <f t="shared" si="10"/>
        <v>-3.0947775628626717E-2</v>
      </c>
      <c r="D211" s="18">
        <f>Data!C218/12</f>
        <v>0.02</v>
      </c>
      <c r="E211" s="20">
        <f>D211/B211</f>
        <v>3.9920159680638728E-3</v>
      </c>
      <c r="F211" s="18">
        <f t="shared" si="11"/>
        <v>13.731287324598</v>
      </c>
      <c r="G211" s="21">
        <f t="shared" si="12"/>
        <v>-2.7051901998710548E-2</v>
      </c>
    </row>
    <row r="212" spans="1:7" x14ac:dyDescent="0.15">
      <c r="A212" s="17" t="str">
        <f>LEFT(Data!A218,4)&amp;"-"&amp;IF(LEN(Data!A218)-FIND(".",Data!A218)=1,10,RIGHT(Data!A218,2))&amp;"-28"</f>
        <v>1888-06-28</v>
      </c>
      <c r="B212" s="18">
        <f>Data!B219</f>
        <v>5.14</v>
      </c>
      <c r="C212" s="20">
        <f t="shared" si="10"/>
        <v>2.5948103792415189E-2</v>
      </c>
      <c r="D212" s="18">
        <f>Data!C219/12</f>
        <v>1.9858333333333335E-2</v>
      </c>
      <c r="E212" s="20">
        <f>D212/B212</f>
        <v>3.8634889753566804E-3</v>
      </c>
      <c r="F212" s="18">
        <f t="shared" si="11"/>
        <v>14.142403711562014</v>
      </c>
      <c r="G212" s="21">
        <f t="shared" si="12"/>
        <v>2.9940119760479167E-2</v>
      </c>
    </row>
    <row r="213" spans="1:7" x14ac:dyDescent="0.15">
      <c r="A213" s="17" t="str">
        <f>LEFT(Data!A219,4)&amp;"-"&amp;IF(LEN(Data!A219)-FIND(".",Data!A219)=1,10,RIGHT(Data!A219,2))&amp;"-28"</f>
        <v>1888-07-28</v>
      </c>
      <c r="B213" s="18">
        <f>Data!B220</f>
        <v>5.25</v>
      </c>
      <c r="C213" s="20">
        <f t="shared" si="10"/>
        <v>2.1400778210116878E-2</v>
      </c>
      <c r="D213" s="18">
        <f>Data!C220/12</f>
        <v>1.9724999999999999E-2</v>
      </c>
      <c r="E213" s="20">
        <f>D213/B213</f>
        <v>3.7571428571428569E-3</v>
      </c>
      <c r="F213" s="18">
        <f t="shared" si="11"/>
        <v>14.49970117757575</v>
      </c>
      <c r="G213" s="21">
        <f t="shared" si="12"/>
        <v>2.5264267185473477E-2</v>
      </c>
    </row>
    <row r="214" spans="1:7" x14ac:dyDescent="0.15">
      <c r="A214" s="17" t="str">
        <f>LEFT(Data!A220,4)&amp;"-"&amp;IF(LEN(Data!A220)-FIND(".",Data!A220)=1,10,RIGHT(Data!A220,2))&amp;"-28"</f>
        <v>1888-08-28</v>
      </c>
      <c r="B214" s="18">
        <f>Data!B221</f>
        <v>5.38</v>
      </c>
      <c r="C214" s="20">
        <f t="shared" si="10"/>
        <v>2.4761904761904763E-2</v>
      </c>
      <c r="D214" s="18">
        <f>Data!C221/12</f>
        <v>1.9583333333333331E-2</v>
      </c>
      <c r="E214" s="20">
        <f>D214/B214</f>
        <v>3.6400247831474596E-3</v>
      </c>
      <c r="F214" s="18">
        <f t="shared" si="11"/>
        <v>14.913218845920992</v>
      </c>
      <c r="G214" s="21">
        <f t="shared" si="12"/>
        <v>2.8519047619047555E-2</v>
      </c>
    </row>
    <row r="215" spans="1:7" x14ac:dyDescent="0.15">
      <c r="A215" s="17" t="str">
        <f>LEFT(Data!A221,4)&amp;"-"&amp;IF(LEN(Data!A221)-FIND(".",Data!A221)=1,10,RIGHT(Data!A221,2))&amp;"-28"</f>
        <v>1888-09-28</v>
      </c>
      <c r="B215" s="18">
        <f>Data!B222</f>
        <v>5.35</v>
      </c>
      <c r="C215" s="20">
        <f t="shared" si="10"/>
        <v>-5.5762081784387352E-3</v>
      </c>
      <c r="D215" s="18">
        <f>Data!C222/12</f>
        <v>1.9441666666666666E-2</v>
      </c>
      <c r="E215" s="20">
        <f>D215/B215</f>
        <v>3.6339563862928352E-3</v>
      </c>
      <c r="F215" s="18">
        <f t="shared" si="11"/>
        <v>14.884344119221176</v>
      </c>
      <c r="G215" s="21">
        <f t="shared" si="12"/>
        <v>-1.9361833952912244E-3</v>
      </c>
    </row>
    <row r="216" spans="1:7" x14ac:dyDescent="0.15">
      <c r="A216" s="17" t="str">
        <f>LEFT(Data!A222,4)&amp;"-"&amp;IF(LEN(Data!A222)-FIND(".",Data!A222)=1,10,RIGHT(Data!A222,2))&amp;"-28"</f>
        <v>1888-10-28</v>
      </c>
      <c r="B216" s="18">
        <f>Data!B223</f>
        <v>5.24</v>
      </c>
      <c r="C216" s="20">
        <f t="shared" si="10"/>
        <v>-2.0560747663551315E-2</v>
      </c>
      <c r="D216" s="18">
        <f>Data!C223/12</f>
        <v>1.9308333333333334E-2</v>
      </c>
      <c r="E216" s="20">
        <f>D216/B216</f>
        <v>3.6847964376590329E-3</v>
      </c>
      <c r="F216" s="18">
        <f t="shared" si="11"/>
        <v>14.632399933016229</v>
      </c>
      <c r="G216" s="21">
        <f t="shared" si="12"/>
        <v>-1.6926791277258491E-2</v>
      </c>
    </row>
    <row r="217" spans="1:7" x14ac:dyDescent="0.15">
      <c r="A217" s="17" t="str">
        <f>LEFT(Data!A223,4)&amp;"-"&amp;IF(LEN(Data!A223)-FIND(".",Data!A223)=1,10,RIGHT(Data!A223,2))&amp;"-28"</f>
        <v>1888-11-28</v>
      </c>
      <c r="B217" s="18">
        <f>Data!B224</f>
        <v>5.14</v>
      </c>
      <c r="C217" s="20">
        <f t="shared" si="10"/>
        <v>-1.9083969465648942E-2</v>
      </c>
      <c r="D217" s="18">
        <f>Data!C224/12</f>
        <v>1.9166666666666669E-2</v>
      </c>
      <c r="E217" s="20">
        <f>D217/B217</f>
        <v>3.7289234760051887E-3</v>
      </c>
      <c r="F217" s="18">
        <f t="shared" si="11"/>
        <v>14.407073074632965</v>
      </c>
      <c r="G217" s="21">
        <f t="shared" si="12"/>
        <v>-1.5399173027989876E-2</v>
      </c>
    </row>
    <row r="218" spans="1:7" x14ac:dyDescent="0.15">
      <c r="A218" s="17" t="str">
        <f>LEFT(Data!A224,4)&amp;"-"&amp;IF(LEN(Data!A224)-FIND(".",Data!A224)=1,10,RIGHT(Data!A224,2))&amp;"-28"</f>
        <v>1888-12-28</v>
      </c>
      <c r="B218" s="18">
        <f>Data!B225</f>
        <v>5.24</v>
      </c>
      <c r="C218" s="20">
        <f t="shared" si="10"/>
        <v>1.9455252918288091E-2</v>
      </c>
      <c r="D218" s="18">
        <f>Data!C225/12</f>
        <v>1.9099999999999999E-2</v>
      </c>
      <c r="E218" s="20">
        <f>D218/B218</f>
        <v>3.6450381679389307E-3</v>
      </c>
      <c r="F218" s="18">
        <f t="shared" si="11"/>
        <v>14.741089198120729</v>
      </c>
      <c r="G218" s="21">
        <f t="shared" si="12"/>
        <v>2.3184176394293265E-2</v>
      </c>
    </row>
    <row r="219" spans="1:7" x14ac:dyDescent="0.15">
      <c r="A219" s="17" t="str">
        <f>LEFT(Data!A225,4)&amp;"-"&amp;IF(LEN(Data!A225)-FIND(".",Data!A225)=1,10,RIGHT(Data!A225,2))&amp;"-28"</f>
        <v>1889-01-28</v>
      </c>
      <c r="B219" s="18">
        <f>Data!B226</f>
        <v>5.3</v>
      </c>
      <c r="C219" s="20">
        <f t="shared" si="10"/>
        <v>1.1450381679389166E-2</v>
      </c>
      <c r="D219" s="18">
        <f>Data!C226/12</f>
        <v>1.9025E-2</v>
      </c>
      <c r="E219" s="20">
        <f>D219/B219</f>
        <v>3.5896226415094343E-3</v>
      </c>
      <c r="F219" s="18">
        <f t="shared" si="11"/>
        <v>14.963612128573274</v>
      </c>
      <c r="G219" s="21">
        <f t="shared" si="12"/>
        <v>1.5095419847328095E-2</v>
      </c>
    </row>
    <row r="220" spans="1:7" x14ac:dyDescent="0.15">
      <c r="A220" s="17" t="str">
        <f>LEFT(Data!A226,4)&amp;"-"&amp;IF(LEN(Data!A226)-FIND(".",Data!A226)=1,10,RIGHT(Data!A226,2))&amp;"-28"</f>
        <v>1889-02-28</v>
      </c>
      <c r="B220" s="18">
        <f>Data!B227</f>
        <v>5.19</v>
      </c>
      <c r="C220" s="20">
        <f t="shared" si="10"/>
        <v>-2.075471698113196E-2</v>
      </c>
      <c r="D220" s="18">
        <f>Data!C227/12</f>
        <v>1.8958333333333334E-2</v>
      </c>
      <c r="E220" s="20">
        <f>D220/B220</f>
        <v>3.652858060372511E-3</v>
      </c>
      <c r="F220" s="18">
        <f t="shared" si="11"/>
        <v>14.706760314724793</v>
      </c>
      <c r="G220" s="21">
        <f t="shared" si="12"/>
        <v>-1.7165094339622655E-2</v>
      </c>
    </row>
    <row r="221" spans="1:7" x14ac:dyDescent="0.15">
      <c r="A221" s="17" t="str">
        <f>LEFT(Data!A227,4)&amp;"-"&amp;IF(LEN(Data!A227)-FIND(".",Data!A227)=1,10,RIGHT(Data!A227,2))&amp;"-28"</f>
        <v>1889-03-28</v>
      </c>
      <c r="B221" s="18">
        <f>Data!B228</f>
        <v>5.18</v>
      </c>
      <c r="C221" s="20">
        <f t="shared" si="10"/>
        <v>-1.9267822736032114E-3</v>
      </c>
      <c r="D221" s="18">
        <f>Data!C228/12</f>
        <v>1.8891666666666668E-2</v>
      </c>
      <c r="E221" s="20">
        <f>D221/B221</f>
        <v>3.6470398970398976E-3</v>
      </c>
      <c r="F221" s="18">
        <f t="shared" si="11"/>
        <v>14.732145297605857</v>
      </c>
      <c r="G221" s="21">
        <f t="shared" si="12"/>
        <v>1.7260757867691989E-3</v>
      </c>
    </row>
    <row r="222" spans="1:7" x14ac:dyDescent="0.15">
      <c r="A222" s="17" t="str">
        <f>LEFT(Data!A228,4)&amp;"-"&amp;IF(LEN(Data!A228)-FIND(".",Data!A228)=1,10,RIGHT(Data!A228,2))&amp;"-28"</f>
        <v>1889-04-28</v>
      </c>
      <c r="B222" s="18">
        <f>Data!B229</f>
        <v>5.32</v>
      </c>
      <c r="C222" s="20">
        <f t="shared" si="10"/>
        <v>2.7027027027027195E-2</v>
      </c>
      <c r="D222" s="18">
        <f>Data!C229/12</f>
        <v>1.8816666666666666E-2</v>
      </c>
      <c r="E222" s="20">
        <f>D222/B222</f>
        <v>3.5369674185463653E-3</v>
      </c>
      <c r="F222" s="18">
        <f t="shared" si="11"/>
        <v>15.184040108399699</v>
      </c>
      <c r="G222" s="21">
        <f t="shared" si="12"/>
        <v>3.0674066924067045E-2</v>
      </c>
    </row>
    <row r="223" spans="1:7" x14ac:dyDescent="0.15">
      <c r="A223" s="17" t="str">
        <f>LEFT(Data!A229,4)&amp;"-"&amp;IF(LEN(Data!A229)-FIND(".",Data!A229)=1,10,RIGHT(Data!A229,2))&amp;"-28"</f>
        <v>1889-05-28</v>
      </c>
      <c r="B223" s="18">
        <f>Data!B230</f>
        <v>5.41</v>
      </c>
      <c r="C223" s="20">
        <f t="shared" si="10"/>
        <v>1.6917293233082775E-2</v>
      </c>
      <c r="D223" s="18">
        <f>Data!C230/12</f>
        <v>1.8749999999999999E-2</v>
      </c>
      <c r="E223" s="20">
        <f>D223/B223</f>
        <v>3.4658040665434377E-3</v>
      </c>
      <c r="F223" s="18">
        <f t="shared" si="11"/>
        <v>15.494618422521699</v>
      </c>
      <c r="G223" s="21">
        <f t="shared" si="12"/>
        <v>2.0454260651629141E-2</v>
      </c>
    </row>
    <row r="224" spans="1:7" x14ac:dyDescent="0.15">
      <c r="A224" s="17" t="str">
        <f>LEFT(Data!A230,4)&amp;"-"&amp;IF(LEN(Data!A230)-FIND(".",Data!A230)=1,10,RIGHT(Data!A230,2))&amp;"-28"</f>
        <v>1889-06-28</v>
      </c>
      <c r="B224" s="18">
        <f>Data!B231</f>
        <v>5.3</v>
      </c>
      <c r="C224" s="20">
        <f t="shared" si="10"/>
        <v>-2.0332717190388205E-2</v>
      </c>
      <c r="D224" s="18">
        <f>Data!C231/12</f>
        <v>1.8683333333333333E-2</v>
      </c>
      <c r="E224" s="20">
        <f>D224/B224</f>
        <v>3.5251572327044027E-3</v>
      </c>
      <c r="F224" s="18">
        <f t="shared" si="11"/>
        <v>15.2332720397019</v>
      </c>
      <c r="G224" s="21">
        <f t="shared" si="12"/>
        <v>-1.6866913123844807E-2</v>
      </c>
    </row>
    <row r="225" spans="1:7" x14ac:dyDescent="0.15">
      <c r="A225" s="17" t="str">
        <f>LEFT(Data!A231,4)&amp;"-"&amp;IF(LEN(Data!A231)-FIND(".",Data!A231)=1,10,RIGHT(Data!A231,2))&amp;"-28"</f>
        <v>1889-07-28</v>
      </c>
      <c r="B225" s="18">
        <f>Data!B232</f>
        <v>5.37</v>
      </c>
      <c r="C225" s="20">
        <f t="shared" si="10"/>
        <v>1.3207547169811429E-2</v>
      </c>
      <c r="D225" s="18">
        <f>Data!C232/12</f>
        <v>1.8608333333333334E-2</v>
      </c>
      <c r="E225" s="20">
        <f>D225/B225</f>
        <v>3.4652389819987586E-3</v>
      </c>
      <c r="F225" s="18">
        <f t="shared" si="11"/>
        <v>15.488165877825342</v>
      </c>
      <c r="G225" s="21">
        <f t="shared" si="12"/>
        <v>1.6732704402515841E-2</v>
      </c>
    </row>
    <row r="226" spans="1:7" x14ac:dyDescent="0.15">
      <c r="A226" s="17" t="str">
        <f>LEFT(Data!A232,4)&amp;"-"&amp;IF(LEN(Data!A232)-FIND(".",Data!A232)=1,10,RIGHT(Data!A232,2))&amp;"-28"</f>
        <v>1889-08-28</v>
      </c>
      <c r="B226" s="18">
        <f>Data!B233</f>
        <v>5.5</v>
      </c>
      <c r="C226" s="20">
        <f t="shared" si="10"/>
        <v>2.4208566108007368E-2</v>
      </c>
      <c r="D226" s="18">
        <f>Data!C233/12</f>
        <v>1.8541666666666668E-2</v>
      </c>
      <c r="E226" s="20">
        <f>D226/B226</f>
        <v>3.3712121212121217E-3</v>
      </c>
      <c r="F226" s="18">
        <f t="shared" si="11"/>
        <v>15.916782361529963</v>
      </c>
      <c r="G226" s="21">
        <f t="shared" si="12"/>
        <v>2.7673805090006054E-2</v>
      </c>
    </row>
    <row r="227" spans="1:7" x14ac:dyDescent="0.15">
      <c r="A227" s="17" t="str">
        <f>LEFT(Data!A233,4)&amp;"-"&amp;IF(LEN(Data!A233)-FIND(".",Data!A233)=1,10,RIGHT(Data!A233,2))&amp;"-28"</f>
        <v>1889-09-28</v>
      </c>
      <c r="B227" s="18">
        <f>Data!B234</f>
        <v>5.4</v>
      </c>
      <c r="C227" s="20">
        <f t="shared" si="10"/>
        <v>-1.8181818181818077E-2</v>
      </c>
      <c r="D227" s="18">
        <f>Data!C234/12</f>
        <v>1.8475000000000002E-2</v>
      </c>
      <c r="E227" s="20">
        <f>D227/B227</f>
        <v>3.4212962962962964E-3</v>
      </c>
      <c r="F227" s="18">
        <f t="shared" si="11"/>
        <v>15.681045168220942</v>
      </c>
      <c r="G227" s="21">
        <f t="shared" si="12"/>
        <v>-1.4810606060605913E-2</v>
      </c>
    </row>
    <row r="228" spans="1:7" x14ac:dyDescent="0.15">
      <c r="A228" s="17" t="str">
        <f>LEFT(Data!A234,4)&amp;"-"&amp;IF(LEN(Data!A234)-FIND(".",Data!A234)=1,10,RIGHT(Data!A234,2))&amp;"-28"</f>
        <v>1889-10-28</v>
      </c>
      <c r="B228" s="18">
        <f>Data!B235</f>
        <v>5.35</v>
      </c>
      <c r="C228" s="20">
        <f t="shared" si="10"/>
        <v>-9.2592592592594114E-3</v>
      </c>
      <c r="D228" s="18">
        <f>Data!C235/12</f>
        <v>1.84E-2</v>
      </c>
      <c r="E228" s="20">
        <f>D228/B228</f>
        <v>3.4392523364485984E-3</v>
      </c>
      <c r="F228" s="18">
        <f t="shared" si="11"/>
        <v>15.589499807308316</v>
      </c>
      <c r="G228" s="21">
        <f t="shared" si="12"/>
        <v>-5.837962962963128E-3</v>
      </c>
    </row>
    <row r="229" spans="1:7" x14ac:dyDescent="0.15">
      <c r="A229" s="17" t="str">
        <f>LEFT(Data!A235,4)&amp;"-"&amp;IF(LEN(Data!A235)-FIND(".",Data!A235)=1,10,RIGHT(Data!A235,2))&amp;"-28"</f>
        <v>1889-11-28</v>
      </c>
      <c r="B229" s="18">
        <f>Data!B236</f>
        <v>5.32</v>
      </c>
      <c r="C229" s="20">
        <f t="shared" si="10"/>
        <v>-5.6074766355138639E-3</v>
      </c>
      <c r="D229" s="18">
        <f>Data!C236/12</f>
        <v>1.8333333333333333E-2</v>
      </c>
      <c r="E229" s="20">
        <f>D229/B229</f>
        <v>3.4461152882205512E-3</v>
      </c>
      <c r="F229" s="18">
        <f t="shared" si="11"/>
        <v>15.555698275015837</v>
      </c>
      <c r="G229" s="21">
        <f t="shared" si="12"/>
        <v>-2.1682242990652689E-3</v>
      </c>
    </row>
    <row r="230" spans="1:7" x14ac:dyDescent="0.15">
      <c r="A230" s="17" t="str">
        <f>LEFT(Data!A236,4)&amp;"-"&amp;IF(LEN(Data!A236)-FIND(".",Data!A236)=1,10,RIGHT(Data!A236,2))&amp;"-28"</f>
        <v>1889-12-28</v>
      </c>
      <c r="B230" s="18">
        <f>Data!B237</f>
        <v>5.38</v>
      </c>
      <c r="C230" s="20">
        <f t="shared" si="10"/>
        <v>1.1278195488721776E-2</v>
      </c>
      <c r="D230" s="18">
        <f>Data!C237/12</f>
        <v>1.8333333333333333E-2</v>
      </c>
      <c r="E230" s="20">
        <f>D230/B230</f>
        <v>3.4076827757125155E-3</v>
      </c>
      <c r="F230" s="18">
        <f t="shared" si="11"/>
        <v>15.784745210769517</v>
      </c>
      <c r="G230" s="21">
        <f t="shared" si="12"/>
        <v>1.4724310776942362E-2</v>
      </c>
    </row>
    <row r="231" spans="1:7" x14ac:dyDescent="0.15">
      <c r="A231" s="17" t="str">
        <f>LEFT(Data!A237,4)&amp;"-"&amp;IF(LEN(Data!A237)-FIND(".",Data!A237)=1,10,RIGHT(Data!A237,2))&amp;"-28"</f>
        <v>1890-01-28</v>
      </c>
      <c r="B231" s="18">
        <f>Data!B238</f>
        <v>5.32</v>
      </c>
      <c r="C231" s="20">
        <f t="shared" si="10"/>
        <v>-1.1152416356877248E-2</v>
      </c>
      <c r="D231" s="18">
        <f>Data!C238/12</f>
        <v>1.8333333333333333E-2</v>
      </c>
      <c r="E231" s="20">
        <f>D231/B231</f>
        <v>3.4461152882205512E-3</v>
      </c>
      <c r="F231" s="18">
        <f t="shared" si="11"/>
        <v>15.66249656446554</v>
      </c>
      <c r="G231" s="21">
        <f t="shared" si="12"/>
        <v>-7.7447335811647866E-3</v>
      </c>
    </row>
    <row r="232" spans="1:7" x14ac:dyDescent="0.15">
      <c r="A232" s="17" t="str">
        <f>LEFT(Data!A238,4)&amp;"-"&amp;IF(LEN(Data!A238)-FIND(".",Data!A238)=1,10,RIGHT(Data!A238,2))&amp;"-28"</f>
        <v>1890-02-28</v>
      </c>
      <c r="B232" s="18">
        <f>Data!B239</f>
        <v>5.28</v>
      </c>
      <c r="C232" s="20">
        <f t="shared" si="10"/>
        <v>-7.5187969924812581E-3</v>
      </c>
      <c r="D232" s="18">
        <f>Data!C239/12</f>
        <v>1.8333333333333333E-2</v>
      </c>
      <c r="E232" s="20">
        <f>D232/B232</f>
        <v>3.472222222222222E-3</v>
      </c>
      <c r="F232" s="18">
        <f t="shared" si="11"/>
        <v>15.598708201264396</v>
      </c>
      <c r="G232" s="21">
        <f t="shared" si="12"/>
        <v>-4.0726817042606722E-3</v>
      </c>
    </row>
    <row r="233" spans="1:7" x14ac:dyDescent="0.15">
      <c r="A233" s="17" t="str">
        <f>LEFT(Data!A239,4)&amp;"-"&amp;IF(LEN(Data!A239)-FIND(".",Data!A239)=1,10,RIGHT(Data!A239,2))&amp;"-28"</f>
        <v>1890-03-28</v>
      </c>
      <c r="B233" s="18">
        <f>Data!B240</f>
        <v>5.39</v>
      </c>
      <c r="C233" s="20">
        <f t="shared" si="10"/>
        <v>2.0833333333333259E-2</v>
      </c>
      <c r="D233" s="18">
        <f>Data!C240/12</f>
        <v>1.8333333333333333E-2</v>
      </c>
      <c r="E233" s="20">
        <f>D233/B233</f>
        <v>3.4013605442176874E-3</v>
      </c>
      <c r="F233" s="18">
        <f t="shared" si="11"/>
        <v>15.977843470045128</v>
      </c>
      <c r="G233" s="21">
        <f t="shared" si="12"/>
        <v>2.430555555555558E-2</v>
      </c>
    </row>
    <row r="234" spans="1:7" x14ac:dyDescent="0.15">
      <c r="A234" s="17" t="str">
        <f>LEFT(Data!A240,4)&amp;"-"&amp;IF(LEN(Data!A240)-FIND(".",Data!A240)=1,10,RIGHT(Data!A240,2))&amp;"-28"</f>
        <v>1890-04-28</v>
      </c>
      <c r="B234" s="18">
        <f>Data!B241</f>
        <v>5.62</v>
      </c>
      <c r="C234" s="20">
        <f t="shared" si="10"/>
        <v>4.2671614100185717E-2</v>
      </c>
      <c r="D234" s="18">
        <f>Data!C241/12</f>
        <v>1.8333333333333333E-2</v>
      </c>
      <c r="E234" s="20">
        <f>D234/B234</f>
        <v>3.262158956109134E-3</v>
      </c>
      <c r="F234" s="18">
        <f t="shared" si="11"/>
        <v>16.713990247112761</v>
      </c>
      <c r="G234" s="21">
        <f t="shared" si="12"/>
        <v>4.6072974644403297E-2</v>
      </c>
    </row>
    <row r="235" spans="1:7" x14ac:dyDescent="0.15">
      <c r="A235" s="17" t="str">
        <f>LEFT(Data!A241,4)&amp;"-"&amp;IF(LEN(Data!A241)-FIND(".",Data!A241)=1,10,RIGHT(Data!A241,2))&amp;"-28"</f>
        <v>1890-05-28</v>
      </c>
      <c r="B235" s="18">
        <f>Data!B242</f>
        <v>5.58</v>
      </c>
      <c r="C235" s="20">
        <f t="shared" si="10"/>
        <v>-7.1174377224199059E-3</v>
      </c>
      <c r="D235" s="18">
        <f>Data!C242/12</f>
        <v>1.8333333333333333E-2</v>
      </c>
      <c r="E235" s="20">
        <f>D235/B235</f>
        <v>3.2855436081242534E-3</v>
      </c>
      <c r="F235" s="18">
        <f t="shared" si="11"/>
        <v>16.649553155412743</v>
      </c>
      <c r="G235" s="21">
        <f t="shared" si="12"/>
        <v>-3.8552787663107546E-3</v>
      </c>
    </row>
    <row r="236" spans="1:7" x14ac:dyDescent="0.15">
      <c r="A236" s="17" t="str">
        <f>LEFT(Data!A242,4)&amp;"-"&amp;IF(LEN(Data!A242)-FIND(".",Data!A242)=1,10,RIGHT(Data!A242,2))&amp;"-28"</f>
        <v>1890-06-28</v>
      </c>
      <c r="B236" s="18">
        <f>Data!B243</f>
        <v>5.54</v>
      </c>
      <c r="C236" s="20">
        <f t="shared" si="10"/>
        <v>-7.1684587813619638E-3</v>
      </c>
      <c r="D236" s="18">
        <f>Data!C243/12</f>
        <v>1.8333333333333333E-2</v>
      </c>
      <c r="E236" s="20">
        <f>D236/B236</f>
        <v>3.3092659446450059E-3</v>
      </c>
      <c r="F236" s="18">
        <f t="shared" si="11"/>
        <v>16.584904352837963</v>
      </c>
      <c r="G236" s="21">
        <f t="shared" si="12"/>
        <v>-3.8829151732376888E-3</v>
      </c>
    </row>
    <row r="237" spans="1:7" x14ac:dyDescent="0.15">
      <c r="A237" s="17" t="str">
        <f>LEFT(Data!A243,4)&amp;"-"&amp;IF(LEN(Data!A243)-FIND(".",Data!A243)=1,10,RIGHT(Data!A243,2))&amp;"-28"</f>
        <v>1890-07-28</v>
      </c>
      <c r="B237" s="18">
        <f>Data!B244</f>
        <v>5.41</v>
      </c>
      <c r="C237" s="20">
        <f t="shared" si="10"/>
        <v>-2.3465703971119134E-2</v>
      </c>
      <c r="D237" s="18">
        <f>Data!C244/12</f>
        <v>1.8333333333333333E-2</v>
      </c>
      <c r="E237" s="20">
        <f>D237/B237</f>
        <v>3.3887861983980284E-3</v>
      </c>
      <c r="F237" s="18">
        <f t="shared" si="11"/>
        <v>16.250611756074985</v>
      </c>
      <c r="G237" s="21">
        <f t="shared" si="12"/>
        <v>-2.0156438026474044E-2</v>
      </c>
    </row>
    <row r="238" spans="1:7" x14ac:dyDescent="0.15">
      <c r="A238" s="17" t="str">
        <f>LEFT(Data!A244,4)&amp;"-"&amp;IF(LEN(Data!A244)-FIND(".",Data!A244)=1,10,RIGHT(Data!A244,2))&amp;"-28"</f>
        <v>1890-08-28</v>
      </c>
      <c r="B238" s="18">
        <f>Data!B245</f>
        <v>5.32</v>
      </c>
      <c r="C238" s="20">
        <f t="shared" si="10"/>
        <v>-1.6635859519408491E-2</v>
      </c>
      <c r="D238" s="18">
        <f>Data!C245/12</f>
        <v>1.8333333333333333E-2</v>
      </c>
      <c r="E238" s="20">
        <f>D238/B238</f>
        <v>3.4461152882205512E-3</v>
      </c>
      <c r="F238" s="18">
        <f t="shared" si="11"/>
        <v>16.035338710630985</v>
      </c>
      <c r="G238" s="21">
        <f t="shared" si="12"/>
        <v>-1.3247073321010494E-2</v>
      </c>
    </row>
    <row r="239" spans="1:7" x14ac:dyDescent="0.15">
      <c r="A239" s="17" t="str">
        <f>LEFT(Data!A245,4)&amp;"-"&amp;IF(LEN(Data!A245)-FIND(".",Data!A245)=1,10,RIGHT(Data!A245,2))&amp;"-28"</f>
        <v>1890-09-28</v>
      </c>
      <c r="B239" s="18">
        <f>Data!B246</f>
        <v>5.08</v>
      </c>
      <c r="C239" s="20">
        <f t="shared" si="10"/>
        <v>-4.5112781954887216E-2</v>
      </c>
      <c r="D239" s="18">
        <f>Data!C246/12</f>
        <v>1.8333333333333333E-2</v>
      </c>
      <c r="E239" s="20">
        <f>D239/B239</f>
        <v>3.6089238845144356E-3</v>
      </c>
      <c r="F239" s="18">
        <f t="shared" si="11"/>
        <v>15.367199597688028</v>
      </c>
      <c r="G239" s="21">
        <f t="shared" si="12"/>
        <v>-4.166666666666663E-2</v>
      </c>
    </row>
    <row r="240" spans="1:7" x14ac:dyDescent="0.15">
      <c r="A240" s="17" t="str">
        <f>LEFT(Data!A246,4)&amp;"-"&amp;IF(LEN(Data!A246)-FIND(".",Data!A246)=1,10,RIGHT(Data!A246,2))&amp;"-28"</f>
        <v>1890-10-28</v>
      </c>
      <c r="B240" s="18">
        <f>Data!B247</f>
        <v>4.71</v>
      </c>
      <c r="C240" s="20">
        <f t="shared" si="10"/>
        <v>-7.283464566929132E-2</v>
      </c>
      <c r="D240" s="18">
        <f>Data!C247/12</f>
        <v>1.8333333333333333E-2</v>
      </c>
      <c r="E240" s="20">
        <f>D240/B240</f>
        <v>3.8924274593064401E-3</v>
      </c>
      <c r="F240" s="18">
        <f t="shared" si="11"/>
        <v>14.303394113727341</v>
      </c>
      <c r="G240" s="21">
        <f t="shared" si="12"/>
        <v>-6.9225721784776928E-2</v>
      </c>
    </row>
    <row r="241" spans="1:7" x14ac:dyDescent="0.15">
      <c r="A241" s="17" t="str">
        <f>LEFT(Data!A247,4)&amp;"-"&amp;IF(LEN(Data!A247)-FIND(".",Data!A247)=1,10,RIGHT(Data!A247,2))&amp;"-28"</f>
        <v>1890-11-28</v>
      </c>
      <c r="B241" s="18">
        <f>Data!B248</f>
        <v>4.5999999999999996</v>
      </c>
      <c r="C241" s="20">
        <f t="shared" si="10"/>
        <v>-2.3354564755838747E-2</v>
      </c>
      <c r="D241" s="18">
        <f>Data!C248/12</f>
        <v>1.8333333333333333E-2</v>
      </c>
      <c r="E241" s="20">
        <f>D241/B241</f>
        <v>3.9855072463768123E-3</v>
      </c>
      <c r="F241" s="18">
        <f t="shared" si="11"/>
        <v>14.025019493679567</v>
      </c>
      <c r="G241" s="21">
        <f t="shared" si="12"/>
        <v>-1.9462137296532345E-2</v>
      </c>
    </row>
    <row r="242" spans="1:7" x14ac:dyDescent="0.15">
      <c r="A242" s="17" t="str">
        <f>LEFT(Data!A248,4)&amp;"-"&amp;IF(LEN(Data!A248)-FIND(".",Data!A248)=1,10,RIGHT(Data!A248,2))&amp;"-28"</f>
        <v>1890-12-28</v>
      </c>
      <c r="B242" s="18">
        <f>Data!B249</f>
        <v>4.84</v>
      </c>
      <c r="C242" s="20">
        <f t="shared" si="10"/>
        <v>5.2173913043478404E-2</v>
      </c>
      <c r="D242" s="18">
        <f>Data!C249/12</f>
        <v>1.8333333333333333E-2</v>
      </c>
      <c r="E242" s="20">
        <f>D242/B242</f>
        <v>3.787878787878788E-3</v>
      </c>
      <c r="F242" s="18">
        <f t="shared" si="11"/>
        <v>14.81265645799853</v>
      </c>
      <c r="G242" s="21">
        <f t="shared" si="12"/>
        <v>5.6159420289855211E-2</v>
      </c>
    </row>
    <row r="243" spans="1:7" x14ac:dyDescent="0.15">
      <c r="A243" s="17" t="str">
        <f>LEFT(Data!A249,4)&amp;"-"&amp;IF(LEN(Data!A249)-FIND(".",Data!A249)=1,10,RIGHT(Data!A249,2))&amp;"-28"</f>
        <v>1891-01-28</v>
      </c>
      <c r="B243" s="18">
        <f>Data!B250</f>
        <v>4.9000000000000004</v>
      </c>
      <c r="C243" s="20">
        <f t="shared" si="10"/>
        <v>1.2396694214876103E-2</v>
      </c>
      <c r="D243" s="18">
        <f>Data!C250/12</f>
        <v>1.8333333333333333E-2</v>
      </c>
      <c r="E243" s="20">
        <f>D243/B243</f>
        <v>3.7414965986394557E-3</v>
      </c>
      <c r="F243" s="18">
        <f t="shared" si="11"/>
        <v>15.052392977807738</v>
      </c>
      <c r="G243" s="21">
        <f t="shared" si="12"/>
        <v>1.6184573002754998E-2</v>
      </c>
    </row>
    <row r="244" spans="1:7" x14ac:dyDescent="0.15">
      <c r="A244" s="17" t="str">
        <f>LEFT(Data!A250,4)&amp;"-"&amp;IF(LEN(Data!A250)-FIND(".",Data!A250)=1,10,RIGHT(Data!A250,2))&amp;"-28"</f>
        <v>1891-02-28</v>
      </c>
      <c r="B244" s="18">
        <f>Data!B251</f>
        <v>4.8099999999999996</v>
      </c>
      <c r="C244" s="20">
        <f t="shared" si="10"/>
        <v>-1.8367346938775619E-2</v>
      </c>
      <c r="D244" s="18">
        <f>Data!C251/12</f>
        <v>1.8333333333333333E-2</v>
      </c>
      <c r="E244" s="20">
        <f>D244/B244</f>
        <v>3.811503811503812E-3</v>
      </c>
      <c r="F244" s="18">
        <f t="shared" si="11"/>
        <v>14.832238930853405</v>
      </c>
      <c r="G244" s="21">
        <f t="shared" si="12"/>
        <v>-1.4625850340136193E-2</v>
      </c>
    </row>
    <row r="245" spans="1:7" x14ac:dyDescent="0.15">
      <c r="A245" s="17" t="str">
        <f>LEFT(Data!A251,4)&amp;"-"&amp;IF(LEN(Data!A251)-FIND(".",Data!A251)=1,10,RIGHT(Data!A251,2))&amp;"-28"</f>
        <v>1891-03-28</v>
      </c>
      <c r="B245" s="18">
        <f>Data!B252</f>
        <v>4.97</v>
      </c>
      <c r="C245" s="20">
        <f t="shared" si="10"/>
        <v>3.3264033264033266E-2</v>
      </c>
      <c r="D245" s="18">
        <f>Data!C252/12</f>
        <v>1.8333333333333333E-2</v>
      </c>
      <c r="E245" s="20">
        <f>D245/B245</f>
        <v>3.6887994634473508E-3</v>
      </c>
      <c r="F245" s="18">
        <f t="shared" si="11"/>
        <v>15.382152155247486</v>
      </c>
      <c r="G245" s="21">
        <f t="shared" si="12"/>
        <v>3.7075537075537124E-2</v>
      </c>
    </row>
    <row r="246" spans="1:7" x14ac:dyDescent="0.15">
      <c r="A246" s="17" t="str">
        <f>LEFT(Data!A252,4)&amp;"-"&amp;IF(LEN(Data!A252)-FIND(".",Data!A252)=1,10,RIGHT(Data!A252,2))&amp;"-28"</f>
        <v>1891-04-28</v>
      </c>
      <c r="B246" s="18">
        <f>Data!B253</f>
        <v>4.95</v>
      </c>
      <c r="C246" s="20">
        <f t="shared" si="10"/>
        <v>-4.0241448692152071E-3</v>
      </c>
      <c r="D246" s="18">
        <f>Data!C253/12</f>
        <v>1.8333333333333333E-2</v>
      </c>
      <c r="E246" s="20">
        <f>D246/B246</f>
        <v>3.7037037037037034E-3</v>
      </c>
      <c r="F246" s="18">
        <f t="shared" si="11"/>
        <v>15.376993821191402</v>
      </c>
      <c r="G246" s="21">
        <f t="shared" si="12"/>
        <v>-3.3534540576785066E-4</v>
      </c>
    </row>
    <row r="247" spans="1:7" x14ac:dyDescent="0.15">
      <c r="A247" s="17" t="str">
        <f>LEFT(Data!A253,4)&amp;"-"&amp;IF(LEN(Data!A253)-FIND(".",Data!A253)=1,10,RIGHT(Data!A253,2))&amp;"-28"</f>
        <v>1891-05-28</v>
      </c>
      <c r="B247" s="18">
        <f>Data!B254</f>
        <v>4.8499999999999996</v>
      </c>
      <c r="C247" s="20">
        <f t="shared" si="10"/>
        <v>-2.0202020202020332E-2</v>
      </c>
      <c r="D247" s="18">
        <f>Data!C254/12</f>
        <v>1.8333333333333333E-2</v>
      </c>
      <c r="E247" s="20">
        <f>D247/B247</f>
        <v>3.7800687285223372E-3</v>
      </c>
      <c r="F247" s="18">
        <f t="shared" si="11"/>
        <v>15.123299310336726</v>
      </c>
      <c r="G247" s="21">
        <f t="shared" si="12"/>
        <v>-1.6498316498316679E-2</v>
      </c>
    </row>
    <row r="248" spans="1:7" x14ac:dyDescent="0.15">
      <c r="A248" s="17" t="str">
        <f>LEFT(Data!A254,4)&amp;"-"&amp;IF(LEN(Data!A254)-FIND(".",Data!A254)=1,10,RIGHT(Data!A254,2))&amp;"-28"</f>
        <v>1891-06-28</v>
      </c>
      <c r="B248" s="18">
        <f>Data!B255</f>
        <v>4.7699999999999996</v>
      </c>
      <c r="C248" s="20">
        <f t="shared" si="10"/>
        <v>-1.6494845360824795E-2</v>
      </c>
      <c r="D248" s="18">
        <f>Data!C255/12</f>
        <v>1.8333333333333333E-2</v>
      </c>
      <c r="E248" s="20">
        <f>D248/B248</f>
        <v>3.8434661076170514E-3</v>
      </c>
      <c r="F248" s="18">
        <f t="shared" si="11"/>
        <v>14.93100993766234</v>
      </c>
      <c r="G248" s="21">
        <f t="shared" si="12"/>
        <v>-1.2714776632302471E-2</v>
      </c>
    </row>
    <row r="249" spans="1:7" x14ac:dyDescent="0.15">
      <c r="A249" s="17" t="str">
        <f>LEFT(Data!A255,4)&amp;"-"&amp;IF(LEN(Data!A255)-FIND(".",Data!A255)=1,10,RIGHT(Data!A255,2))&amp;"-28"</f>
        <v>1891-07-28</v>
      </c>
      <c r="B249" s="18">
        <f>Data!B256</f>
        <v>4.93</v>
      </c>
      <c r="C249" s="20">
        <f t="shared" si="10"/>
        <v>3.3542976939203495E-2</v>
      </c>
      <c r="D249" s="18">
        <f>Data!C256/12</f>
        <v>1.8333333333333333E-2</v>
      </c>
      <c r="E249" s="20">
        <f>D249/B249</f>
        <v>3.7187288708586887E-3</v>
      </c>
      <c r="F249" s="18">
        <f t="shared" si="11"/>
        <v>15.489227290328264</v>
      </c>
      <c r="G249" s="21">
        <f t="shared" si="12"/>
        <v>3.7386443046820483E-2</v>
      </c>
    </row>
    <row r="250" spans="1:7" x14ac:dyDescent="0.15">
      <c r="A250" s="17" t="str">
        <f>LEFT(Data!A256,4)&amp;"-"&amp;IF(LEN(Data!A256)-FIND(".",Data!A256)=1,10,RIGHT(Data!A256,2))&amp;"-28"</f>
        <v>1891-08-28</v>
      </c>
      <c r="B250" s="18">
        <f>Data!B257</f>
        <v>5.33</v>
      </c>
      <c r="C250" s="20">
        <f t="shared" si="10"/>
        <v>8.1135902636916946E-2</v>
      </c>
      <c r="D250" s="18">
        <f>Data!C257/12</f>
        <v>1.8333333333333333E-2</v>
      </c>
      <c r="E250" s="20">
        <f>D250/B250</f>
        <v>3.4396497811131957E-3</v>
      </c>
      <c r="F250" s="18">
        <f t="shared" si="11"/>
        <v>16.803559964389251</v>
      </c>
      <c r="G250" s="21">
        <f t="shared" si="12"/>
        <v>8.4854631507775613E-2</v>
      </c>
    </row>
    <row r="251" spans="1:7" x14ac:dyDescent="0.15">
      <c r="A251" s="17" t="str">
        <f>LEFT(Data!A257,4)&amp;"-"&amp;IF(LEN(Data!A257)-FIND(".",Data!A257)=1,10,RIGHT(Data!A257,2))&amp;"-28"</f>
        <v>1891-09-28</v>
      </c>
      <c r="B251" s="18">
        <f>Data!B258</f>
        <v>5.33</v>
      </c>
      <c r="C251" s="20">
        <f t="shared" si="10"/>
        <v>0</v>
      </c>
      <c r="D251" s="18">
        <f>Data!C258/12</f>
        <v>1.8333333333333333E-2</v>
      </c>
      <c r="E251" s="20">
        <f>D251/B251</f>
        <v>3.4396497811131957E-3</v>
      </c>
      <c r="F251" s="18">
        <f t="shared" si="11"/>
        <v>16.861358325742682</v>
      </c>
      <c r="G251" s="21">
        <f t="shared" si="12"/>
        <v>3.4396497811131077E-3</v>
      </c>
    </row>
    <row r="252" spans="1:7" x14ac:dyDescent="0.15">
      <c r="A252" s="17" t="str">
        <f>LEFT(Data!A258,4)&amp;"-"&amp;IF(LEN(Data!A258)-FIND(".",Data!A258)=1,10,RIGHT(Data!A258,2))&amp;"-28"</f>
        <v>1891-10-28</v>
      </c>
      <c r="B252" s="18">
        <f>Data!B259</f>
        <v>5.25</v>
      </c>
      <c r="C252" s="20">
        <f t="shared" si="10"/>
        <v>-1.5009380863039379E-2</v>
      </c>
      <c r="D252" s="18">
        <f>Data!C259/12</f>
        <v>1.8333333333333333E-2</v>
      </c>
      <c r="E252" s="20">
        <f>D252/B252</f>
        <v>3.4920634920634921E-3</v>
      </c>
      <c r="F252" s="18">
        <f t="shared" si="11"/>
        <v>16.666276944237843</v>
      </c>
      <c r="G252" s="21">
        <f t="shared" si="12"/>
        <v>-1.1569731081926049E-2</v>
      </c>
    </row>
    <row r="253" spans="1:7" x14ac:dyDescent="0.15">
      <c r="A253" s="17" t="str">
        <f>LEFT(Data!A259,4)&amp;"-"&amp;IF(LEN(Data!A259)-FIND(".",Data!A259)=1,10,RIGHT(Data!A259,2))&amp;"-28"</f>
        <v>1891-11-28</v>
      </c>
      <c r="B253" s="18">
        <f>Data!B260</f>
        <v>5.41</v>
      </c>
      <c r="C253" s="20">
        <f t="shared" si="10"/>
        <v>3.0476190476190546E-2</v>
      </c>
      <c r="D253" s="18">
        <f>Data!C260/12</f>
        <v>1.8333333333333333E-2</v>
      </c>
      <c r="E253" s="20">
        <f>D253/B253</f>
        <v>3.3887861983980284E-3</v>
      </c>
      <c r="F253" s="18">
        <f t="shared" si="11"/>
        <v>17.232401272184969</v>
      </c>
      <c r="G253" s="21">
        <f t="shared" si="12"/>
        <v>3.3968253968253981E-2</v>
      </c>
    </row>
    <row r="254" spans="1:7" x14ac:dyDescent="0.15">
      <c r="A254" s="17" t="str">
        <f>LEFT(Data!A260,4)&amp;"-"&amp;IF(LEN(Data!A260)-FIND(".",Data!A260)=1,10,RIGHT(Data!A260,2))&amp;"-28"</f>
        <v>1891-12-28</v>
      </c>
      <c r="B254" s="18">
        <f>Data!B261</f>
        <v>5.51</v>
      </c>
      <c r="C254" s="20">
        <f t="shared" si="10"/>
        <v>1.8484288354898348E-2</v>
      </c>
      <c r="D254" s="18">
        <f>Data!C261/12</f>
        <v>1.8475000000000002E-2</v>
      </c>
      <c r="E254" s="20">
        <f>D254/B254</f>
        <v>3.3529945553539024E-3</v>
      </c>
      <c r="F254" s="18">
        <f t="shared" si="11"/>
        <v>17.609326869943793</v>
      </c>
      <c r="G254" s="21">
        <f t="shared" si="12"/>
        <v>2.1873074553296457E-2</v>
      </c>
    </row>
    <row r="255" spans="1:7" x14ac:dyDescent="0.15">
      <c r="A255" s="17" t="str">
        <f>LEFT(Data!A261,4)&amp;"-"&amp;IF(LEN(Data!A261)-FIND(".",Data!A261)=1,10,RIGHT(Data!A261,2))&amp;"-28"</f>
        <v>1892-01-28</v>
      </c>
      <c r="B255" s="18">
        <f>Data!B262</f>
        <v>5.52</v>
      </c>
      <c r="C255" s="20">
        <f t="shared" si="10"/>
        <v>1.814882032667775E-3</v>
      </c>
      <c r="D255" s="18">
        <f>Data!C262/12</f>
        <v>1.8608333333333334E-2</v>
      </c>
      <c r="E255" s="20">
        <f>D255/B255</f>
        <v>3.3710748792270535E-3</v>
      </c>
      <c r="F255" s="18">
        <f t="shared" si="11"/>
        <v>17.700329698005795</v>
      </c>
      <c r="G255" s="21">
        <f t="shared" si="12"/>
        <v>5.1678765880216471E-3</v>
      </c>
    </row>
    <row r="256" spans="1:7" x14ac:dyDescent="0.15">
      <c r="A256" s="17" t="str">
        <f>LEFT(Data!A262,4)&amp;"-"&amp;IF(LEN(Data!A262)-FIND(".",Data!A262)=1,10,RIGHT(Data!A262,2))&amp;"-28"</f>
        <v>1892-02-28</v>
      </c>
      <c r="B256" s="18">
        <f>Data!B263</f>
        <v>5.58</v>
      </c>
      <c r="C256" s="20">
        <f t="shared" si="10"/>
        <v>1.0869565217391353E-2</v>
      </c>
      <c r="D256" s="18">
        <f>Data!C263/12</f>
        <v>1.8749999999999999E-2</v>
      </c>
      <c r="E256" s="20">
        <f>D256/B256</f>
        <v>3.3602150537634405E-3</v>
      </c>
      <c r="F256" s="18">
        <f t="shared" si="11"/>
        <v>17.952393722826582</v>
      </c>
      <c r="G256" s="21">
        <f t="shared" si="12"/>
        <v>1.4240640096618407E-2</v>
      </c>
    </row>
    <row r="257" spans="1:7" x14ac:dyDescent="0.15">
      <c r="A257" s="17" t="str">
        <f>LEFT(Data!A263,4)&amp;"-"&amp;IF(LEN(Data!A263)-FIND(".",Data!A263)=1,10,RIGHT(Data!A263,2))&amp;"-28"</f>
        <v>1892-03-28</v>
      </c>
      <c r="B257" s="18">
        <f>Data!B264</f>
        <v>5.57</v>
      </c>
      <c r="C257" s="20">
        <f t="shared" si="10"/>
        <v>-1.7921146953404632E-3</v>
      </c>
      <c r="D257" s="18">
        <f>Data!C264/12</f>
        <v>1.8891666666666668E-2</v>
      </c>
      <c r="E257" s="20">
        <f>D257/B257</f>
        <v>3.3916816277678036E-3</v>
      </c>
      <c r="F257" s="18">
        <f t="shared" si="11"/>
        <v>17.980544877857895</v>
      </c>
      <c r="G257" s="21">
        <f t="shared" si="12"/>
        <v>1.5681003584229192E-3</v>
      </c>
    </row>
    <row r="258" spans="1:7" x14ac:dyDescent="0.15">
      <c r="A258" s="17" t="str">
        <f>LEFT(Data!A264,4)&amp;"-"&amp;IF(LEN(Data!A264)-FIND(".",Data!A264)=1,10,RIGHT(Data!A264,2))&amp;"-28"</f>
        <v>1892-04-28</v>
      </c>
      <c r="B258" s="18">
        <f>Data!B265</f>
        <v>5.57</v>
      </c>
      <c r="C258" s="20">
        <f t="shared" si="10"/>
        <v>0</v>
      </c>
      <c r="D258" s="18">
        <f>Data!C265/12</f>
        <v>1.9025E-2</v>
      </c>
      <c r="E258" s="20">
        <f>D258/B258</f>
        <v>3.4156193895870735E-3</v>
      </c>
      <c r="F258" s="18">
        <f t="shared" si="11"/>
        <v>18.04152916157738</v>
      </c>
      <c r="G258" s="21">
        <f t="shared" si="12"/>
        <v>3.3916816277677064E-3</v>
      </c>
    </row>
    <row r="259" spans="1:7" x14ac:dyDescent="0.15">
      <c r="A259" s="17" t="str">
        <f>LEFT(Data!A265,4)&amp;"-"&amp;IF(LEN(Data!A265)-FIND(".",Data!A265)=1,10,RIGHT(Data!A265,2))&amp;"-28"</f>
        <v>1892-05-28</v>
      </c>
      <c r="B259" s="18">
        <f>Data!B266</f>
        <v>5.54</v>
      </c>
      <c r="C259" s="20">
        <f t="shared" si="10"/>
        <v>-5.3859964093357915E-3</v>
      </c>
      <c r="D259" s="18">
        <f>Data!C266/12</f>
        <v>1.9166666666666669E-2</v>
      </c>
      <c r="E259" s="20">
        <f>D259/B259</f>
        <v>3.4596871239470522E-3</v>
      </c>
      <c r="F259" s="18">
        <f t="shared" si="11"/>
        <v>18.00598054711628</v>
      </c>
      <c r="G259" s="21">
        <f t="shared" si="12"/>
        <v>-1.9703770197487813E-3</v>
      </c>
    </row>
    <row r="260" spans="1:7" x14ac:dyDescent="0.15">
      <c r="A260" s="17" t="str">
        <f>LEFT(Data!A266,4)&amp;"-"&amp;IF(LEN(Data!A266)-FIND(".",Data!A266)=1,10,RIGHT(Data!A266,2))&amp;"-28"</f>
        <v>1892-06-28</v>
      </c>
      <c r="B260" s="18">
        <f>Data!B267</f>
        <v>5.54</v>
      </c>
      <c r="C260" s="20">
        <f t="shared" ref="C260:C323" si="13">B260/B259-1</f>
        <v>0</v>
      </c>
      <c r="D260" s="18">
        <f>Data!C267/12</f>
        <v>1.9308333333333334E-2</v>
      </c>
      <c r="E260" s="20">
        <f>D260/B260</f>
        <v>3.4852587244283994E-3</v>
      </c>
      <c r="F260" s="18">
        <f t="shared" ref="F260:F323" si="14">(1+C260+E259)*F259</f>
        <v>18.068275606169177</v>
      </c>
      <c r="G260" s="21">
        <f t="shared" ref="G260:G323" si="15">F260/F259-1</f>
        <v>3.4596871239469529E-3</v>
      </c>
    </row>
    <row r="261" spans="1:7" x14ac:dyDescent="0.15">
      <c r="A261" s="17" t="str">
        <f>LEFT(Data!A267,4)&amp;"-"&amp;IF(LEN(Data!A267)-FIND(".",Data!A267)=1,10,RIGHT(Data!A267,2))&amp;"-28"</f>
        <v>1892-07-28</v>
      </c>
      <c r="B261" s="18">
        <f>Data!B268</f>
        <v>5.62</v>
      </c>
      <c r="C261" s="20">
        <f t="shared" si="13"/>
        <v>1.4440433212996373E-2</v>
      </c>
      <c r="D261" s="18">
        <f>Data!C268/12</f>
        <v>1.9441666666666666E-2</v>
      </c>
      <c r="E261" s="20">
        <f>D261/B261</f>
        <v>3.459371293001186E-3</v>
      </c>
      <c r="F261" s="18">
        <f t="shared" si="14"/>
        <v>18.392161948525853</v>
      </c>
      <c r="G261" s="21">
        <f t="shared" si="15"/>
        <v>1.7925691937424881E-2</v>
      </c>
    </row>
    <row r="262" spans="1:7" x14ac:dyDescent="0.15">
      <c r="A262" s="17" t="str">
        <f>LEFT(Data!A268,4)&amp;"-"&amp;IF(LEN(Data!A268)-FIND(".",Data!A268)=1,10,RIGHT(Data!A268,2))&amp;"-28"</f>
        <v>1892-08-28</v>
      </c>
      <c r="B262" s="18">
        <f>Data!B269</f>
        <v>5.48</v>
      </c>
      <c r="C262" s="20">
        <f t="shared" si="13"/>
        <v>-2.4911032028469671E-2</v>
      </c>
      <c r="D262" s="18">
        <f>Data!C269/12</f>
        <v>1.9583333333333331E-2</v>
      </c>
      <c r="E262" s="20">
        <f>D262/B262</f>
        <v>3.5736009732360088E-3</v>
      </c>
      <c r="F262" s="18">
        <f t="shared" si="14"/>
        <v>17.997619530214283</v>
      </c>
      <c r="G262" s="21">
        <f t="shared" si="15"/>
        <v>-2.1451660735468447E-2</v>
      </c>
    </row>
    <row r="263" spans="1:7" x14ac:dyDescent="0.15">
      <c r="A263" s="17" t="str">
        <f>LEFT(Data!A269,4)&amp;"-"&amp;IF(LEN(Data!A269)-FIND(".",Data!A269)=1,10,RIGHT(Data!A269,2))&amp;"-28"</f>
        <v>1892-09-28</v>
      </c>
      <c r="B263" s="18">
        <f>Data!B270</f>
        <v>5.59</v>
      </c>
      <c r="C263" s="20">
        <f t="shared" si="13"/>
        <v>2.007299270072993E-2</v>
      </c>
      <c r="D263" s="18">
        <f>Data!C270/12</f>
        <v>1.9724999999999999E-2</v>
      </c>
      <c r="E263" s="20">
        <f>D263/B263</f>
        <v>3.5286225402504472E-3</v>
      </c>
      <c r="F263" s="18">
        <f t="shared" si="14"/>
        <v>18.423201926343896</v>
      </c>
      <c r="G263" s="21">
        <f t="shared" si="15"/>
        <v>2.3646593673966043E-2</v>
      </c>
    </row>
    <row r="264" spans="1:7" x14ac:dyDescent="0.15">
      <c r="A264" s="17" t="str">
        <f>LEFT(Data!A270,4)&amp;"-"&amp;IF(LEN(Data!A270)-FIND(".",Data!A270)=1,10,RIGHT(Data!A270,2))&amp;"-28"</f>
        <v>1892-10-28</v>
      </c>
      <c r="B264" s="18">
        <f>Data!B271</f>
        <v>5.57</v>
      </c>
      <c r="C264" s="20">
        <f t="shared" si="13"/>
        <v>-3.5778175313058158E-3</v>
      </c>
      <c r="D264" s="18">
        <f>Data!C271/12</f>
        <v>1.9858333333333335E-2</v>
      </c>
      <c r="E264" s="20">
        <f>D264/B264</f>
        <v>3.5652304009575106E-3</v>
      </c>
      <c r="F264" s="18">
        <f t="shared" si="14"/>
        <v>18.422295597089917</v>
      </c>
      <c r="G264" s="21">
        <f t="shared" si="15"/>
        <v>-4.9194991055490078E-5</v>
      </c>
    </row>
    <row r="265" spans="1:7" x14ac:dyDescent="0.15">
      <c r="A265" s="17" t="str">
        <f>LEFT(Data!A271,4)&amp;"-"&amp;IF(LEN(Data!A271)-FIND(".",Data!A271)=1,10,RIGHT(Data!A271,2))&amp;"-28"</f>
        <v>1892-11-28</v>
      </c>
      <c r="B265" s="18">
        <f>Data!B272</f>
        <v>5.51</v>
      </c>
      <c r="C265" s="20">
        <f t="shared" si="13"/>
        <v>-1.0771992818671583E-2</v>
      </c>
      <c r="D265" s="18">
        <f>Data!C272/12</f>
        <v>0.02</v>
      </c>
      <c r="E265" s="20">
        <f>D265/B265</f>
        <v>3.6297640653357535E-3</v>
      </c>
      <c r="F265" s="18">
        <f t="shared" si="14"/>
        <v>18.28953048953279</v>
      </c>
      <c r="G265" s="21">
        <f t="shared" si="15"/>
        <v>-7.2067624177140077E-3</v>
      </c>
    </row>
    <row r="266" spans="1:7" x14ac:dyDescent="0.15">
      <c r="A266" s="17" t="str">
        <f>LEFT(Data!A272,4)&amp;"-"&amp;IF(LEN(Data!A272)-FIND(".",Data!A272)=1,10,RIGHT(Data!A272,2))&amp;"-28"</f>
        <v>1892-12-28</v>
      </c>
      <c r="B266" s="18">
        <f>Data!B273</f>
        <v>5.61</v>
      </c>
      <c r="C266" s="20">
        <f t="shared" si="13"/>
        <v>1.8148820326678861E-2</v>
      </c>
      <c r="D266" s="18">
        <f>Data!C273/12</f>
        <v>2.0066666666666667E-2</v>
      </c>
      <c r="E266" s="20">
        <f>D266/B266</f>
        <v>3.5769459298871063E-3</v>
      </c>
      <c r="F266" s="18">
        <f t="shared" si="14"/>
        <v>18.687850572789404</v>
      </c>
      <c r="G266" s="21">
        <f t="shared" si="15"/>
        <v>2.1778584392014633E-2</v>
      </c>
    </row>
    <row r="267" spans="1:7" x14ac:dyDescent="0.15">
      <c r="A267" s="17" t="str">
        <f>LEFT(Data!A273,4)&amp;"-"&amp;IF(LEN(Data!A273)-FIND(".",Data!A273)=1,10,RIGHT(Data!A273,2))&amp;"-28"</f>
        <v>1893-01-28</v>
      </c>
      <c r="B267" s="18">
        <f>Data!B274</f>
        <v>5.51</v>
      </c>
      <c r="C267" s="20">
        <f t="shared" si="13"/>
        <v>-1.782531194295911E-2</v>
      </c>
      <c r="D267" s="18">
        <f>Data!C274/12</f>
        <v>2.0141666666666665E-2</v>
      </c>
      <c r="E267" s="20">
        <f>D267/B267</f>
        <v>3.6554748941318815E-3</v>
      </c>
      <c r="F267" s="18">
        <f t="shared" si="14"/>
        <v>18.421579237830702</v>
      </c>
      <c r="G267" s="21">
        <f t="shared" si="15"/>
        <v>-1.4248366013072111E-2</v>
      </c>
    </row>
    <row r="268" spans="1:7" x14ac:dyDescent="0.15">
      <c r="A268" s="17" t="str">
        <f>LEFT(Data!A274,4)&amp;"-"&amp;IF(LEN(Data!A274)-FIND(".",Data!A274)=1,10,RIGHT(Data!A274,2))&amp;"-28"</f>
        <v>1893-02-28</v>
      </c>
      <c r="B268" s="18">
        <f>Data!B275</f>
        <v>5.31</v>
      </c>
      <c r="C268" s="20">
        <f t="shared" si="13"/>
        <v>-3.629764065335761E-2</v>
      </c>
      <c r="D268" s="18">
        <f>Data!C275/12</f>
        <v>2.0208333333333332E-2</v>
      </c>
      <c r="E268" s="20">
        <f>D268/B268</f>
        <v>3.8057124921531699E-3</v>
      </c>
      <c r="F268" s="18">
        <f t="shared" si="14"/>
        <v>17.820258994802721</v>
      </c>
      <c r="G268" s="21">
        <f t="shared" si="15"/>
        <v>-3.2642165759225739E-2</v>
      </c>
    </row>
    <row r="269" spans="1:7" x14ac:dyDescent="0.15">
      <c r="A269" s="17" t="str">
        <f>LEFT(Data!A275,4)&amp;"-"&amp;IF(LEN(Data!A275)-FIND(".",Data!A275)=1,10,RIGHT(Data!A275,2))&amp;"-28"</f>
        <v>1893-03-28</v>
      </c>
      <c r="B269" s="18">
        <f>Data!B276</f>
        <v>5.31</v>
      </c>
      <c r="C269" s="20">
        <f t="shared" si="13"/>
        <v>0</v>
      </c>
      <c r="D269" s="18">
        <f>Data!C276/12</f>
        <v>2.0274999999999998E-2</v>
      </c>
      <c r="E269" s="20">
        <f>D269/B269</f>
        <v>3.8182674199623351E-3</v>
      </c>
      <c r="F269" s="18">
        <f t="shared" si="14"/>
        <v>17.888077777072645</v>
      </c>
      <c r="G269" s="21">
        <f t="shared" si="15"/>
        <v>3.8057124921531127E-3</v>
      </c>
    </row>
    <row r="270" spans="1:7" x14ac:dyDescent="0.15">
      <c r="A270" s="17" t="str">
        <f>LEFT(Data!A276,4)&amp;"-"&amp;IF(LEN(Data!A276)-FIND(".",Data!A276)=1,10,RIGHT(Data!A276,2))&amp;"-28"</f>
        <v>1893-04-28</v>
      </c>
      <c r="B270" s="18">
        <f>Data!B277</f>
        <v>4.84</v>
      </c>
      <c r="C270" s="20">
        <f t="shared" si="13"/>
        <v>-8.851224105461386E-2</v>
      </c>
      <c r="D270" s="18">
        <f>Data!C277/12</f>
        <v>2.035E-2</v>
      </c>
      <c r="E270" s="20">
        <f>D270/B270</f>
        <v>4.2045454545454547E-3</v>
      </c>
      <c r="F270" s="18">
        <f t="shared" si="14"/>
        <v>16.373065389446658</v>
      </c>
      <c r="G270" s="21">
        <f t="shared" si="15"/>
        <v>-8.4693973634651587E-2</v>
      </c>
    </row>
    <row r="271" spans="1:7" x14ac:dyDescent="0.15">
      <c r="A271" s="17" t="str">
        <f>LEFT(Data!A277,4)&amp;"-"&amp;IF(LEN(Data!A277)-FIND(".",Data!A277)=1,10,RIGHT(Data!A277,2))&amp;"-28"</f>
        <v>1893-05-28</v>
      </c>
      <c r="B271" s="18">
        <f>Data!B278</f>
        <v>4.6100000000000003</v>
      </c>
      <c r="C271" s="20">
        <f t="shared" si="13"/>
        <v>-4.7520661157024691E-2</v>
      </c>
      <c r="D271" s="18">
        <f>Data!C278/12</f>
        <v>2.0416666666666666E-2</v>
      </c>
      <c r="E271" s="20">
        <f>D271/B271</f>
        <v>4.4287780187997105E-3</v>
      </c>
      <c r="F271" s="18">
        <f t="shared" si="14"/>
        <v>15.663847794633128</v>
      </c>
      <c r="G271" s="21">
        <f t="shared" si="15"/>
        <v>-4.3316115702479285E-2</v>
      </c>
    </row>
    <row r="272" spans="1:7" x14ac:dyDescent="0.15">
      <c r="A272" s="17" t="str">
        <f>LEFT(Data!A278,4)&amp;"-"&amp;IF(LEN(Data!A278)-FIND(".",Data!A278)=1,10,RIGHT(Data!A278,2))&amp;"-28"</f>
        <v>1893-06-28</v>
      </c>
      <c r="B272" s="18">
        <f>Data!B279</f>
        <v>4.18</v>
      </c>
      <c r="C272" s="20">
        <f t="shared" si="13"/>
        <v>-9.3275488069414436E-2</v>
      </c>
      <c r="D272" s="18">
        <f>Data!C279/12</f>
        <v>2.0483333333333333E-2</v>
      </c>
      <c r="E272" s="20">
        <f>D272/B272</f>
        <v>4.9003189792663476E-3</v>
      </c>
      <c r="F272" s="18">
        <f t="shared" si="14"/>
        <v>14.272166451346397</v>
      </c>
      <c r="G272" s="21">
        <f t="shared" si="15"/>
        <v>-8.884671005061473E-2</v>
      </c>
    </row>
    <row r="273" spans="1:7" x14ac:dyDescent="0.15">
      <c r="A273" s="17" t="str">
        <f>LEFT(Data!A279,4)&amp;"-"&amp;IF(LEN(Data!A279)-FIND(".",Data!A279)=1,10,RIGHT(Data!A279,2))&amp;"-28"</f>
        <v>1893-07-28</v>
      </c>
      <c r="B273" s="18">
        <f>Data!B280</f>
        <v>4.08</v>
      </c>
      <c r="C273" s="20">
        <f t="shared" si="13"/>
        <v>-2.3923444976076458E-2</v>
      </c>
      <c r="D273" s="18">
        <f>Data!C280/12</f>
        <v>2.0558333333333335E-2</v>
      </c>
      <c r="E273" s="20">
        <f>D273/B273</f>
        <v>5.0388071895424843E-3</v>
      </c>
      <c r="F273" s="18">
        <f t="shared" si="14"/>
        <v>14.000665230694988</v>
      </c>
      <c r="G273" s="21">
        <f t="shared" si="15"/>
        <v>-1.9023125996810109E-2</v>
      </c>
    </row>
    <row r="274" spans="1:7" x14ac:dyDescent="0.15">
      <c r="A274" s="17" t="str">
        <f>LEFT(Data!A280,4)&amp;"-"&amp;IF(LEN(Data!A280)-FIND(".",Data!A280)=1,10,RIGHT(Data!A280,2))&amp;"-28"</f>
        <v>1893-08-28</v>
      </c>
      <c r="B274" s="18">
        <f>Data!B281</f>
        <v>4.37</v>
      </c>
      <c r="C274" s="20">
        <f t="shared" si="13"/>
        <v>7.1078431372548989E-2</v>
      </c>
      <c r="D274" s="18">
        <f>Data!C281/12</f>
        <v>2.0625000000000001E-2</v>
      </c>
      <c r="E274" s="20">
        <f>D274/B274</f>
        <v>4.7196796338672773E-3</v>
      </c>
      <c r="F274" s="18">
        <f t="shared" si="14"/>
        <v>15.066357206087776</v>
      </c>
      <c r="G274" s="21">
        <f t="shared" si="15"/>
        <v>7.6117238562091405E-2</v>
      </c>
    </row>
    <row r="275" spans="1:7" x14ac:dyDescent="0.15">
      <c r="A275" s="17" t="str">
        <f>LEFT(Data!A281,4)&amp;"-"&amp;IF(LEN(Data!A281)-FIND(".",Data!A281)=1,10,RIGHT(Data!A281,2))&amp;"-28"</f>
        <v>1893-09-28</v>
      </c>
      <c r="B275" s="18">
        <f>Data!B282</f>
        <v>4.5</v>
      </c>
      <c r="C275" s="20">
        <f t="shared" si="13"/>
        <v>2.9748283752860427E-2</v>
      </c>
      <c r="D275" s="18">
        <f>Data!C282/12</f>
        <v>2.0691666666666667E-2</v>
      </c>
      <c r="E275" s="20">
        <f>D275/B275</f>
        <v>4.5981481481481481E-3</v>
      </c>
      <c r="F275" s="18">
        <f t="shared" si="14"/>
        <v>15.585663854638572</v>
      </c>
      <c r="G275" s="21">
        <f t="shared" si="15"/>
        <v>3.4467963386727751E-2</v>
      </c>
    </row>
    <row r="276" spans="1:7" x14ac:dyDescent="0.15">
      <c r="A276" s="17" t="str">
        <f>LEFT(Data!A282,4)&amp;"-"&amp;IF(LEN(Data!A282)-FIND(".",Data!A282)=1,10,RIGHT(Data!A282,2))&amp;"-28"</f>
        <v>1893-10-28</v>
      </c>
      <c r="B276" s="18">
        <f>Data!B283</f>
        <v>4.57</v>
      </c>
      <c r="C276" s="20">
        <f t="shared" si="13"/>
        <v>1.5555555555555545E-2</v>
      </c>
      <c r="D276" s="18">
        <f>Data!C283/12</f>
        <v>2.0766666666666666E-2</v>
      </c>
      <c r="E276" s="20">
        <f>D276/B276</f>
        <v>4.5441283734500362E-3</v>
      </c>
      <c r="F276" s="18">
        <f t="shared" si="14"/>
        <v>15.899772705990481</v>
      </c>
      <c r="G276" s="21">
        <f t="shared" si="15"/>
        <v>2.0153703703703618E-2</v>
      </c>
    </row>
    <row r="277" spans="1:7" x14ac:dyDescent="0.15">
      <c r="A277" s="17" t="str">
        <f>LEFT(Data!A283,4)&amp;"-"&amp;IF(LEN(Data!A283)-FIND(".",Data!A283)=1,10,RIGHT(Data!A283,2))&amp;"-28"</f>
        <v>1893-11-28</v>
      </c>
      <c r="B277" s="18">
        <f>Data!B284</f>
        <v>4.41</v>
      </c>
      <c r="C277" s="20">
        <f t="shared" si="13"/>
        <v>-3.5010940919037226E-2</v>
      </c>
      <c r="D277" s="18">
        <f>Data!C284/12</f>
        <v>2.0833333333333332E-2</v>
      </c>
      <c r="E277" s="20">
        <f>D277/B277</f>
        <v>4.7241118669690092E-3</v>
      </c>
      <c r="F277" s="18">
        <f t="shared" si="14"/>
        <v>15.415357311439626</v>
      </c>
      <c r="G277" s="21">
        <f t="shared" si="15"/>
        <v>-3.0466812545587141E-2</v>
      </c>
    </row>
    <row r="278" spans="1:7" x14ac:dyDescent="0.15">
      <c r="A278" s="17" t="str">
        <f>LEFT(Data!A284,4)&amp;"-"&amp;IF(LEN(Data!A284)-FIND(".",Data!A284)=1,10,RIGHT(Data!A284,2))&amp;"-28"</f>
        <v>1893-12-28</v>
      </c>
      <c r="B278" s="18">
        <f>Data!B285</f>
        <v>4.32</v>
      </c>
      <c r="C278" s="20">
        <f t="shared" si="13"/>
        <v>-2.0408163265306034E-2</v>
      </c>
      <c r="D278" s="18">
        <f>Data!C285/12</f>
        <v>2.0558333333333335E-2</v>
      </c>
      <c r="E278" s="20">
        <f>D278/B278</f>
        <v>4.7588734567901234E-3</v>
      </c>
      <c r="F278" s="18">
        <f t="shared" si="14"/>
        <v>15.173582055043276</v>
      </c>
      <c r="G278" s="21">
        <f t="shared" si="15"/>
        <v>-1.5684051398337062E-2</v>
      </c>
    </row>
    <row r="279" spans="1:7" x14ac:dyDescent="0.15">
      <c r="A279" s="17" t="str">
        <f>LEFT(Data!A285,4)&amp;"-"&amp;IF(LEN(Data!A285)-FIND(".",Data!A285)=1,10,RIGHT(Data!A285,2))&amp;"-28"</f>
        <v>1894-01-28</v>
      </c>
      <c r="B279" s="18">
        <f>Data!B286</f>
        <v>4.38</v>
      </c>
      <c r="C279" s="20">
        <f t="shared" si="13"/>
        <v>1.388888888888884E-2</v>
      </c>
      <c r="D279" s="18">
        <f>Data!C286/12</f>
        <v>2.0274999999999998E-2</v>
      </c>
      <c r="E279" s="20">
        <f>D279/B279</f>
        <v>4.6289954337899539E-3</v>
      </c>
      <c r="F279" s="18">
        <f t="shared" si="14"/>
        <v>15.45653540713838</v>
      </c>
      <c r="G279" s="21">
        <f t="shared" si="15"/>
        <v>1.8647762345678887E-2</v>
      </c>
    </row>
    <row r="280" spans="1:7" x14ac:dyDescent="0.15">
      <c r="A280" s="17" t="str">
        <f>LEFT(Data!A286,4)&amp;"-"&amp;IF(LEN(Data!A286)-FIND(".",Data!A286)=1,10,RIGHT(Data!A286,2))&amp;"-28"</f>
        <v>1894-02-28</v>
      </c>
      <c r="B280" s="18">
        <f>Data!B287</f>
        <v>4.51</v>
      </c>
      <c r="C280" s="20">
        <f t="shared" si="13"/>
        <v>2.9680365296803624E-2</v>
      </c>
      <c r="D280" s="18">
        <f>Data!C287/12</f>
        <v>0.02</v>
      </c>
      <c r="E280" s="20">
        <f>D280/B280</f>
        <v>4.434589800443459E-3</v>
      </c>
      <c r="F280" s="18">
        <f t="shared" si="14"/>
        <v>15.986839256067082</v>
      </c>
      <c r="G280" s="21">
        <f t="shared" si="15"/>
        <v>3.4309360730593541E-2</v>
      </c>
    </row>
    <row r="281" spans="1:7" x14ac:dyDescent="0.15">
      <c r="A281" s="17" t="str">
        <f>LEFT(Data!A287,4)&amp;"-"&amp;IF(LEN(Data!A287)-FIND(".",Data!A287)=1,10,RIGHT(Data!A287,2))&amp;"-28"</f>
        <v>1894-03-28</v>
      </c>
      <c r="B281" s="18">
        <f>Data!B288</f>
        <v>4.57</v>
      </c>
      <c r="C281" s="20">
        <f t="shared" si="13"/>
        <v>1.330376940133049E-2</v>
      </c>
      <c r="D281" s="18">
        <f>Data!C288/12</f>
        <v>1.9724999999999999E-2</v>
      </c>
      <c r="E281" s="20">
        <f>D281/B281</f>
        <v>4.3161925601750547E-3</v>
      </c>
      <c r="F281" s="18">
        <f t="shared" si="14"/>
        <v>16.270419553292221</v>
      </c>
      <c r="G281" s="21">
        <f t="shared" si="15"/>
        <v>1.7738359201773912E-2</v>
      </c>
    </row>
    <row r="282" spans="1:7" x14ac:dyDescent="0.15">
      <c r="A282" s="17" t="str">
        <f>LEFT(Data!A288,4)&amp;"-"&amp;IF(LEN(Data!A288)-FIND(".",Data!A288)=1,10,RIGHT(Data!A288,2))&amp;"-28"</f>
        <v>1894-04-28</v>
      </c>
      <c r="B282" s="18">
        <f>Data!B289</f>
        <v>4.4000000000000004</v>
      </c>
      <c r="C282" s="20">
        <f t="shared" si="13"/>
        <v>-3.7199124726477018E-2</v>
      </c>
      <c r="D282" s="18">
        <f>Data!C289/12</f>
        <v>1.9441666666666666E-2</v>
      </c>
      <c r="E282" s="20">
        <f>D282/B282</f>
        <v>4.4185606060606055E-3</v>
      </c>
      <c r="F282" s="18">
        <f t="shared" si="14"/>
        <v>15.73540045080404</v>
      </c>
      <c r="G282" s="21">
        <f t="shared" si="15"/>
        <v>-3.2882932166302004E-2</v>
      </c>
    </row>
    <row r="283" spans="1:7" x14ac:dyDescent="0.15">
      <c r="A283" s="17" t="str">
        <f>LEFT(Data!A289,4)&amp;"-"&amp;IF(LEN(Data!A289)-FIND(".",Data!A289)=1,10,RIGHT(Data!A289,2))&amp;"-28"</f>
        <v>1894-05-28</v>
      </c>
      <c r="B283" s="18">
        <f>Data!B290</f>
        <v>4.34</v>
      </c>
      <c r="C283" s="20">
        <f t="shared" si="13"/>
        <v>-1.363636363636378E-2</v>
      </c>
      <c r="D283" s="18">
        <f>Data!C290/12</f>
        <v>1.9166666666666669E-2</v>
      </c>
      <c r="E283" s="20">
        <f>D283/B283</f>
        <v>4.4162826420890942E-3</v>
      </c>
      <c r="F283" s="18">
        <f t="shared" si="14"/>
        <v>15.590354628845585</v>
      </c>
      <c r="G283" s="21">
        <f t="shared" si="15"/>
        <v>-9.2178030303031733E-3</v>
      </c>
    </row>
    <row r="284" spans="1:7" x14ac:dyDescent="0.15">
      <c r="A284" s="17" t="str">
        <f>LEFT(Data!A290,4)&amp;"-"&amp;IF(LEN(Data!A290)-FIND(".",Data!A290)=1,10,RIGHT(Data!A290,2))&amp;"-28"</f>
        <v>1894-06-28</v>
      </c>
      <c r="B284" s="18">
        <f>Data!B291</f>
        <v>4.25</v>
      </c>
      <c r="C284" s="20">
        <f t="shared" si="13"/>
        <v>-2.0737327188940058E-2</v>
      </c>
      <c r="D284" s="18">
        <f>Data!C291/12</f>
        <v>1.8891666666666668E-2</v>
      </c>
      <c r="E284" s="20">
        <f>D284/B284</f>
        <v>4.4450980392156869E-3</v>
      </c>
      <c r="F284" s="18">
        <f t="shared" si="14"/>
        <v>15.33590375644699</v>
      </c>
      <c r="G284" s="21">
        <f t="shared" si="15"/>
        <v>-1.6321044546851016E-2</v>
      </c>
    </row>
    <row r="285" spans="1:7" x14ac:dyDescent="0.15">
      <c r="A285" s="17" t="str">
        <f>LEFT(Data!A291,4)&amp;"-"&amp;IF(LEN(Data!A291)-FIND(".",Data!A291)=1,10,RIGHT(Data!A291,2))&amp;"-28"</f>
        <v>1894-07-28</v>
      </c>
      <c r="B285" s="18">
        <f>Data!B292</f>
        <v>4.41</v>
      </c>
      <c r="C285" s="20">
        <f t="shared" si="13"/>
        <v>3.7647058823529367E-2</v>
      </c>
      <c r="D285" s="18">
        <f>Data!C292/12</f>
        <v>1.8608333333333334E-2</v>
      </c>
      <c r="E285" s="20">
        <f>D285/B285</f>
        <v>4.2195767195767194E-3</v>
      </c>
      <c r="F285" s="18">
        <f t="shared" si="14"/>
        <v>15.981425022995317</v>
      </c>
      <c r="G285" s="21">
        <f t="shared" si="15"/>
        <v>4.2092156862745034E-2</v>
      </c>
    </row>
    <row r="286" spans="1:7" x14ac:dyDescent="0.15">
      <c r="A286" s="17" t="str">
        <f>LEFT(Data!A292,4)&amp;"-"&amp;IF(LEN(Data!A292)-FIND(".",Data!A292)=1,10,RIGHT(Data!A292,2))&amp;"-28"</f>
        <v>1894-08-28</v>
      </c>
      <c r="B286" s="18">
        <f>Data!B293</f>
        <v>4.4800000000000004</v>
      </c>
      <c r="C286" s="20">
        <f t="shared" si="13"/>
        <v>1.5873015873016039E-2</v>
      </c>
      <c r="D286" s="18">
        <f>Data!C293/12</f>
        <v>1.8333333333333333E-2</v>
      </c>
      <c r="E286" s="20">
        <f>D286/B286</f>
        <v>4.0922619047619041E-3</v>
      </c>
      <c r="F286" s="18">
        <f t="shared" si="14"/>
        <v>16.30253328503143</v>
      </c>
      <c r="G286" s="21">
        <f t="shared" si="15"/>
        <v>2.0092592592592773E-2</v>
      </c>
    </row>
    <row r="287" spans="1:7" x14ac:dyDescent="0.15">
      <c r="A287" s="17" t="str">
        <f>LEFT(Data!A293,4)&amp;"-"&amp;IF(LEN(Data!A293)-FIND(".",Data!A293)=1,10,RIGHT(Data!A293,2))&amp;"-28"</f>
        <v>1894-09-28</v>
      </c>
      <c r="B287" s="18">
        <f>Data!B294</f>
        <v>4.34</v>
      </c>
      <c r="C287" s="20">
        <f t="shared" si="13"/>
        <v>-3.1250000000000111E-2</v>
      </c>
      <c r="D287" s="18">
        <f>Data!C294/12</f>
        <v>1.8058333333333332E-2</v>
      </c>
      <c r="E287" s="20">
        <f>D287/B287</f>
        <v>4.1609062980030725E-3</v>
      </c>
      <c r="F287" s="18">
        <f t="shared" si="14"/>
        <v>15.859793355787643</v>
      </c>
      <c r="G287" s="21">
        <f t="shared" si="15"/>
        <v>-2.7157738095238249E-2</v>
      </c>
    </row>
    <row r="288" spans="1:7" x14ac:dyDescent="0.15">
      <c r="A288" s="17" t="str">
        <f>LEFT(Data!A294,4)&amp;"-"&amp;IF(LEN(Data!A294)-FIND(".",Data!A294)=1,10,RIGHT(Data!A294,2))&amp;"-28"</f>
        <v>1894-10-28</v>
      </c>
      <c r="B288" s="18">
        <f>Data!B295</f>
        <v>4.34</v>
      </c>
      <c r="C288" s="20">
        <f t="shared" si="13"/>
        <v>0</v>
      </c>
      <c r="D288" s="18">
        <f>Data!C295/12</f>
        <v>1.7774999999999999E-2</v>
      </c>
      <c r="E288" s="20">
        <f>D288/B288</f>
        <v>4.095622119815668E-3</v>
      </c>
      <c r="F288" s="18">
        <f t="shared" si="14"/>
        <v>15.925784469846766</v>
      </c>
      <c r="G288" s="21">
        <f t="shared" si="15"/>
        <v>4.1609062980030309E-3</v>
      </c>
    </row>
    <row r="289" spans="1:7" x14ac:dyDescent="0.15">
      <c r="A289" s="17" t="str">
        <f>LEFT(Data!A295,4)&amp;"-"&amp;IF(LEN(Data!A295)-FIND(".",Data!A295)=1,10,RIGHT(Data!A295,2))&amp;"-28"</f>
        <v>1894-11-28</v>
      </c>
      <c r="B289" s="18">
        <f>Data!B296</f>
        <v>4.3</v>
      </c>
      <c r="C289" s="20">
        <f t="shared" si="13"/>
        <v>-9.2165898617511122E-3</v>
      </c>
      <c r="D289" s="18">
        <f>Data!C296/12</f>
        <v>1.7499999999999998E-2</v>
      </c>
      <c r="E289" s="20">
        <f>D289/B289</f>
        <v>4.0697674418604651E-3</v>
      </c>
      <c r="F289" s="18">
        <f t="shared" si="14"/>
        <v>15.844229041311664</v>
      </c>
      <c r="G289" s="21">
        <f t="shared" si="15"/>
        <v>-5.1209677419354893E-3</v>
      </c>
    </row>
    <row r="290" spans="1:7" x14ac:dyDescent="0.15">
      <c r="A290" s="17" t="str">
        <f>LEFT(Data!A296,4)&amp;"-"&amp;IF(LEN(Data!A296)-FIND(".",Data!A296)=1,10,RIGHT(Data!A296,2))&amp;"-28"</f>
        <v>1894-12-28</v>
      </c>
      <c r="B290" s="18">
        <f>Data!B297</f>
        <v>4.25</v>
      </c>
      <c r="C290" s="20">
        <f t="shared" si="13"/>
        <v>-1.1627906976744096E-2</v>
      </c>
      <c r="D290" s="18">
        <f>Data!C297/12</f>
        <v>1.7358333333333333E-2</v>
      </c>
      <c r="E290" s="20">
        <f>D290/B290</f>
        <v>4.0843137254901957E-3</v>
      </c>
      <c r="F290" s="18">
        <f t="shared" si="14"/>
        <v>15.724476147394775</v>
      </c>
      <c r="G290" s="21">
        <f t="shared" si="15"/>
        <v>-7.5581395348836011E-3</v>
      </c>
    </row>
    <row r="291" spans="1:7" x14ac:dyDescent="0.15">
      <c r="A291" s="17" t="str">
        <f>LEFT(Data!A297,4)&amp;"-"&amp;IF(LEN(Data!A297)-FIND(".",Data!A297)=1,10,RIGHT(Data!A297,2))&amp;"-28"</f>
        <v>1895-01-28</v>
      </c>
      <c r="B291" s="18">
        <f>Data!B298</f>
        <v>4.1900000000000004</v>
      </c>
      <c r="C291" s="20">
        <f t="shared" si="13"/>
        <v>-1.4117647058823457E-2</v>
      </c>
      <c r="D291" s="18">
        <f>Data!C298/12</f>
        <v>1.7225000000000001E-2</v>
      </c>
      <c r="E291" s="20">
        <f>D291/B291</f>
        <v>4.1109785202863959E-3</v>
      </c>
      <c r="F291" s="18">
        <f t="shared" si="14"/>
        <v>15.566707236715915</v>
      </c>
      <c r="G291" s="21">
        <f t="shared" si="15"/>
        <v>-1.0033333333333228E-2</v>
      </c>
    </row>
    <row r="292" spans="1:7" x14ac:dyDescent="0.15">
      <c r="A292" s="17" t="str">
        <f>LEFT(Data!A298,4)&amp;"-"&amp;IF(LEN(Data!A298)-FIND(".",Data!A298)=1,10,RIGHT(Data!A298,2))&amp;"-28"</f>
        <v>1895-02-28</v>
      </c>
      <c r="B292" s="18">
        <f>Data!B299</f>
        <v>4.1900000000000004</v>
      </c>
      <c r="C292" s="20">
        <f t="shared" si="13"/>
        <v>0</v>
      </c>
      <c r="D292" s="18">
        <f>Data!C299/12</f>
        <v>1.7083333333333332E-2</v>
      </c>
      <c r="E292" s="20">
        <f>D292/B292</f>
        <v>4.0771678599840887E-3</v>
      </c>
      <c r="F292" s="18">
        <f t="shared" si="14"/>
        <v>15.630701635797642</v>
      </c>
      <c r="G292" s="21">
        <f t="shared" si="15"/>
        <v>4.1109785202864124E-3</v>
      </c>
    </row>
    <row r="293" spans="1:7" x14ac:dyDescent="0.15">
      <c r="A293" s="17" t="str">
        <f>LEFT(Data!A299,4)&amp;"-"&amp;IF(LEN(Data!A299)-FIND(".",Data!A299)=1,10,RIGHT(Data!A299,2))&amp;"-28"</f>
        <v>1895-03-28</v>
      </c>
      <c r="B293" s="18">
        <f>Data!B300</f>
        <v>4.37</v>
      </c>
      <c r="C293" s="20">
        <f t="shared" si="13"/>
        <v>4.2959427207637235E-2</v>
      </c>
      <c r="D293" s="18">
        <f>Data!C300/12</f>
        <v>1.6941666666666667E-2</v>
      </c>
      <c r="E293" s="20">
        <f>D293/B293</f>
        <v>3.8768115942028987E-3</v>
      </c>
      <c r="F293" s="18">
        <f t="shared" si="14"/>
        <v>16.365916619263462</v>
      </c>
      <c r="G293" s="21">
        <f t="shared" si="15"/>
        <v>4.7036595067621256E-2</v>
      </c>
    </row>
    <row r="294" spans="1:7" x14ac:dyDescent="0.15">
      <c r="A294" s="17" t="str">
        <f>LEFT(Data!A300,4)&amp;"-"&amp;IF(LEN(Data!A300)-FIND(".",Data!A300)=1,10,RIGHT(Data!A300,2))&amp;"-28"</f>
        <v>1895-04-28</v>
      </c>
      <c r="B294" s="18">
        <f>Data!B301</f>
        <v>4.6100000000000003</v>
      </c>
      <c r="C294" s="20">
        <f t="shared" si="13"/>
        <v>5.4919908466819267E-2</v>
      </c>
      <c r="D294" s="18">
        <f>Data!C301/12</f>
        <v>1.6808333333333331E-2</v>
      </c>
      <c r="E294" s="20">
        <f>D294/B294</f>
        <v>3.6460592913955163E-3</v>
      </c>
      <c r="F294" s="18">
        <f t="shared" si="14"/>
        <v>17.328178837268329</v>
      </c>
      <c r="G294" s="21">
        <f t="shared" si="15"/>
        <v>5.8796720061022212E-2</v>
      </c>
    </row>
    <row r="295" spans="1:7" x14ac:dyDescent="0.15">
      <c r="A295" s="17" t="str">
        <f>LEFT(Data!A301,4)&amp;"-"&amp;IF(LEN(Data!A301)-FIND(".",Data!A301)=1,10,RIGHT(Data!A301,2))&amp;"-28"</f>
        <v>1895-05-28</v>
      </c>
      <c r="B295" s="18">
        <f>Data!B302</f>
        <v>4.7</v>
      </c>
      <c r="C295" s="20">
        <f t="shared" si="13"/>
        <v>1.9522776572667988E-2</v>
      </c>
      <c r="D295" s="18">
        <f>Data!C302/12</f>
        <v>1.6666666666666666E-2</v>
      </c>
      <c r="E295" s="20">
        <f>D295/B295</f>
        <v>3.5460992907801418E-3</v>
      </c>
      <c r="F295" s="18">
        <f t="shared" si="14"/>
        <v>17.729652568572138</v>
      </c>
      <c r="G295" s="21">
        <f t="shared" si="15"/>
        <v>2.3168835864063597E-2</v>
      </c>
    </row>
    <row r="296" spans="1:7" x14ac:dyDescent="0.15">
      <c r="A296" s="17" t="str">
        <f>LEFT(Data!A302,4)&amp;"-"&amp;IF(LEN(Data!A302)-FIND(".",Data!A302)=1,10,RIGHT(Data!A302,2))&amp;"-28"</f>
        <v>1895-06-28</v>
      </c>
      <c r="B296" s="18">
        <f>Data!B303</f>
        <v>4.72</v>
      </c>
      <c r="C296" s="20">
        <f t="shared" si="13"/>
        <v>4.2553191489360653E-3</v>
      </c>
      <c r="D296" s="18">
        <f>Data!C303/12</f>
        <v>1.6525000000000001E-2</v>
      </c>
      <c r="E296" s="20">
        <f>D296/B296</f>
        <v>3.5010593220338986E-3</v>
      </c>
      <c r="F296" s="18">
        <f t="shared" si="14"/>
        <v>17.867969007050359</v>
      </c>
      <c r="G296" s="21">
        <f t="shared" si="15"/>
        <v>7.8014184397161568E-3</v>
      </c>
    </row>
    <row r="297" spans="1:7" x14ac:dyDescent="0.15">
      <c r="A297" s="17" t="str">
        <f>LEFT(Data!A303,4)&amp;"-"&amp;IF(LEN(Data!A303)-FIND(".",Data!A303)=1,10,RIGHT(Data!A303,2))&amp;"-28"</f>
        <v>1895-07-28</v>
      </c>
      <c r="B297" s="18">
        <f>Data!B304</f>
        <v>4.79</v>
      </c>
      <c r="C297" s="20">
        <f t="shared" si="13"/>
        <v>1.4830508474576343E-2</v>
      </c>
      <c r="D297" s="18">
        <f>Data!C304/12</f>
        <v>1.6391666666666669E-2</v>
      </c>
      <c r="E297" s="20">
        <f>D297/B297</f>
        <v>3.4220598469032713E-3</v>
      </c>
      <c r="F297" s="18">
        <f t="shared" si="14"/>
        <v>18.195516892290833</v>
      </c>
      <c r="G297" s="21">
        <f t="shared" si="15"/>
        <v>1.8331567796610271E-2</v>
      </c>
    </row>
    <row r="298" spans="1:7" x14ac:dyDescent="0.15">
      <c r="A298" s="17" t="str">
        <f>LEFT(Data!A304,4)&amp;"-"&amp;IF(LEN(Data!A304)-FIND(".",Data!A304)=1,10,RIGHT(Data!A304,2))&amp;"-28"</f>
        <v>1895-08-28</v>
      </c>
      <c r="B298" s="18">
        <f>Data!B305</f>
        <v>4.82</v>
      </c>
      <c r="C298" s="20">
        <f t="shared" si="13"/>
        <v>6.2630480167014113E-3</v>
      </c>
      <c r="D298" s="18">
        <f>Data!C305/12</f>
        <v>1.6250000000000001E-2</v>
      </c>
      <c r="E298" s="20">
        <f>D298/B298</f>
        <v>3.3713692946058089E-3</v>
      </c>
      <c r="F298" s="18">
        <f t="shared" si="14"/>
        <v>18.371742436026711</v>
      </c>
      <c r="G298" s="21">
        <f t="shared" si="15"/>
        <v>9.6851078636046584E-3</v>
      </c>
    </row>
    <row r="299" spans="1:7" x14ac:dyDescent="0.15">
      <c r="A299" s="17" t="str">
        <f>LEFT(Data!A305,4)&amp;"-"&amp;IF(LEN(Data!A305)-FIND(".",Data!A305)=1,10,RIGHT(Data!A305,2))&amp;"-28"</f>
        <v>1895-09-28</v>
      </c>
      <c r="B299" s="18">
        <f>Data!B306</f>
        <v>4.75</v>
      </c>
      <c r="C299" s="20">
        <f t="shared" si="13"/>
        <v>-1.4522821576763545E-2</v>
      </c>
      <c r="D299" s="18">
        <f>Data!C306/12</f>
        <v>1.6108333333333332E-2</v>
      </c>
      <c r="E299" s="20">
        <f>D299/B299</f>
        <v>3.3912280701754384E-3</v>
      </c>
      <c r="F299" s="18">
        <f t="shared" si="14"/>
        <v>18.166870826911268</v>
      </c>
      <c r="G299" s="21">
        <f t="shared" si="15"/>
        <v>-1.1151452282157637E-2</v>
      </c>
    </row>
    <row r="300" spans="1:7" x14ac:dyDescent="0.15">
      <c r="A300" s="17" t="str">
        <f>LEFT(Data!A306,4)&amp;"-"&amp;IF(LEN(Data!A306)-FIND(".",Data!A306)=1,10,RIGHT(Data!A306,2))&amp;"-28"</f>
        <v>1895-10-28</v>
      </c>
      <c r="B300" s="18">
        <f>Data!B307</f>
        <v>4.59</v>
      </c>
      <c r="C300" s="20">
        <f t="shared" si="13"/>
        <v>-3.3684210526315872E-2</v>
      </c>
      <c r="D300" s="18">
        <f>Data!C307/12</f>
        <v>1.5975E-2</v>
      </c>
      <c r="E300" s="20">
        <f>D300/B300</f>
        <v>3.4803921568627451E-3</v>
      </c>
      <c r="F300" s="18">
        <f t="shared" si="14"/>
        <v>17.616542127668676</v>
      </c>
      <c r="G300" s="21">
        <f t="shared" si="15"/>
        <v>-3.0292982456140316E-2</v>
      </c>
    </row>
    <row r="301" spans="1:7" x14ac:dyDescent="0.15">
      <c r="A301" s="17" t="str">
        <f>LEFT(Data!A307,4)&amp;"-"&amp;IF(LEN(Data!A307)-FIND(".",Data!A307)=1,10,RIGHT(Data!A307,2))&amp;"-28"</f>
        <v>1895-11-28</v>
      </c>
      <c r="B301" s="18">
        <f>Data!B308</f>
        <v>4.32</v>
      </c>
      <c r="C301" s="20">
        <f t="shared" si="13"/>
        <v>-5.8823529411764608E-2</v>
      </c>
      <c r="D301" s="18">
        <f>Data!C308/12</f>
        <v>1.5833333333333335E-2</v>
      </c>
      <c r="E301" s="20">
        <f>D301/B301</f>
        <v>3.6651234567901237E-3</v>
      </c>
      <c r="F301" s="18">
        <f t="shared" si="14"/>
        <v>16.64158741874035</v>
      </c>
      <c r="G301" s="21">
        <f t="shared" si="15"/>
        <v>-5.5343137254901698E-2</v>
      </c>
    </row>
    <row r="302" spans="1:7" x14ac:dyDescent="0.15">
      <c r="A302" s="17" t="str">
        <f>LEFT(Data!A308,4)&amp;"-"&amp;IF(LEN(Data!A308)-FIND(".",Data!A308)=1,10,RIGHT(Data!A308,2))&amp;"-28"</f>
        <v>1895-12-28</v>
      </c>
      <c r="B302" s="18">
        <f>Data!B309</f>
        <v>4.2699999999999996</v>
      </c>
      <c r="C302" s="20">
        <f t="shared" si="13"/>
        <v>-1.1574074074074292E-2</v>
      </c>
      <c r="D302" s="18">
        <f>Data!C309/12</f>
        <v>1.5766666666666668E-2</v>
      </c>
      <c r="E302" s="20">
        <f>D302/B302</f>
        <v>3.6924277907884472E-3</v>
      </c>
      <c r="F302" s="18">
        <f t="shared" si="14"/>
        <v>16.509969925652317</v>
      </c>
      <c r="G302" s="21">
        <f t="shared" si="15"/>
        <v>-7.9089506172840274E-3</v>
      </c>
    </row>
    <row r="303" spans="1:7" x14ac:dyDescent="0.15">
      <c r="A303" s="17" t="str">
        <f>LEFT(Data!A309,4)&amp;"-"&amp;IF(LEN(Data!A309)-FIND(".",Data!A309)=1,10,RIGHT(Data!A309,2))&amp;"-28"</f>
        <v>1896-01-28</v>
      </c>
      <c r="B303" s="18">
        <f>Data!B310</f>
        <v>4.45</v>
      </c>
      <c r="C303" s="20">
        <f t="shared" si="13"/>
        <v>4.2154566744730726E-2</v>
      </c>
      <c r="D303" s="18">
        <f>Data!C310/12</f>
        <v>1.5691666666666666E-2</v>
      </c>
      <c r="E303" s="20">
        <f>D303/B303</f>
        <v>3.5262172284644192E-3</v>
      </c>
      <c r="F303" s="18">
        <f t="shared" si="14"/>
        <v>17.266902426615285</v>
      </c>
      <c r="G303" s="21">
        <f t="shared" si="15"/>
        <v>4.5846994535519103E-2</v>
      </c>
    </row>
    <row r="304" spans="1:7" x14ac:dyDescent="0.15">
      <c r="A304" s="17" t="str">
        <f>LEFT(Data!A310,4)&amp;"-"&amp;IF(LEN(Data!A310)-FIND(".",Data!A310)=1,10,RIGHT(Data!A310,2))&amp;"-28"</f>
        <v>1896-02-28</v>
      </c>
      <c r="B304" s="18">
        <f>Data!B311</f>
        <v>4.38</v>
      </c>
      <c r="C304" s="20">
        <f t="shared" si="13"/>
        <v>-1.573033707865179E-2</v>
      </c>
      <c r="D304" s="18">
        <f>Data!C311/12</f>
        <v>1.5625E-2</v>
      </c>
      <c r="E304" s="20">
        <f>D304/B304</f>
        <v>3.5673515981735162E-3</v>
      </c>
      <c r="F304" s="18">
        <f t="shared" si="14"/>
        <v>17.056175079959381</v>
      </c>
      <c r="G304" s="21">
        <f t="shared" si="15"/>
        <v>-1.2204119850187434E-2</v>
      </c>
    </row>
    <row r="305" spans="1:7" x14ac:dyDescent="0.15">
      <c r="A305" s="17" t="str">
        <f>LEFT(Data!A311,4)&amp;"-"&amp;IF(LEN(Data!A311)-FIND(".",Data!A311)=1,10,RIGHT(Data!A311,2))&amp;"-28"</f>
        <v>1896-03-28</v>
      </c>
      <c r="B305" s="18">
        <f>Data!B312</f>
        <v>4.42</v>
      </c>
      <c r="C305" s="20">
        <f t="shared" si="13"/>
        <v>9.1324200913243114E-3</v>
      </c>
      <c r="D305" s="18">
        <f>Data!C312/12</f>
        <v>1.5558333333333334E-2</v>
      </c>
      <c r="E305" s="20">
        <f>D305/B305</f>
        <v>3.5199849170437407E-3</v>
      </c>
      <c r="F305" s="18">
        <f t="shared" si="14"/>
        <v>17.272784609370969</v>
      </c>
      <c r="G305" s="21">
        <f t="shared" si="15"/>
        <v>1.2699771689497874E-2</v>
      </c>
    </row>
    <row r="306" spans="1:7" x14ac:dyDescent="0.15">
      <c r="A306" s="17" t="str">
        <f>LEFT(Data!A312,4)&amp;"-"&amp;IF(LEN(Data!A312)-FIND(".",Data!A312)=1,10,RIGHT(Data!A312,2))&amp;"-28"</f>
        <v>1896-04-28</v>
      </c>
      <c r="B306" s="18">
        <f>Data!B313</f>
        <v>4.4000000000000004</v>
      </c>
      <c r="C306" s="20">
        <f t="shared" si="13"/>
        <v>-4.5248868778279272E-3</v>
      </c>
      <c r="D306" s="18">
        <f>Data!C313/12</f>
        <v>1.5483333333333333E-2</v>
      </c>
      <c r="E306" s="20">
        <f>D306/B306</f>
        <v>3.5189393939393937E-3</v>
      </c>
      <c r="F306" s="18">
        <f t="shared" si="14"/>
        <v>17.25542715424881</v>
      </c>
      <c r="G306" s="21">
        <f t="shared" si="15"/>
        <v>-1.0049019607841769E-3</v>
      </c>
    </row>
    <row r="307" spans="1:7" x14ac:dyDescent="0.15">
      <c r="A307" s="17" t="str">
        <f>LEFT(Data!A313,4)&amp;"-"&amp;IF(LEN(Data!A313)-FIND(".",Data!A313)=1,10,RIGHT(Data!A313,2))&amp;"-28"</f>
        <v>1896-05-28</v>
      </c>
      <c r="B307" s="18">
        <f>Data!B314</f>
        <v>4.32</v>
      </c>
      <c r="C307" s="20">
        <f t="shared" si="13"/>
        <v>-1.8181818181818188E-2</v>
      </c>
      <c r="D307" s="18">
        <f>Data!C314/12</f>
        <v>1.5416666666666667E-2</v>
      </c>
      <c r="E307" s="20">
        <f>D307/B307</f>
        <v>3.5686728395061726E-3</v>
      </c>
      <c r="F307" s="18">
        <f t="shared" si="14"/>
        <v>17.00241291745299</v>
      </c>
      <c r="G307" s="21">
        <f t="shared" si="15"/>
        <v>-1.4662878787878642E-2</v>
      </c>
    </row>
    <row r="308" spans="1:7" x14ac:dyDescent="0.15">
      <c r="A308" s="17" t="str">
        <f>LEFT(Data!A314,4)&amp;"-"&amp;IF(LEN(Data!A314)-FIND(".",Data!A314)=1,10,RIGHT(Data!A314,2))&amp;"-28"</f>
        <v>1896-06-28</v>
      </c>
      <c r="B308" s="18">
        <f>Data!B315</f>
        <v>4.04</v>
      </c>
      <c r="C308" s="20">
        <f t="shared" si="13"/>
        <v>-6.4814814814814881E-2</v>
      </c>
      <c r="D308" s="18">
        <f>Data!C315/12</f>
        <v>1.5350000000000001E-2</v>
      </c>
      <c r="E308" s="20">
        <f>D308/B308</f>
        <v>3.7995049504950498E-3</v>
      </c>
      <c r="F308" s="18">
        <f t="shared" si="14"/>
        <v>15.961080721987841</v>
      </c>
      <c r="G308" s="21">
        <f t="shared" si="15"/>
        <v>-6.1246141975308754E-2</v>
      </c>
    </row>
    <row r="309" spans="1:7" x14ac:dyDescent="0.15">
      <c r="A309" s="17" t="str">
        <f>LEFT(Data!A315,4)&amp;"-"&amp;IF(LEN(Data!A315)-FIND(".",Data!A315)=1,10,RIGHT(Data!A315,2))&amp;"-28"</f>
        <v>1896-07-28</v>
      </c>
      <c r="B309" s="18">
        <f>Data!B316</f>
        <v>3.81</v>
      </c>
      <c r="C309" s="20">
        <f t="shared" si="13"/>
        <v>-5.6930693069306981E-2</v>
      </c>
      <c r="D309" s="18">
        <f>Data!C316/12</f>
        <v>1.5274999999999999E-2</v>
      </c>
      <c r="E309" s="20">
        <f>D309/B309</f>
        <v>4.0091863517060363E-3</v>
      </c>
      <c r="F309" s="18">
        <f t="shared" si="14"/>
        <v>15.113049539568363</v>
      </c>
      <c r="G309" s="21">
        <f t="shared" si="15"/>
        <v>-5.3131188118811901E-2</v>
      </c>
    </row>
    <row r="310" spans="1:7" x14ac:dyDescent="0.15">
      <c r="A310" s="17" t="str">
        <f>LEFT(Data!A316,4)&amp;"-"&amp;IF(LEN(Data!A316)-FIND(".",Data!A316)=1,10,RIGHT(Data!A316,2))&amp;"-28"</f>
        <v>1896-08-28</v>
      </c>
      <c r="B310" s="18">
        <f>Data!B317</f>
        <v>4.01</v>
      </c>
      <c r="C310" s="20">
        <f t="shared" si="13"/>
        <v>5.2493438320209806E-2</v>
      </c>
      <c r="D310" s="18">
        <f>Data!C317/12</f>
        <v>1.5208333333333332E-2</v>
      </c>
      <c r="E310" s="20">
        <f>D310/B310</f>
        <v>3.7926018287614298E-3</v>
      </c>
      <c r="F310" s="18">
        <f t="shared" si="14"/>
        <v>15.966976505350665</v>
      </c>
      <c r="G310" s="21">
        <f t="shared" si="15"/>
        <v>5.6502624671915802E-2</v>
      </c>
    </row>
    <row r="311" spans="1:7" x14ac:dyDescent="0.15">
      <c r="A311" s="17" t="str">
        <f>LEFT(Data!A317,4)&amp;"-"&amp;IF(LEN(Data!A317)-FIND(".",Data!A317)=1,10,RIGHT(Data!A317,2))&amp;"-28"</f>
        <v>1896-09-28</v>
      </c>
      <c r="B311" s="18">
        <f>Data!B318</f>
        <v>4.0999999999999996</v>
      </c>
      <c r="C311" s="20">
        <f t="shared" si="13"/>
        <v>2.244389027431426E-2</v>
      </c>
      <c r="D311" s="18">
        <f>Data!C318/12</f>
        <v>1.5141666666666666E-2</v>
      </c>
      <c r="E311" s="20">
        <f>D311/B311</f>
        <v>3.693089430894309E-3</v>
      </c>
      <c r="F311" s="18">
        <f t="shared" si="14"/>
        <v>16.385893958343296</v>
      </c>
      <c r="G311" s="21">
        <f t="shared" si="15"/>
        <v>2.623649210307577E-2</v>
      </c>
    </row>
    <row r="312" spans="1:7" x14ac:dyDescent="0.15">
      <c r="A312" s="17" t="str">
        <f>LEFT(Data!A318,4)&amp;"-"&amp;IF(LEN(Data!A318)-FIND(".",Data!A318)=1,10,RIGHT(Data!A318,2))&amp;"-28"</f>
        <v>1896-10-28</v>
      </c>
      <c r="B312" s="18">
        <f>Data!B319</f>
        <v>4.38</v>
      </c>
      <c r="C312" s="20">
        <f t="shared" si="13"/>
        <v>6.8292682926829329E-2</v>
      </c>
      <c r="D312" s="18">
        <f>Data!C319/12</f>
        <v>1.5066666666666666E-2</v>
      </c>
      <c r="E312" s="20">
        <f>D312/B312</f>
        <v>3.439878234398782E-3</v>
      </c>
      <c r="F312" s="18">
        <f t="shared" si="14"/>
        <v>17.565445190706399</v>
      </c>
      <c r="G312" s="21">
        <f t="shared" si="15"/>
        <v>7.1985772357723743E-2</v>
      </c>
    </row>
    <row r="313" spans="1:7" x14ac:dyDescent="0.15">
      <c r="A313" s="17" t="str">
        <f>LEFT(Data!A319,4)&amp;"-"&amp;IF(LEN(Data!A319)-FIND(".",Data!A319)=1,10,RIGHT(Data!A319,2))&amp;"-28"</f>
        <v>1896-11-28</v>
      </c>
      <c r="B313" s="18">
        <f>Data!B320</f>
        <v>4.22</v>
      </c>
      <c r="C313" s="20">
        <f t="shared" si="13"/>
        <v>-3.6529680365296802E-2</v>
      </c>
      <c r="D313" s="18">
        <f>Data!C320/12</f>
        <v>1.4999999999999999E-2</v>
      </c>
      <c r="E313" s="20">
        <f>D313/B313</f>
        <v>3.5545023696682467E-3</v>
      </c>
      <c r="F313" s="18">
        <f t="shared" si="14"/>
        <v>16.984208085004788</v>
      </c>
      <c r="G313" s="21">
        <f t="shared" si="15"/>
        <v>-3.3089802130898072E-2</v>
      </c>
    </row>
    <row r="314" spans="1:7" x14ac:dyDescent="0.15">
      <c r="A314" s="17" t="str">
        <f>LEFT(Data!A320,4)&amp;"-"&amp;IF(LEN(Data!A320)-FIND(".",Data!A320)=1,10,RIGHT(Data!A320,2))&amp;"-28"</f>
        <v>1896-12-28</v>
      </c>
      <c r="B314" s="18">
        <f>Data!B321</f>
        <v>4.22</v>
      </c>
      <c r="C314" s="20">
        <f t="shared" si="13"/>
        <v>0</v>
      </c>
      <c r="D314" s="18">
        <f>Data!C321/12</f>
        <v>1.4999999999999999E-2</v>
      </c>
      <c r="E314" s="20">
        <f>D314/B314</f>
        <v>3.5545023696682467E-3</v>
      </c>
      <c r="F314" s="18">
        <f t="shared" si="14"/>
        <v>17.044578492889872</v>
      </c>
      <c r="G314" s="21">
        <f t="shared" si="15"/>
        <v>3.5545023696681444E-3</v>
      </c>
    </row>
    <row r="315" spans="1:7" x14ac:dyDescent="0.15">
      <c r="A315" s="17" t="str">
        <f>LEFT(Data!A321,4)&amp;"-"&amp;IF(LEN(Data!A321)-FIND(".",Data!A321)=1,10,RIGHT(Data!A321,2))&amp;"-28"</f>
        <v>1897-01-28</v>
      </c>
      <c r="B315" s="18">
        <f>Data!B322</f>
        <v>4.18</v>
      </c>
      <c r="C315" s="20">
        <f t="shared" si="13"/>
        <v>-9.4786729857819774E-3</v>
      </c>
      <c r="D315" s="18">
        <f>Data!C322/12</f>
        <v>1.4999999999999999E-2</v>
      </c>
      <c r="E315" s="20">
        <f>D315/B315</f>
        <v>3.5885167464114833E-3</v>
      </c>
      <c r="F315" s="18">
        <f t="shared" si="14"/>
        <v>16.943603501818249</v>
      </c>
      <c r="G315" s="21">
        <f t="shared" si="15"/>
        <v>-5.924170616113833E-3</v>
      </c>
    </row>
    <row r="316" spans="1:7" x14ac:dyDescent="0.15">
      <c r="A316" s="17" t="str">
        <f>LEFT(Data!A322,4)&amp;"-"&amp;IF(LEN(Data!A322)-FIND(".",Data!A322)=1,10,RIGHT(Data!A322,2))&amp;"-28"</f>
        <v>1897-02-28</v>
      </c>
      <c r="B316" s="18">
        <f>Data!B323</f>
        <v>4.1900000000000004</v>
      </c>
      <c r="C316" s="20">
        <f t="shared" si="13"/>
        <v>2.3923444976077235E-3</v>
      </c>
      <c r="D316" s="18">
        <f>Data!C323/12</f>
        <v>1.4999999999999999E-2</v>
      </c>
      <c r="E316" s="20">
        <f>D316/B316</f>
        <v>3.5799522673031024E-3</v>
      </c>
      <c r="F316" s="18">
        <f t="shared" si="14"/>
        <v>17.044940843336303</v>
      </c>
      <c r="G316" s="21">
        <f t="shared" si="15"/>
        <v>5.9808612440193087E-3</v>
      </c>
    </row>
    <row r="317" spans="1:7" x14ac:dyDescent="0.15">
      <c r="A317" s="17" t="str">
        <f>LEFT(Data!A323,4)&amp;"-"&amp;IF(LEN(Data!A323)-FIND(".",Data!A323)=1,10,RIGHT(Data!A323,2))&amp;"-28"</f>
        <v>1897-03-28</v>
      </c>
      <c r="B317" s="18">
        <f>Data!B324</f>
        <v>4.0599999999999996</v>
      </c>
      <c r="C317" s="20">
        <f t="shared" si="13"/>
        <v>-3.1026252983293756E-2</v>
      </c>
      <c r="D317" s="18">
        <f>Data!C324/12</f>
        <v>1.4999999999999999E-2</v>
      </c>
      <c r="E317" s="20">
        <f>D317/B317</f>
        <v>3.6945812807881776E-3</v>
      </c>
      <c r="F317" s="18">
        <f t="shared" si="14"/>
        <v>16.577120271263823</v>
      </c>
      <c r="G317" s="21">
        <f t="shared" si="15"/>
        <v>-2.7446300715990635E-2</v>
      </c>
    </row>
    <row r="318" spans="1:7" x14ac:dyDescent="0.15">
      <c r="A318" s="17" t="str">
        <f>LEFT(Data!A324,4)&amp;"-"&amp;IF(LEN(Data!A324)-FIND(".",Data!A324)=1,10,RIGHT(Data!A324,2))&amp;"-28"</f>
        <v>1897-04-28</v>
      </c>
      <c r="B318" s="18">
        <f>Data!B325</f>
        <v>4.08</v>
      </c>
      <c r="C318" s="20">
        <f t="shared" si="13"/>
        <v>4.9261083743843415E-3</v>
      </c>
      <c r="D318" s="18">
        <f>Data!C325/12</f>
        <v>1.4999999999999999E-2</v>
      </c>
      <c r="E318" s="20">
        <f>D318/B318</f>
        <v>3.6764705882352941E-3</v>
      </c>
      <c r="F318" s="18">
        <f t="shared" si="14"/>
        <v>16.720026480498859</v>
      </c>
      <c r="G318" s="21">
        <f t="shared" si="15"/>
        <v>8.6206896551725976E-3</v>
      </c>
    </row>
    <row r="319" spans="1:7" x14ac:dyDescent="0.15">
      <c r="A319" s="17" t="str">
        <f>LEFT(Data!A325,4)&amp;"-"&amp;IF(LEN(Data!A325)-FIND(".",Data!A325)=1,10,RIGHT(Data!A325,2))&amp;"-28"</f>
        <v>1897-05-28</v>
      </c>
      <c r="B319" s="18">
        <f>Data!B326</f>
        <v>4.2699999999999996</v>
      </c>
      <c r="C319" s="20">
        <f t="shared" si="13"/>
        <v>4.6568627450980227E-2</v>
      </c>
      <c r="D319" s="18">
        <f>Data!C326/12</f>
        <v>1.4999999999999999E-2</v>
      </c>
      <c r="E319" s="20">
        <f>D319/B319</f>
        <v>3.5128805620608904E-3</v>
      </c>
      <c r="F319" s="18">
        <f t="shared" si="14"/>
        <v>17.560125850229802</v>
      </c>
      <c r="G319" s="21">
        <f t="shared" si="15"/>
        <v>5.0245098039215508E-2</v>
      </c>
    </row>
    <row r="320" spans="1:7" x14ac:dyDescent="0.15">
      <c r="A320" s="17" t="str">
        <f>LEFT(Data!A326,4)&amp;"-"&amp;IF(LEN(Data!A326)-FIND(".",Data!A326)=1,10,RIGHT(Data!A326,2))&amp;"-28"</f>
        <v>1897-06-28</v>
      </c>
      <c r="B320" s="18">
        <f>Data!B327</f>
        <v>4.46</v>
      </c>
      <c r="C320" s="20">
        <f t="shared" si="13"/>
        <v>4.4496487119437989E-2</v>
      </c>
      <c r="D320" s="18">
        <f>Data!C327/12</f>
        <v>1.4999999999999999E-2</v>
      </c>
      <c r="E320" s="20">
        <f>D320/B320</f>
        <v>3.3632286995515692E-3</v>
      </c>
      <c r="F320" s="18">
        <f t="shared" si="14"/>
        <v>18.403176388706875</v>
      </c>
      <c r="G320" s="21">
        <f t="shared" si="15"/>
        <v>4.8009367681498771E-2</v>
      </c>
    </row>
    <row r="321" spans="1:7" x14ac:dyDescent="0.15">
      <c r="A321" s="17" t="str">
        <f>LEFT(Data!A327,4)&amp;"-"&amp;IF(LEN(Data!A327)-FIND(".",Data!A327)=1,10,RIGHT(Data!A327,2))&amp;"-28"</f>
        <v>1897-07-28</v>
      </c>
      <c r="B321" s="18">
        <f>Data!B328</f>
        <v>4.75</v>
      </c>
      <c r="C321" s="20">
        <f t="shared" si="13"/>
        <v>6.5022421524663754E-2</v>
      </c>
      <c r="D321" s="18">
        <f>Data!C328/12</f>
        <v>1.4999999999999999E-2</v>
      </c>
      <c r="E321" s="20">
        <f>D321/B321</f>
        <v>3.1578947368421052E-3</v>
      </c>
      <c r="F321" s="18">
        <f t="shared" si="14"/>
        <v>19.661689572239521</v>
      </c>
      <c r="G321" s="21">
        <f t="shared" si="15"/>
        <v>6.8385650224215278E-2</v>
      </c>
    </row>
    <row r="322" spans="1:7" x14ac:dyDescent="0.15">
      <c r="A322" s="17" t="str">
        <f>LEFT(Data!A328,4)&amp;"-"&amp;IF(LEN(Data!A328)-FIND(".",Data!A328)=1,10,RIGHT(Data!A328,2))&amp;"-28"</f>
        <v>1897-08-28</v>
      </c>
      <c r="B322" s="18">
        <f>Data!B329</f>
        <v>4.9800000000000004</v>
      </c>
      <c r="C322" s="20">
        <f t="shared" si="13"/>
        <v>4.8421052631579142E-2</v>
      </c>
      <c r="D322" s="18">
        <f>Data!C329/12</f>
        <v>1.4999999999999999E-2</v>
      </c>
      <c r="E322" s="20">
        <f>D322/B322</f>
        <v>3.0120481927710841E-3</v>
      </c>
      <c r="F322" s="18">
        <f t="shared" si="14"/>
        <v>20.675818823860297</v>
      </c>
      <c r="G322" s="21">
        <f t="shared" si="15"/>
        <v>5.1578947368421169E-2</v>
      </c>
    </row>
    <row r="323" spans="1:7" x14ac:dyDescent="0.15">
      <c r="A323" s="17" t="str">
        <f>LEFT(Data!A329,4)&amp;"-"&amp;IF(LEN(Data!A329)-FIND(".",Data!A329)=1,10,RIGHT(Data!A329,2))&amp;"-28"</f>
        <v>1897-09-28</v>
      </c>
      <c r="B323" s="18">
        <f>Data!B330</f>
        <v>4.82</v>
      </c>
      <c r="C323" s="20">
        <f t="shared" si="13"/>
        <v>-3.2128514056224966E-2</v>
      </c>
      <c r="D323" s="18">
        <f>Data!C330/12</f>
        <v>1.4999999999999999E-2</v>
      </c>
      <c r="E323" s="20">
        <f>D323/B323</f>
        <v>3.1120331950207467E-3</v>
      </c>
      <c r="F323" s="18">
        <f t="shared" si="14"/>
        <v>20.073812050876413</v>
      </c>
      <c r="G323" s="21">
        <f t="shared" si="15"/>
        <v>-2.9116465863453844E-2</v>
      </c>
    </row>
    <row r="324" spans="1:7" x14ac:dyDescent="0.15">
      <c r="A324" s="17" t="str">
        <f>LEFT(Data!A330,4)&amp;"-"&amp;IF(LEN(Data!A330)-FIND(".",Data!A330)=1,10,RIGHT(Data!A330,2))&amp;"-28"</f>
        <v>1897-10-28</v>
      </c>
      <c r="B324" s="18">
        <f>Data!B331</f>
        <v>4.6500000000000004</v>
      </c>
      <c r="C324" s="20">
        <f t="shared" ref="C324:C387" si="16">B324/B323-1</f>
        <v>-3.526970954356845E-2</v>
      </c>
      <c r="D324" s="18">
        <f>Data!C331/12</f>
        <v>1.4999999999999999E-2</v>
      </c>
      <c r="E324" s="20">
        <f>D324/B324</f>
        <v>3.2258064516129028E-3</v>
      </c>
      <c r="F324" s="18">
        <f t="shared" ref="F324:F387" si="17">(1+C324+E323)*F323</f>
        <v>19.428284899862753</v>
      </c>
      <c r="G324" s="21">
        <f t="shared" ref="G324:G387" si="18">F324/F323-1</f>
        <v>-3.2157676348547715E-2</v>
      </c>
    </row>
    <row r="325" spans="1:7" x14ac:dyDescent="0.15">
      <c r="A325" s="17" t="str">
        <f>LEFT(Data!A331,4)&amp;"-"&amp;IF(LEN(Data!A331)-FIND(".",Data!A331)=1,10,RIGHT(Data!A331,2))&amp;"-28"</f>
        <v>1897-11-28</v>
      </c>
      <c r="B325" s="18">
        <f>Data!B332</f>
        <v>4.75</v>
      </c>
      <c r="C325" s="20">
        <f t="shared" si="16"/>
        <v>2.1505376344086002E-2</v>
      </c>
      <c r="D325" s="18">
        <f>Data!C332/12</f>
        <v>1.4999999999999999E-2</v>
      </c>
      <c r="E325" s="20">
        <f>D325/B325</f>
        <v>3.1578947368421052E-3</v>
      </c>
      <c r="F325" s="18">
        <f t="shared" si="17"/>
        <v>19.908769365128176</v>
      </c>
      <c r="G325" s="21">
        <f t="shared" si="18"/>
        <v>2.4731182795698858E-2</v>
      </c>
    </row>
    <row r="326" spans="1:7" x14ac:dyDescent="0.15">
      <c r="A326" s="17" t="str">
        <f>LEFT(Data!A332,4)&amp;"-"&amp;IF(LEN(Data!A332)-FIND(".",Data!A332)=1,10,RIGHT(Data!A332,2))&amp;"-28"</f>
        <v>1897-12-28</v>
      </c>
      <c r="B326" s="18">
        <f>Data!B333</f>
        <v>4.88</v>
      </c>
      <c r="C326" s="20">
        <f t="shared" si="16"/>
        <v>2.7368421052631486E-2</v>
      </c>
      <c r="D326" s="18">
        <f>Data!C333/12</f>
        <v>1.5141666666666666E-2</v>
      </c>
      <c r="E326" s="20">
        <f>D326/B326</f>
        <v>3.1028005464480875E-3</v>
      </c>
      <c r="F326" s="18">
        <f t="shared" si="17"/>
        <v>20.516510745747876</v>
      </c>
      <c r="G326" s="21">
        <f t="shared" si="18"/>
        <v>3.0526315789473513E-2</v>
      </c>
    </row>
    <row r="327" spans="1:7" x14ac:dyDescent="0.15">
      <c r="A327" s="17" t="str">
        <f>LEFT(Data!A333,4)&amp;"-"&amp;IF(LEN(Data!A333)-FIND(".",Data!A333)=1,10,RIGHT(Data!A333,2))&amp;"-28"</f>
        <v>1898-01-28</v>
      </c>
      <c r="B327" s="18">
        <f>Data!B334</f>
        <v>4.87</v>
      </c>
      <c r="C327" s="20">
        <f t="shared" si="16"/>
        <v>-2.049180327868827E-3</v>
      </c>
      <c r="D327" s="18">
        <f>Data!C334/12</f>
        <v>1.5274999999999999E-2</v>
      </c>
      <c r="E327" s="20">
        <f>D327/B327</f>
        <v>3.1365503080082132E-3</v>
      </c>
      <c r="F327" s="18">
        <f t="shared" si="17"/>
        <v>20.538127356284296</v>
      </c>
      <c r="G327" s="21">
        <f t="shared" si="18"/>
        <v>1.0536202185793542E-3</v>
      </c>
    </row>
    <row r="328" spans="1:7" x14ac:dyDescent="0.15">
      <c r="A328" s="17" t="str">
        <f>LEFT(Data!A334,4)&amp;"-"&amp;IF(LEN(Data!A334)-FIND(".",Data!A334)=1,10,RIGHT(Data!A334,2))&amp;"-28"</f>
        <v>1898-02-28</v>
      </c>
      <c r="B328" s="18">
        <f>Data!B335</f>
        <v>4.6500000000000004</v>
      </c>
      <c r="C328" s="20">
        <f t="shared" si="16"/>
        <v>-4.5174537987679675E-2</v>
      </c>
      <c r="D328" s="18">
        <f>Data!C335/12</f>
        <v>1.5416666666666667E-2</v>
      </c>
      <c r="E328" s="20">
        <f>D328/B328</f>
        <v>3.3154121863799282E-3</v>
      </c>
      <c r="F328" s="18">
        <f t="shared" si="17"/>
        <v>19.674745811517294</v>
      </c>
      <c r="G328" s="21">
        <f t="shared" si="18"/>
        <v>-4.2037987679671374E-2</v>
      </c>
    </row>
    <row r="329" spans="1:7" x14ac:dyDescent="0.15">
      <c r="A329" s="17" t="str">
        <f>LEFT(Data!A335,4)&amp;"-"&amp;IF(LEN(Data!A335)-FIND(".",Data!A335)=1,10,RIGHT(Data!A335,2))&amp;"-28"</f>
        <v>1898-03-28</v>
      </c>
      <c r="B329" s="18">
        <f>Data!B336</f>
        <v>4.57</v>
      </c>
      <c r="C329" s="20">
        <f t="shared" si="16"/>
        <v>-1.7204301075268824E-2</v>
      </c>
      <c r="D329" s="18">
        <f>Data!C336/12</f>
        <v>1.5558333333333334E-2</v>
      </c>
      <c r="E329" s="20">
        <f>D329/B329</f>
        <v>3.4044493070751274E-3</v>
      </c>
      <c r="F329" s="18">
        <f t="shared" si="17"/>
        <v>19.401485453023998</v>
      </c>
      <c r="G329" s="21">
        <f t="shared" si="18"/>
        <v>-1.3888888888888951E-2</v>
      </c>
    </row>
    <row r="330" spans="1:7" x14ac:dyDescent="0.15">
      <c r="A330" s="17" t="str">
        <f>LEFT(Data!A336,4)&amp;"-"&amp;IF(LEN(Data!A336)-FIND(".",Data!A336)=1,10,RIGHT(Data!A336,2))&amp;"-28"</f>
        <v>1898-04-28</v>
      </c>
      <c r="B330" s="18">
        <f>Data!B337</f>
        <v>4.87</v>
      </c>
      <c r="C330" s="20">
        <f t="shared" si="16"/>
        <v>6.5645514223194645E-2</v>
      </c>
      <c r="D330" s="18">
        <f>Data!C337/12</f>
        <v>1.5691666666666666E-2</v>
      </c>
      <c r="E330" s="20">
        <f>D330/B330</f>
        <v>3.2221081451060916E-3</v>
      </c>
      <c r="F330" s="18">
        <f t="shared" si="17"/>
        <v>20.741157315988364</v>
      </c>
      <c r="G330" s="21">
        <f t="shared" si="18"/>
        <v>6.9049963530269709E-2</v>
      </c>
    </row>
    <row r="331" spans="1:7" x14ac:dyDescent="0.15">
      <c r="A331" s="17" t="str">
        <f>LEFT(Data!A337,4)&amp;"-"&amp;IF(LEN(Data!A337)-FIND(".",Data!A337)=1,10,RIGHT(Data!A337,2))&amp;"-28"</f>
        <v>1898-05-28</v>
      </c>
      <c r="B331" s="18">
        <f>Data!B338</f>
        <v>5.0599999999999996</v>
      </c>
      <c r="C331" s="20">
        <f t="shared" si="16"/>
        <v>3.9014373716632411E-2</v>
      </c>
      <c r="D331" s="18">
        <f>Data!C338/12</f>
        <v>1.5833333333333335E-2</v>
      </c>
      <c r="E331" s="20">
        <f>D331/B331</f>
        <v>3.1291172595520425E-3</v>
      </c>
      <c r="F331" s="18">
        <f t="shared" si="17"/>
        <v>21.61719083075657</v>
      </c>
      <c r="G331" s="21">
        <f t="shared" si="18"/>
        <v>4.2236481861738451E-2</v>
      </c>
    </row>
    <row r="332" spans="1:7" x14ac:dyDescent="0.15">
      <c r="A332" s="17" t="str">
        <f>LEFT(Data!A338,4)&amp;"-"&amp;IF(LEN(Data!A338)-FIND(".",Data!A338)=1,10,RIGHT(Data!A338,2))&amp;"-28"</f>
        <v>1898-06-28</v>
      </c>
      <c r="B332" s="18">
        <f>Data!B339</f>
        <v>5.08</v>
      </c>
      <c r="C332" s="20">
        <f t="shared" si="16"/>
        <v>3.9525691699606735E-3</v>
      </c>
      <c r="D332" s="18">
        <f>Data!C339/12</f>
        <v>1.5975E-2</v>
      </c>
      <c r="E332" s="20">
        <f>D332/B332</f>
        <v>3.1446850393700787E-3</v>
      </c>
      <c r="F332" s="18">
        <f t="shared" si="17"/>
        <v>21.770276997706926</v>
      </c>
      <c r="G332" s="21">
        <f t="shared" si="18"/>
        <v>7.0816864295126791E-3</v>
      </c>
    </row>
    <row r="333" spans="1:7" x14ac:dyDescent="0.15">
      <c r="A333" s="17" t="str">
        <f>LEFT(Data!A339,4)&amp;"-"&amp;IF(LEN(Data!A339)-FIND(".",Data!A339)=1,10,RIGHT(Data!A339,2))&amp;"-28"</f>
        <v>1898-07-28</v>
      </c>
      <c r="B333" s="18">
        <f>Data!B340</f>
        <v>5.27</v>
      </c>
      <c r="C333" s="20">
        <f t="shared" si="16"/>
        <v>3.740157480314954E-2</v>
      </c>
      <c r="D333" s="18">
        <f>Data!C340/12</f>
        <v>1.6108333333333332E-2</v>
      </c>
      <c r="E333" s="20">
        <f>D333/B333</f>
        <v>3.0566097406704617E-3</v>
      </c>
      <c r="F333" s="18">
        <f t="shared" si="17"/>
        <v>22.652980305699579</v>
      </c>
      <c r="G333" s="21">
        <f t="shared" si="18"/>
        <v>4.0546259842519694E-2</v>
      </c>
    </row>
    <row r="334" spans="1:7" x14ac:dyDescent="0.15">
      <c r="A334" s="17" t="str">
        <f>LEFT(Data!A340,4)&amp;"-"&amp;IF(LEN(Data!A340)-FIND(".",Data!A340)=1,10,RIGHT(Data!A340,2))&amp;"-28"</f>
        <v>1898-08-28</v>
      </c>
      <c r="B334" s="18">
        <f>Data!B341</f>
        <v>5.26</v>
      </c>
      <c r="C334" s="20">
        <f t="shared" si="16"/>
        <v>-1.8975332068310591E-3</v>
      </c>
      <c r="D334" s="18">
        <f>Data!C341/12</f>
        <v>1.6250000000000001E-2</v>
      </c>
      <c r="E334" s="20">
        <f>D334/B334</f>
        <v>3.0893536121673008E-3</v>
      </c>
      <c r="F334" s="18">
        <f t="shared" si="17"/>
        <v>22.67923684359344</v>
      </c>
      <c r="G334" s="21">
        <f t="shared" si="18"/>
        <v>1.1590765338393982E-3</v>
      </c>
    </row>
    <row r="335" spans="1:7" x14ac:dyDescent="0.15">
      <c r="A335" s="17" t="str">
        <f>LEFT(Data!A341,4)&amp;"-"&amp;IF(LEN(Data!A341)-FIND(".",Data!A341)=1,10,RIGHT(Data!A341,2))&amp;"-28"</f>
        <v>1898-09-28</v>
      </c>
      <c r="B335" s="18">
        <f>Data!B342</f>
        <v>5.15</v>
      </c>
      <c r="C335" s="20">
        <f t="shared" si="16"/>
        <v>-2.0912547528517011E-2</v>
      </c>
      <c r="D335" s="18">
        <f>Data!C342/12</f>
        <v>1.6391666666666669E-2</v>
      </c>
      <c r="E335" s="20">
        <f>D335/B335</f>
        <v>3.1828478964401295E-3</v>
      </c>
      <c r="F335" s="18">
        <f t="shared" si="17"/>
        <v>22.275020407455251</v>
      </c>
      <c r="G335" s="21">
        <f t="shared" si="18"/>
        <v>-1.7823193916349678E-2</v>
      </c>
    </row>
    <row r="336" spans="1:7" x14ac:dyDescent="0.15">
      <c r="A336" s="17" t="str">
        <f>LEFT(Data!A342,4)&amp;"-"&amp;IF(LEN(Data!A342)-FIND(".",Data!A342)=1,10,RIGHT(Data!A342,2))&amp;"-28"</f>
        <v>1898-10-28</v>
      </c>
      <c r="B336" s="18">
        <f>Data!B343</f>
        <v>5.32</v>
      </c>
      <c r="C336" s="20">
        <f t="shared" si="16"/>
        <v>3.3009708737864019E-2</v>
      </c>
      <c r="D336" s="18">
        <f>Data!C343/12</f>
        <v>1.6525000000000001E-2</v>
      </c>
      <c r="E336" s="20">
        <f>D336/B336</f>
        <v>3.1062030075187973E-3</v>
      </c>
      <c r="F336" s="18">
        <f t="shared" si="17"/>
        <v>23.081210345082358</v>
      </c>
      <c r="G336" s="21">
        <f t="shared" si="18"/>
        <v>3.6192556634304207E-2</v>
      </c>
    </row>
    <row r="337" spans="1:7" x14ac:dyDescent="0.15">
      <c r="A337" s="17" t="str">
        <f>LEFT(Data!A343,4)&amp;"-"&amp;IF(LEN(Data!A343)-FIND(".",Data!A343)=1,10,RIGHT(Data!A343,2))&amp;"-28"</f>
        <v>1898-11-28</v>
      </c>
      <c r="B337" s="18">
        <f>Data!B344</f>
        <v>5.65</v>
      </c>
      <c r="C337" s="20">
        <f t="shared" si="16"/>
        <v>6.203007518796988E-2</v>
      </c>
      <c r="D337" s="18">
        <f>Data!C344/12</f>
        <v>1.6666666666666666E-2</v>
      </c>
      <c r="E337" s="20">
        <f>D337/B337</f>
        <v>2.9498525073746312E-3</v>
      </c>
      <c r="F337" s="18">
        <f t="shared" si="17"/>
        <v>24.584634483208234</v>
      </c>
      <c r="G337" s="21">
        <f t="shared" si="18"/>
        <v>6.5136278195488728E-2</v>
      </c>
    </row>
    <row r="338" spans="1:7" x14ac:dyDescent="0.15">
      <c r="A338" s="17" t="str">
        <f>LEFT(Data!A344,4)&amp;"-"&amp;IF(LEN(Data!A344)-FIND(".",Data!A344)=1,10,RIGHT(Data!A344,2))&amp;"-28"</f>
        <v>1898-12-28</v>
      </c>
      <c r="B338" s="18">
        <f>Data!B345</f>
        <v>6.08</v>
      </c>
      <c r="C338" s="20">
        <f t="shared" si="16"/>
        <v>7.6106194690265472E-2</v>
      </c>
      <c r="D338" s="18">
        <f>Data!C345/12</f>
        <v>1.6733333333333333E-2</v>
      </c>
      <c r="E338" s="20">
        <f>D338/B338</f>
        <v>2.7521929824561404E-3</v>
      </c>
      <c r="F338" s="18">
        <f t="shared" si="17"/>
        <v>26.528198507249474</v>
      </c>
      <c r="G338" s="21">
        <f t="shared" si="18"/>
        <v>7.9056047197640034E-2</v>
      </c>
    </row>
    <row r="339" spans="1:7" x14ac:dyDescent="0.15">
      <c r="A339" s="17" t="str">
        <f>LEFT(Data!A345,4)&amp;"-"&amp;IF(LEN(Data!A345)-FIND(".",Data!A345)=1,10,RIGHT(Data!A345,2))&amp;"-28"</f>
        <v>1899-01-28</v>
      </c>
      <c r="B339" s="18">
        <f>Data!B346</f>
        <v>6.31</v>
      </c>
      <c r="C339" s="20">
        <f t="shared" si="16"/>
        <v>3.7828947368421018E-2</v>
      </c>
      <c r="D339" s="18">
        <f>Data!C346/12</f>
        <v>1.6808333333333331E-2</v>
      </c>
      <c r="E339" s="20">
        <f>D339/B339</f>
        <v>2.6637612255678814E-3</v>
      </c>
      <c r="F339" s="18">
        <f t="shared" si="17"/>
        <v>27.604743054128093</v>
      </c>
      <c r="G339" s="21">
        <f t="shared" si="18"/>
        <v>4.0581140350877121E-2</v>
      </c>
    </row>
    <row r="340" spans="1:7" x14ac:dyDescent="0.15">
      <c r="A340" s="17" t="str">
        <f>LEFT(Data!A346,4)&amp;"-"&amp;IF(LEN(Data!A346)-FIND(".",Data!A346)=1,10,RIGHT(Data!A346,2))&amp;"-28"</f>
        <v>1899-02-28</v>
      </c>
      <c r="B340" s="18">
        <f>Data!B347</f>
        <v>6.4</v>
      </c>
      <c r="C340" s="20">
        <f t="shared" si="16"/>
        <v>1.4263074484944571E-2</v>
      </c>
      <c r="D340" s="18">
        <f>Data!C347/12</f>
        <v>1.6875000000000001E-2</v>
      </c>
      <c r="E340" s="20">
        <f>D340/B340</f>
        <v>2.6367187500000002E-3</v>
      </c>
      <c r="F340" s="18">
        <f t="shared" si="17"/>
        <v>28.072004004636227</v>
      </c>
      <c r="G340" s="21">
        <f t="shared" si="18"/>
        <v>1.6926835710512345E-2</v>
      </c>
    </row>
    <row r="341" spans="1:7" x14ac:dyDescent="0.15">
      <c r="A341" s="17" t="str">
        <f>LEFT(Data!A347,4)&amp;"-"&amp;IF(LEN(Data!A347)-FIND(".",Data!A347)=1,10,RIGHT(Data!A347,2))&amp;"-28"</f>
        <v>1899-03-28</v>
      </c>
      <c r="B341" s="18">
        <f>Data!B348</f>
        <v>6.48</v>
      </c>
      <c r="C341" s="20">
        <f t="shared" si="16"/>
        <v>1.2499999999999956E-2</v>
      </c>
      <c r="D341" s="18">
        <f>Data!C348/12</f>
        <v>1.6941666666666667E-2</v>
      </c>
      <c r="E341" s="20">
        <f>D341/B341</f>
        <v>2.6144547325102881E-3</v>
      </c>
      <c r="F341" s="18">
        <f t="shared" si="17"/>
        <v>28.49692203400328</v>
      </c>
      <c r="G341" s="21">
        <f t="shared" si="18"/>
        <v>1.513671875E-2</v>
      </c>
    </row>
    <row r="342" spans="1:7" x14ac:dyDescent="0.15">
      <c r="A342" s="17" t="str">
        <f>LEFT(Data!A348,4)&amp;"-"&amp;IF(LEN(Data!A348)-FIND(".",Data!A348)=1,10,RIGHT(Data!A348,2))&amp;"-28"</f>
        <v>1899-04-28</v>
      </c>
      <c r="B342" s="18">
        <f>Data!B349</f>
        <v>6.21</v>
      </c>
      <c r="C342" s="20">
        <f t="shared" si="16"/>
        <v>-4.1666666666666741E-2</v>
      </c>
      <c r="D342" s="18">
        <f>Data!C349/12</f>
        <v>1.7016666666666666E-2</v>
      </c>
      <c r="E342" s="20">
        <f>D342/B342</f>
        <v>2.7402039720880299E-3</v>
      </c>
      <c r="F342" s="18">
        <f t="shared" si="17"/>
        <v>27.384054195260251</v>
      </c>
      <c r="G342" s="21">
        <f t="shared" si="18"/>
        <v>-3.9052211934156422E-2</v>
      </c>
    </row>
    <row r="343" spans="1:7" x14ac:dyDescent="0.15">
      <c r="A343" s="17" t="str">
        <f>LEFT(Data!A349,4)&amp;"-"&amp;IF(LEN(Data!A349)-FIND(".",Data!A349)=1,10,RIGHT(Data!A349,2))&amp;"-28"</f>
        <v>1899-05-28</v>
      </c>
      <c r="B343" s="18">
        <f>Data!B350</f>
        <v>6.07</v>
      </c>
      <c r="C343" s="20">
        <f t="shared" si="16"/>
        <v>-2.254428341384862E-2</v>
      </c>
      <c r="D343" s="18">
        <f>Data!C350/12</f>
        <v>1.7083333333333332E-2</v>
      </c>
      <c r="E343" s="20">
        <f>D343/B343</f>
        <v>2.8143876990664469E-3</v>
      </c>
      <c r="F343" s="18">
        <f t="shared" si="17"/>
        <v>26.841738210539841</v>
      </c>
      <c r="G343" s="21">
        <f t="shared" si="18"/>
        <v>-1.9804079441760547E-2</v>
      </c>
    </row>
    <row r="344" spans="1:7" x14ac:dyDescent="0.15">
      <c r="A344" s="17" t="str">
        <f>LEFT(Data!A350,4)&amp;"-"&amp;IF(LEN(Data!A350)-FIND(".",Data!A350)=1,10,RIGHT(Data!A350,2))&amp;"-28"</f>
        <v>1899-06-28</v>
      </c>
      <c r="B344" s="18">
        <f>Data!B351</f>
        <v>6.28</v>
      </c>
      <c r="C344" s="20">
        <f t="shared" si="16"/>
        <v>3.4596375617792496E-2</v>
      </c>
      <c r="D344" s="18">
        <f>Data!C351/12</f>
        <v>1.7150000000000002E-2</v>
      </c>
      <c r="E344" s="20">
        <f>D344/B344</f>
        <v>2.7308917197452231E-3</v>
      </c>
      <c r="F344" s="18">
        <f t="shared" si="17"/>
        <v>27.845908125747439</v>
      </c>
      <c r="G344" s="21">
        <f t="shared" si="18"/>
        <v>3.7410763316858997E-2</v>
      </c>
    </row>
    <row r="345" spans="1:7" x14ac:dyDescent="0.15">
      <c r="A345" s="17" t="str">
        <f>LEFT(Data!A351,4)&amp;"-"&amp;IF(LEN(Data!A351)-FIND(".",Data!A351)=1,10,RIGHT(Data!A351,2))&amp;"-28"</f>
        <v>1899-07-28</v>
      </c>
      <c r="B345" s="18">
        <f>Data!B352</f>
        <v>6.44</v>
      </c>
      <c r="C345" s="20">
        <f t="shared" si="16"/>
        <v>2.5477707006369421E-2</v>
      </c>
      <c r="D345" s="18">
        <f>Data!C352/12</f>
        <v>1.7225000000000001E-2</v>
      </c>
      <c r="E345" s="20">
        <f>D345/B345</f>
        <v>2.6746894409937889E-3</v>
      </c>
      <c r="F345" s="18">
        <f t="shared" si="17"/>
        <v>28.631402174230907</v>
      </c>
      <c r="G345" s="21">
        <f t="shared" si="18"/>
        <v>2.8208598726114698E-2</v>
      </c>
    </row>
    <row r="346" spans="1:7" x14ac:dyDescent="0.15">
      <c r="A346" s="17" t="str">
        <f>LEFT(Data!A352,4)&amp;"-"&amp;IF(LEN(Data!A352)-FIND(".",Data!A352)=1,10,RIGHT(Data!A352,2))&amp;"-28"</f>
        <v>1899-08-28</v>
      </c>
      <c r="B346" s="18">
        <f>Data!B353</f>
        <v>6.37</v>
      </c>
      <c r="C346" s="20">
        <f t="shared" si="16"/>
        <v>-1.0869565217391353E-2</v>
      </c>
      <c r="D346" s="18">
        <f>Data!C353/12</f>
        <v>1.7291666666666667E-2</v>
      </c>
      <c r="E346" s="20">
        <f>D346/B346</f>
        <v>2.7145473574045004E-3</v>
      </c>
      <c r="F346" s="18">
        <f t="shared" si="17"/>
        <v>28.396771390109006</v>
      </c>
      <c r="G346" s="21">
        <f t="shared" si="18"/>
        <v>-8.1948757763975477E-3</v>
      </c>
    </row>
    <row r="347" spans="1:7" x14ac:dyDescent="0.15">
      <c r="A347" s="17" t="str">
        <f>LEFT(Data!A353,4)&amp;"-"&amp;IF(LEN(Data!A353)-FIND(".",Data!A353)=1,10,RIGHT(Data!A353,2))&amp;"-28"</f>
        <v>1899-09-28</v>
      </c>
      <c r="B347" s="18">
        <f>Data!B354</f>
        <v>6.34</v>
      </c>
      <c r="C347" s="20">
        <f t="shared" si="16"/>
        <v>-4.7095761381475976E-3</v>
      </c>
      <c r="D347" s="18">
        <f>Data!C354/12</f>
        <v>1.7358333333333333E-2</v>
      </c>
      <c r="E347" s="20">
        <f>D347/B347</f>
        <v>2.7379074658254472E-3</v>
      </c>
      <c r="F347" s="18">
        <f t="shared" si="17"/>
        <v>28.340119013905557</v>
      </c>
      <c r="G347" s="21">
        <f t="shared" si="18"/>
        <v>-1.9950287807430911E-3</v>
      </c>
    </row>
    <row r="348" spans="1:7" x14ac:dyDescent="0.15">
      <c r="A348" s="17" t="str">
        <f>LEFT(Data!A354,4)&amp;"-"&amp;IF(LEN(Data!A354)-FIND(".",Data!A354)=1,10,RIGHT(Data!A354,2))&amp;"-28"</f>
        <v>1899-10-28</v>
      </c>
      <c r="B348" s="18">
        <f>Data!B355</f>
        <v>6.46</v>
      </c>
      <c r="C348" s="20">
        <f t="shared" si="16"/>
        <v>1.8927444794952786E-2</v>
      </c>
      <c r="D348" s="18">
        <f>Data!C355/12</f>
        <v>1.7433333333333332E-2</v>
      </c>
      <c r="E348" s="20">
        <f>D348/B348</f>
        <v>2.6986584107327139E-3</v>
      </c>
      <c r="F348" s="18">
        <f t="shared" si="17"/>
        <v>28.954117675454199</v>
      </c>
      <c r="G348" s="21">
        <f t="shared" si="18"/>
        <v>2.1665352260778148E-2</v>
      </c>
    </row>
    <row r="349" spans="1:7" x14ac:dyDescent="0.15">
      <c r="A349" s="17" t="str">
        <f>LEFT(Data!A355,4)&amp;"-"&amp;IF(LEN(Data!A355)-FIND(".",Data!A355)=1,10,RIGHT(Data!A355,2))&amp;"-28"</f>
        <v>1899-11-28</v>
      </c>
      <c r="B349" s="18">
        <f>Data!B356</f>
        <v>6.02</v>
      </c>
      <c r="C349" s="20">
        <f t="shared" si="16"/>
        <v>-6.8111455108359142E-2</v>
      </c>
      <c r="D349" s="18">
        <f>Data!C356/12</f>
        <v>1.7499999999999998E-2</v>
      </c>
      <c r="E349" s="20">
        <f>D349/B349</f>
        <v>2.9069767441860465E-3</v>
      </c>
      <c r="F349" s="18">
        <f t="shared" si="17"/>
        <v>27.060147862390561</v>
      </c>
      <c r="G349" s="21">
        <f t="shared" si="18"/>
        <v>-6.5412796697626452E-2</v>
      </c>
    </row>
    <row r="350" spans="1:7" x14ac:dyDescent="0.15">
      <c r="A350" s="17" t="str">
        <f>LEFT(Data!A356,4)&amp;"-"&amp;IF(LEN(Data!A356)-FIND(".",Data!A356)=1,10,RIGHT(Data!A356,2))&amp;"-28"</f>
        <v>1899-12-28</v>
      </c>
      <c r="B350" s="18">
        <f>Data!B357</f>
        <v>6.1</v>
      </c>
      <c r="C350" s="20">
        <f t="shared" si="16"/>
        <v>1.3289036544850585E-2</v>
      </c>
      <c r="D350" s="18">
        <f>Data!C357/12</f>
        <v>1.8124999999999999E-2</v>
      </c>
      <c r="E350" s="20">
        <f>D350/B350</f>
        <v>2.971311475409836E-3</v>
      </c>
      <c r="F350" s="18">
        <f t="shared" si="17"/>
        <v>27.498414376773134</v>
      </c>
      <c r="G350" s="21">
        <f t="shared" si="18"/>
        <v>1.6196013289036637E-2</v>
      </c>
    </row>
    <row r="351" spans="1:7" x14ac:dyDescent="0.15">
      <c r="A351" s="17" t="str">
        <f>LEFT(Data!A357,4)&amp;"-"&amp;IF(LEN(Data!A357)-FIND(".",Data!A357)=1,10,RIGHT(Data!A357,2))&amp;"-28"</f>
        <v>1900-01-28</v>
      </c>
      <c r="B351" s="18">
        <f>Data!B358</f>
        <v>6.21</v>
      </c>
      <c r="C351" s="20">
        <f t="shared" si="16"/>
        <v>1.8032786885245899E-2</v>
      </c>
      <c r="D351" s="18">
        <f>Data!C358/12</f>
        <v>1.8749999999999999E-2</v>
      </c>
      <c r="E351" s="20">
        <f>D351/B351</f>
        <v>3.0193236714975845E-3</v>
      </c>
      <c r="F351" s="18">
        <f t="shared" si="17"/>
        <v>28.075993777104944</v>
      </c>
      <c r="G351" s="21">
        <f t="shared" si="18"/>
        <v>2.1004098360655643E-2</v>
      </c>
    </row>
    <row r="352" spans="1:7" x14ac:dyDescent="0.15">
      <c r="A352" s="17" t="str">
        <f>LEFT(Data!A358,4)&amp;"-"&amp;IF(LEN(Data!A358)-FIND(".",Data!A358)=1,10,RIGHT(Data!A358,2))&amp;"-28"</f>
        <v>1900-02-28</v>
      </c>
      <c r="B352" s="18">
        <f>Data!B359</f>
        <v>6.26</v>
      </c>
      <c r="C352" s="20">
        <f t="shared" si="16"/>
        <v>8.0515297906602612E-3</v>
      </c>
      <c r="D352" s="18">
        <f>Data!C359/12</f>
        <v>1.9375E-2</v>
      </c>
      <c r="E352" s="20">
        <f>D352/B352</f>
        <v>3.0950479233226836E-3</v>
      </c>
      <c r="F352" s="18">
        <f t="shared" si="17"/>
        <v>28.386818990015726</v>
      </c>
      <c r="G352" s="21">
        <f t="shared" si="18"/>
        <v>1.1070853462157748E-2</v>
      </c>
    </row>
    <row r="353" spans="1:7" x14ac:dyDescent="0.15">
      <c r="A353" s="17" t="str">
        <f>LEFT(Data!A359,4)&amp;"-"&amp;IF(LEN(Data!A359)-FIND(".",Data!A359)=1,10,RIGHT(Data!A359,2))&amp;"-28"</f>
        <v>1900-03-28</v>
      </c>
      <c r="B353" s="18">
        <f>Data!B360</f>
        <v>6.34</v>
      </c>
      <c r="C353" s="20">
        <f t="shared" si="16"/>
        <v>1.2779552715654896E-2</v>
      </c>
      <c r="D353" s="18">
        <f>Data!C360/12</f>
        <v>0.02</v>
      </c>
      <c r="E353" s="20">
        <f>D353/B353</f>
        <v>3.1545741324921139E-3</v>
      </c>
      <c r="F353" s="18">
        <f t="shared" si="17"/>
        <v>28.83744840489317</v>
      </c>
      <c r="G353" s="21">
        <f t="shared" si="18"/>
        <v>1.587460063897761E-2</v>
      </c>
    </row>
    <row r="354" spans="1:7" x14ac:dyDescent="0.15">
      <c r="A354" s="17" t="str">
        <f>LEFT(Data!A360,4)&amp;"-"&amp;IF(LEN(Data!A360)-FIND(".",Data!A360)=1,10,RIGHT(Data!A360,2))&amp;"-28"</f>
        <v>1900-04-28</v>
      </c>
      <c r="B354" s="18">
        <f>Data!B361</f>
        <v>6.04</v>
      </c>
      <c r="C354" s="20">
        <f t="shared" si="16"/>
        <v>-4.7318611987381631E-2</v>
      </c>
      <c r="D354" s="18">
        <f>Data!C361/12</f>
        <v>2.0625000000000001E-2</v>
      </c>
      <c r="E354" s="20">
        <f>D354/B354</f>
        <v>3.4147350993377484E-3</v>
      </c>
      <c r="F354" s="18">
        <f t="shared" si="17"/>
        <v>27.563870241901043</v>
      </c>
      <c r="G354" s="21">
        <f t="shared" si="18"/>
        <v>-4.4164037854889537E-2</v>
      </c>
    </row>
    <row r="355" spans="1:7" x14ac:dyDescent="0.15">
      <c r="A355" s="17" t="str">
        <f>LEFT(Data!A361,4)&amp;"-"&amp;IF(LEN(Data!A361)-FIND(".",Data!A361)=1,10,RIGHT(Data!A361,2))&amp;"-28"</f>
        <v>1900-05-28</v>
      </c>
      <c r="B355" s="18">
        <f>Data!B362</f>
        <v>5.86</v>
      </c>
      <c r="C355" s="20">
        <f t="shared" si="16"/>
        <v>-2.9801324503311188E-2</v>
      </c>
      <c r="D355" s="18">
        <f>Data!C362/12</f>
        <v>2.1250000000000002E-2</v>
      </c>
      <c r="E355" s="20">
        <f>D355/B355</f>
        <v>3.6262798634812288E-3</v>
      </c>
      <c r="F355" s="18">
        <f t="shared" si="17"/>
        <v>26.8365537154436</v>
      </c>
      <c r="G355" s="21">
        <f t="shared" si="18"/>
        <v>-2.6386589403973426E-2</v>
      </c>
    </row>
    <row r="356" spans="1:7" x14ac:dyDescent="0.15">
      <c r="A356" s="17" t="str">
        <f>LEFT(Data!A362,4)&amp;"-"&amp;IF(LEN(Data!A362)-FIND(".",Data!A362)=1,10,RIGHT(Data!A362,2))&amp;"-28"</f>
        <v>1900-06-28</v>
      </c>
      <c r="B356" s="18">
        <f>Data!B363</f>
        <v>5.86</v>
      </c>
      <c r="C356" s="20">
        <f t="shared" si="16"/>
        <v>0</v>
      </c>
      <c r="D356" s="18">
        <f>Data!C363/12</f>
        <v>2.1875000000000002E-2</v>
      </c>
      <c r="E356" s="20">
        <f>D356/B356</f>
        <v>3.7329351535836178E-3</v>
      </c>
      <c r="F356" s="18">
        <f t="shared" si="17"/>
        <v>26.933870569787143</v>
      </c>
      <c r="G356" s="21">
        <f t="shared" si="18"/>
        <v>3.6262798634811855E-3</v>
      </c>
    </row>
    <row r="357" spans="1:7" x14ac:dyDescent="0.15">
      <c r="A357" s="17" t="str">
        <f>LEFT(Data!A363,4)&amp;"-"&amp;IF(LEN(Data!A363)-FIND(".",Data!A363)=1,10,RIGHT(Data!A363,2))&amp;"-28"</f>
        <v>1900-07-28</v>
      </c>
      <c r="B357" s="18">
        <f>Data!B364</f>
        <v>5.94</v>
      </c>
      <c r="C357" s="20">
        <f t="shared" si="16"/>
        <v>1.3651877133105783E-2</v>
      </c>
      <c r="D357" s="18">
        <f>Data!C364/12</f>
        <v>2.2500000000000003E-2</v>
      </c>
      <c r="E357" s="20">
        <f>D357/B357</f>
        <v>3.787878787878788E-3</v>
      </c>
      <c r="F357" s="18">
        <f t="shared" si="17"/>
        <v>27.402110853796877</v>
      </c>
      <c r="G357" s="21">
        <f t="shared" si="18"/>
        <v>1.7384812286689311E-2</v>
      </c>
    </row>
    <row r="358" spans="1:7" x14ac:dyDescent="0.15">
      <c r="A358" s="17" t="str">
        <f>LEFT(Data!A364,4)&amp;"-"&amp;IF(LEN(Data!A364)-FIND(".",Data!A364)=1,10,RIGHT(Data!A364,2))&amp;"-28"</f>
        <v>1900-08-28</v>
      </c>
      <c r="B358" s="18">
        <f>Data!B365</f>
        <v>5.8</v>
      </c>
      <c r="C358" s="20">
        <f t="shared" si="16"/>
        <v>-2.3569023569023684E-2</v>
      </c>
      <c r="D358" s="18">
        <f>Data!C365/12</f>
        <v>2.3125000000000003E-2</v>
      </c>
      <c r="E358" s="20">
        <f>D358/B358</f>
        <v>3.9870689655172424E-3</v>
      </c>
      <c r="F358" s="18">
        <f t="shared" si="17"/>
        <v>26.860065731688938</v>
      </c>
      <c r="G358" s="21">
        <f t="shared" si="18"/>
        <v>-1.978114478114501E-2</v>
      </c>
    </row>
    <row r="359" spans="1:7" x14ac:dyDescent="0.15">
      <c r="A359" s="17" t="str">
        <f>LEFT(Data!A365,4)&amp;"-"&amp;IF(LEN(Data!A365)-FIND(".",Data!A365)=1,10,RIGHT(Data!A365,2))&amp;"-28"</f>
        <v>1900-09-28</v>
      </c>
      <c r="B359" s="18">
        <f>Data!B366</f>
        <v>6.01</v>
      </c>
      <c r="C359" s="20">
        <f t="shared" si="16"/>
        <v>3.6206896551724155E-2</v>
      </c>
      <c r="D359" s="18">
        <f>Data!C366/12</f>
        <v>2.3749999999999997E-2</v>
      </c>
      <c r="E359" s="20">
        <f>D359/B359</f>
        <v>3.951747088186356E-3</v>
      </c>
      <c r="F359" s="18">
        <f t="shared" si="17"/>
        <v>27.93967828749928</v>
      </c>
      <c r="G359" s="21">
        <f t="shared" si="18"/>
        <v>4.0193965517241415E-2</v>
      </c>
    </row>
    <row r="360" spans="1:7" x14ac:dyDescent="0.15">
      <c r="A360" s="17" t="str">
        <f>LEFT(Data!A366,4)&amp;"-"&amp;IF(LEN(Data!A366)-FIND(".",Data!A366)=1,10,RIGHT(Data!A366,2))&amp;"-28"</f>
        <v>1900-10-28</v>
      </c>
      <c r="B360" s="18">
        <f>Data!B367</f>
        <v>6.48</v>
      </c>
      <c r="C360" s="20">
        <f t="shared" si="16"/>
        <v>7.820299500831962E-2</v>
      </c>
      <c r="D360" s="18">
        <f>Data!C367/12</f>
        <v>2.4374999999999997E-2</v>
      </c>
      <c r="E360" s="20">
        <f>D360/B360</f>
        <v>3.7615740740740734E-3</v>
      </c>
      <c r="F360" s="18">
        <f t="shared" si="17"/>
        <v>30.235055351468134</v>
      </c>
      <c r="G360" s="21">
        <f t="shared" si="18"/>
        <v>8.2154742096506084E-2</v>
      </c>
    </row>
    <row r="361" spans="1:7" x14ac:dyDescent="0.15">
      <c r="A361" s="17" t="str">
        <f>LEFT(Data!A367,4)&amp;"-"&amp;IF(LEN(Data!A367)-FIND(".",Data!A367)=1,10,RIGHT(Data!A367,2))&amp;"-28"</f>
        <v>1900-11-28</v>
      </c>
      <c r="B361" s="18">
        <f>Data!B368</f>
        <v>6.87</v>
      </c>
      <c r="C361" s="20">
        <f t="shared" si="16"/>
        <v>6.0185185185185119E-2</v>
      </c>
      <c r="D361" s="18">
        <f>Data!C368/12</f>
        <v>2.4999999999999998E-2</v>
      </c>
      <c r="E361" s="20">
        <f>D361/B361</f>
        <v>3.6390101892285294E-3</v>
      </c>
      <c r="F361" s="18">
        <f t="shared" si="17"/>
        <v>32.168489157218843</v>
      </c>
      <c r="G361" s="21">
        <f t="shared" si="18"/>
        <v>6.39467592592593E-2</v>
      </c>
    </row>
    <row r="362" spans="1:7" x14ac:dyDescent="0.15">
      <c r="A362" s="17" t="str">
        <f>LEFT(Data!A368,4)&amp;"-"&amp;IF(LEN(Data!A368)-FIND(".",Data!A368)=1,10,RIGHT(Data!A368,2))&amp;"-28"</f>
        <v>1900-12-28</v>
      </c>
      <c r="B362" s="18">
        <f>Data!B369</f>
        <v>7.07</v>
      </c>
      <c r="C362" s="20">
        <f t="shared" si="16"/>
        <v>2.9112081513828159E-2</v>
      </c>
      <c r="D362" s="18">
        <f>Data!C369/12</f>
        <v>2.514166666666667E-2</v>
      </c>
      <c r="E362" s="20">
        <f>D362/B362</f>
        <v>3.5561056105610565E-3</v>
      </c>
      <c r="F362" s="18">
        <f t="shared" si="17"/>
        <v>33.222042295555703</v>
      </c>
      <c r="G362" s="21">
        <f t="shared" si="18"/>
        <v>3.2751091703056678E-2</v>
      </c>
    </row>
    <row r="363" spans="1:7" x14ac:dyDescent="0.15">
      <c r="A363" s="17" t="str">
        <f>LEFT(Data!A369,4)&amp;"-"&amp;IF(LEN(Data!A369)-FIND(".",Data!A369)=1,10,RIGHT(Data!A369,2))&amp;"-28"</f>
        <v>1901-01-28</v>
      </c>
      <c r="B363" s="18">
        <f>Data!B370</f>
        <v>7.25</v>
      </c>
      <c r="C363" s="20">
        <f t="shared" si="16"/>
        <v>2.5459688826025451E-2</v>
      </c>
      <c r="D363" s="18">
        <f>Data!C370/12</f>
        <v>2.5275000000000002E-2</v>
      </c>
      <c r="E363" s="20">
        <f>D363/B363</f>
        <v>3.4862068965517243E-3</v>
      </c>
      <c r="F363" s="18">
        <f t="shared" si="17"/>
        <v>34.186006245567128</v>
      </c>
      <c r="G363" s="21">
        <f t="shared" si="18"/>
        <v>2.9015794436586528E-2</v>
      </c>
    </row>
    <row r="364" spans="1:7" x14ac:dyDescent="0.15">
      <c r="A364" s="17" t="str">
        <f>LEFT(Data!A370,4)&amp;"-"&amp;IF(LEN(Data!A370)-FIND(".",Data!A370)=1,10,RIGHT(Data!A370,2))&amp;"-28"</f>
        <v>1901-02-28</v>
      </c>
      <c r="B364" s="18">
        <f>Data!B371</f>
        <v>7.51</v>
      </c>
      <c r="C364" s="20">
        <f t="shared" si="16"/>
        <v>3.5862068965517135E-2</v>
      </c>
      <c r="D364" s="18">
        <f>Data!C371/12</f>
        <v>2.5416666666666667E-2</v>
      </c>
      <c r="E364" s="20">
        <f>D364/B364</f>
        <v>3.384376387039503E-3</v>
      </c>
      <c r="F364" s="18">
        <f t="shared" si="17"/>
        <v>35.531166649940111</v>
      </c>
      <c r="G364" s="21">
        <f t="shared" si="18"/>
        <v>3.9348275862068904E-2</v>
      </c>
    </row>
    <row r="365" spans="1:7" x14ac:dyDescent="0.15">
      <c r="A365" s="17" t="str">
        <f>LEFT(Data!A371,4)&amp;"-"&amp;IF(LEN(Data!A371)-FIND(".",Data!A371)=1,10,RIGHT(Data!A371,2))&amp;"-28"</f>
        <v>1901-03-28</v>
      </c>
      <c r="B365" s="18">
        <f>Data!B372</f>
        <v>8.14</v>
      </c>
      <c r="C365" s="20">
        <f t="shared" si="16"/>
        <v>8.3888149134487389E-2</v>
      </c>
      <c r="D365" s="18">
        <f>Data!C372/12</f>
        <v>2.5558333333333332E-2</v>
      </c>
      <c r="E365" s="20">
        <f>D365/B365</f>
        <v>3.1398443898443896E-3</v>
      </c>
      <c r="F365" s="18">
        <f t="shared" si="17"/>
        <v>38.632061298206636</v>
      </c>
      <c r="G365" s="21">
        <f t="shared" si="18"/>
        <v>8.7272525521526978E-2</v>
      </c>
    </row>
    <row r="366" spans="1:7" x14ac:dyDescent="0.15">
      <c r="A366" s="17" t="str">
        <f>LEFT(Data!A372,4)&amp;"-"&amp;IF(LEN(Data!A372)-FIND(".",Data!A372)=1,10,RIGHT(Data!A372,2))&amp;"-28"</f>
        <v>1901-04-28</v>
      </c>
      <c r="B366" s="18">
        <f>Data!B373</f>
        <v>7.73</v>
      </c>
      <c r="C366" s="20">
        <f t="shared" si="16"/>
        <v>-5.0368550368550369E-2</v>
      </c>
      <c r="D366" s="18">
        <f>Data!C373/12</f>
        <v>2.5691666666666668E-2</v>
      </c>
      <c r="E366" s="20">
        <f>D366/B366</f>
        <v>3.3236308753773177E-3</v>
      </c>
      <c r="F366" s="18">
        <f t="shared" si="17"/>
        <v>36.807519033802286</v>
      </c>
      <c r="G366" s="21">
        <f t="shared" si="18"/>
        <v>-4.7228705978705987E-2</v>
      </c>
    </row>
    <row r="367" spans="1:7" x14ac:dyDescent="0.15">
      <c r="A367" s="17" t="str">
        <f>LEFT(Data!A373,4)&amp;"-"&amp;IF(LEN(Data!A373)-FIND(".",Data!A373)=1,10,RIGHT(Data!A373,2))&amp;"-28"</f>
        <v>1901-05-28</v>
      </c>
      <c r="B367" s="18">
        <f>Data!B374</f>
        <v>8.5</v>
      </c>
      <c r="C367" s="20">
        <f t="shared" si="16"/>
        <v>9.9611901681759374E-2</v>
      </c>
      <c r="D367" s="18">
        <f>Data!C374/12</f>
        <v>2.5833333333333333E-2</v>
      </c>
      <c r="E367" s="20">
        <f>D367/B367</f>
        <v>3.0392156862745099E-3</v>
      </c>
      <c r="F367" s="18">
        <f t="shared" si="17"/>
        <v>40.596320607653666</v>
      </c>
      <c r="G367" s="21">
        <f t="shared" si="18"/>
        <v>0.10293553255713661</v>
      </c>
    </row>
    <row r="368" spans="1:7" x14ac:dyDescent="0.15">
      <c r="A368" s="17" t="str">
        <f>LEFT(Data!A374,4)&amp;"-"&amp;IF(LEN(Data!A374)-FIND(".",Data!A374)=1,10,RIGHT(Data!A374,2))&amp;"-28"</f>
        <v>1901-06-28</v>
      </c>
      <c r="B368" s="18">
        <f>Data!B375</f>
        <v>7.93</v>
      </c>
      <c r="C368" s="20">
        <f t="shared" si="16"/>
        <v>-6.7058823529411837E-2</v>
      </c>
      <c r="D368" s="18">
        <f>Data!C375/12</f>
        <v>2.5974999999999998E-2</v>
      </c>
      <c r="E368" s="20">
        <f>D368/B368</f>
        <v>3.2755359394703656E-3</v>
      </c>
      <c r="F368" s="18">
        <f t="shared" si="17"/>
        <v>37.997360082477407</v>
      </c>
      <c r="G368" s="21">
        <f t="shared" si="18"/>
        <v>-6.4019607843137316E-2</v>
      </c>
    </row>
    <row r="369" spans="1:7" x14ac:dyDescent="0.15">
      <c r="A369" s="17" t="str">
        <f>LEFT(Data!A375,4)&amp;"-"&amp;IF(LEN(Data!A375)-FIND(".",Data!A375)=1,10,RIGHT(Data!A375,2))&amp;"-28"</f>
        <v>1901-07-28</v>
      </c>
      <c r="B369" s="18">
        <f>Data!B376</f>
        <v>8.0399999999999991</v>
      </c>
      <c r="C369" s="20">
        <f t="shared" si="16"/>
        <v>1.3871374527112179E-2</v>
      </c>
      <c r="D369" s="18">
        <f>Data!C376/12</f>
        <v>2.6108333333333334E-2</v>
      </c>
      <c r="E369" s="20">
        <f>D369/B369</f>
        <v>3.2473051409618579E-3</v>
      </c>
      <c r="F369" s="18">
        <f t="shared" si="17"/>
        <v>38.648897413778144</v>
      </c>
      <c r="G369" s="21">
        <f t="shared" si="18"/>
        <v>1.7146910466582455E-2</v>
      </c>
    </row>
    <row r="370" spans="1:7" x14ac:dyDescent="0.15">
      <c r="A370" s="17" t="str">
        <f>LEFT(Data!A376,4)&amp;"-"&amp;IF(LEN(Data!A376)-FIND(".",Data!A376)=1,10,RIGHT(Data!A376,2))&amp;"-28"</f>
        <v>1901-08-28</v>
      </c>
      <c r="B370" s="18">
        <f>Data!B377</f>
        <v>8</v>
      </c>
      <c r="C370" s="20">
        <f t="shared" si="16"/>
        <v>-4.9751243781093191E-3</v>
      </c>
      <c r="D370" s="18">
        <f>Data!C377/12</f>
        <v>2.6249999999999999E-2</v>
      </c>
      <c r="E370" s="20">
        <f>D370/B370</f>
        <v>3.2812499999999999E-3</v>
      </c>
      <c r="F370" s="18">
        <f t="shared" si="17"/>
        <v>38.582119105332076</v>
      </c>
      <c r="G370" s="21">
        <f t="shared" si="18"/>
        <v>-1.7278192371475987E-3</v>
      </c>
    </row>
    <row r="371" spans="1:7" x14ac:dyDescent="0.15">
      <c r="A371" s="17" t="str">
        <f>LEFT(Data!A377,4)&amp;"-"&amp;IF(LEN(Data!A377)-FIND(".",Data!A377)=1,10,RIGHT(Data!A377,2))&amp;"-28"</f>
        <v>1901-09-28</v>
      </c>
      <c r="B371" s="18">
        <f>Data!B378</f>
        <v>7.91</v>
      </c>
      <c r="C371" s="20">
        <f t="shared" si="16"/>
        <v>-1.1249999999999982E-2</v>
      </c>
      <c r="D371" s="18">
        <f>Data!C378/12</f>
        <v>2.6391666666666664E-2</v>
      </c>
      <c r="E371" s="20">
        <f>D371/B371</f>
        <v>3.3364938895912343E-3</v>
      </c>
      <c r="F371" s="18">
        <f t="shared" si="17"/>
        <v>38.274667843711462</v>
      </c>
      <c r="G371" s="21">
        <f t="shared" si="18"/>
        <v>-7.9687499999999689E-3</v>
      </c>
    </row>
    <row r="372" spans="1:7" x14ac:dyDescent="0.15">
      <c r="A372" s="17" t="str">
        <f>LEFT(Data!A378,4)&amp;"-"&amp;IF(LEN(Data!A378)-FIND(".",Data!A378)=1,10,RIGHT(Data!A378,2))&amp;"-28"</f>
        <v>1901-10-28</v>
      </c>
      <c r="B372" s="18">
        <f>Data!B379</f>
        <v>8.08</v>
      </c>
      <c r="C372" s="20">
        <f t="shared" si="16"/>
        <v>2.1491782553729522E-2</v>
      </c>
      <c r="D372" s="18">
        <f>Data!C379/12</f>
        <v>2.6525000000000003E-2</v>
      </c>
      <c r="E372" s="20">
        <f>D372/B372</f>
        <v>3.2827970297029706E-3</v>
      </c>
      <c r="F372" s="18">
        <f t="shared" si="17"/>
        <v>39.224961877711408</v>
      </c>
      <c r="G372" s="21">
        <f t="shared" si="18"/>
        <v>2.4828276443320751E-2</v>
      </c>
    </row>
    <row r="373" spans="1:7" x14ac:dyDescent="0.15">
      <c r="A373" s="17" t="str">
        <f>LEFT(Data!A379,4)&amp;"-"&amp;IF(LEN(Data!A379)-FIND(".",Data!A379)=1,10,RIGHT(Data!A379,2))&amp;"-28"</f>
        <v>1901-11-28</v>
      </c>
      <c r="B373" s="18">
        <f>Data!B380</f>
        <v>7.95</v>
      </c>
      <c r="C373" s="20">
        <f t="shared" si="16"/>
        <v>-1.6089108910891103E-2</v>
      </c>
      <c r="D373" s="18">
        <f>Data!C380/12</f>
        <v>2.6666666666666668E-2</v>
      </c>
      <c r="E373" s="20">
        <f>D373/B373</f>
        <v>3.3542976939203357E-3</v>
      </c>
      <c r="F373" s="18">
        <f t="shared" si="17"/>
        <v>38.722634782377725</v>
      </c>
      <c r="G373" s="21">
        <f t="shared" si="18"/>
        <v>-1.2806311881188082E-2</v>
      </c>
    </row>
    <row r="374" spans="1:7" x14ac:dyDescent="0.15">
      <c r="A374" s="17" t="str">
        <f>LEFT(Data!A380,4)&amp;"-"&amp;IF(LEN(Data!A380)-FIND(".",Data!A380)=1,10,RIGHT(Data!A380,2))&amp;"-28"</f>
        <v>1901-12-28</v>
      </c>
      <c r="B374" s="18">
        <f>Data!B381</f>
        <v>8.1199999999999992</v>
      </c>
      <c r="C374" s="20">
        <f t="shared" si="16"/>
        <v>2.1383647798741912E-2</v>
      </c>
      <c r="D374" s="18">
        <f>Data!C381/12</f>
        <v>2.6733333333333331E-2</v>
      </c>
      <c r="E374" s="20">
        <f>D374/B374</f>
        <v>3.2922824302134648E-3</v>
      </c>
      <c r="F374" s="18">
        <f t="shared" si="17"/>
        <v>39.680553210956447</v>
      </c>
      <c r="G374" s="21">
        <f t="shared" si="18"/>
        <v>2.4737945492662172E-2</v>
      </c>
    </row>
    <row r="375" spans="1:7" x14ac:dyDescent="0.15">
      <c r="A375" s="17" t="str">
        <f>LEFT(Data!A381,4)&amp;"-"&amp;IF(LEN(Data!A381)-FIND(".",Data!A381)=1,10,RIGHT(Data!A381,2))&amp;"-28"</f>
        <v>1902-01-28</v>
      </c>
      <c r="B375" s="18">
        <f>Data!B382</f>
        <v>8.19</v>
      </c>
      <c r="C375" s="20">
        <f t="shared" si="16"/>
        <v>8.6206896551723755E-3</v>
      </c>
      <c r="D375" s="18">
        <f>Data!C382/12</f>
        <v>2.6808333333333333E-2</v>
      </c>
      <c r="E375" s="20">
        <f>D375/B375</f>
        <v>3.2733007733007735E-3</v>
      </c>
      <c r="F375" s="18">
        <f t="shared" si="17"/>
        <v>40.153266533691237</v>
      </c>
      <c r="G375" s="21">
        <f t="shared" si="18"/>
        <v>1.1912972085385887E-2</v>
      </c>
    </row>
    <row r="376" spans="1:7" x14ac:dyDescent="0.15">
      <c r="A376" s="17" t="str">
        <f>LEFT(Data!A382,4)&amp;"-"&amp;IF(LEN(Data!A382)-FIND(".",Data!A382)=1,10,RIGHT(Data!A382,2))&amp;"-28"</f>
        <v>1902-02-28</v>
      </c>
      <c r="B376" s="18">
        <f>Data!B383</f>
        <v>8.1999999999999993</v>
      </c>
      <c r="C376" s="20">
        <f t="shared" si="16"/>
        <v>1.2210012210012167E-3</v>
      </c>
      <c r="D376" s="18">
        <f>Data!C383/12</f>
        <v>2.6875E-2</v>
      </c>
      <c r="E376" s="20">
        <f>D376/B376</f>
        <v>3.2774390243902442E-3</v>
      </c>
      <c r="F376" s="18">
        <f t="shared" si="17"/>
        <v>40.333727439551346</v>
      </c>
      <c r="G376" s="21">
        <f t="shared" si="18"/>
        <v>4.4943019943020079E-3</v>
      </c>
    </row>
    <row r="377" spans="1:7" x14ac:dyDescent="0.15">
      <c r="A377" s="17" t="str">
        <f>LEFT(Data!A383,4)&amp;"-"&amp;IF(LEN(Data!A383)-FIND(".",Data!A383)=1,10,RIGHT(Data!A383,2))&amp;"-28"</f>
        <v>1902-03-28</v>
      </c>
      <c r="B377" s="18">
        <f>Data!B384</f>
        <v>8.48</v>
      </c>
      <c r="C377" s="20">
        <f t="shared" si="16"/>
        <v>3.4146341463414887E-2</v>
      </c>
      <c r="D377" s="18">
        <f>Data!C384/12</f>
        <v>2.6941666666666666E-2</v>
      </c>
      <c r="E377" s="20">
        <f>D377/B377</f>
        <v>3.177083333333333E-3</v>
      </c>
      <c r="F377" s="18">
        <f t="shared" si="17"/>
        <v>41.843168001504075</v>
      </c>
      <c r="G377" s="21">
        <f t="shared" si="18"/>
        <v>3.7423780487805036E-2</v>
      </c>
    </row>
    <row r="378" spans="1:7" x14ac:dyDescent="0.15">
      <c r="A378" s="17" t="str">
        <f>LEFT(Data!A384,4)&amp;"-"&amp;IF(LEN(Data!A384)-FIND(".",Data!A384)=1,10,RIGHT(Data!A384,2))&amp;"-28"</f>
        <v>1902-04-28</v>
      </c>
      <c r="B378" s="18">
        <f>Data!B385</f>
        <v>8.4600000000000009</v>
      </c>
      <c r="C378" s="20">
        <f t="shared" si="16"/>
        <v>-2.3584905660376521E-3</v>
      </c>
      <c r="D378" s="18">
        <f>Data!C385/12</f>
        <v>2.7016666666666665E-2</v>
      </c>
      <c r="E378" s="20">
        <f>D378/B378</f>
        <v>3.1934594168636717E-3</v>
      </c>
      <c r="F378" s="18">
        <f t="shared" si="17"/>
        <v>41.877420516190845</v>
      </c>
      <c r="G378" s="21">
        <f t="shared" si="18"/>
        <v>8.1859276729567831E-4</v>
      </c>
    </row>
    <row r="379" spans="1:7" x14ac:dyDescent="0.15">
      <c r="A379" s="17" t="str">
        <f>LEFT(Data!A385,4)&amp;"-"&amp;IF(LEN(Data!A385)-FIND(".",Data!A385)=1,10,RIGHT(Data!A385,2))&amp;"-28"</f>
        <v>1902-05-28</v>
      </c>
      <c r="B379" s="18">
        <f>Data!B386</f>
        <v>8.41</v>
      </c>
      <c r="C379" s="20">
        <f t="shared" si="16"/>
        <v>-5.9101654846336338E-3</v>
      </c>
      <c r="D379" s="18">
        <f>Data!C386/12</f>
        <v>2.7083333333333334E-2</v>
      </c>
      <c r="E379" s="20">
        <f>D379/B379</f>
        <v>3.2203725723345226E-3</v>
      </c>
      <c r="F379" s="18">
        <f t="shared" si="17"/>
        <v>41.763651873771956</v>
      </c>
      <c r="G379" s="21">
        <f t="shared" si="18"/>
        <v>-2.7167060677699695E-3</v>
      </c>
    </row>
    <row r="380" spans="1:7" x14ac:dyDescent="0.15">
      <c r="A380" s="17" t="str">
        <f>LEFT(Data!A386,4)&amp;"-"&amp;IF(LEN(Data!A386)-FIND(".",Data!A386)=1,10,RIGHT(Data!A386,2))&amp;"-28"</f>
        <v>1902-06-28</v>
      </c>
      <c r="B380" s="18">
        <f>Data!B387</f>
        <v>8.6</v>
      </c>
      <c r="C380" s="20">
        <f t="shared" si="16"/>
        <v>2.2592152199762072E-2</v>
      </c>
      <c r="D380" s="18">
        <f>Data!C387/12</f>
        <v>2.7149999999999997E-2</v>
      </c>
      <c r="E380" s="20">
        <f>D380/B380</f>
        <v>3.1569767441860463E-3</v>
      </c>
      <c r="F380" s="18">
        <f t="shared" si="17"/>
        <v>42.841677172336915</v>
      </c>
      <c r="G380" s="21">
        <f t="shared" si="18"/>
        <v>2.5812524772096612E-2</v>
      </c>
    </row>
    <row r="381" spans="1:7" x14ac:dyDescent="0.15">
      <c r="A381" s="17" t="str">
        <f>LEFT(Data!A387,4)&amp;"-"&amp;IF(LEN(Data!A387)-FIND(".",Data!A387)=1,10,RIGHT(Data!A387,2))&amp;"-28"</f>
        <v>1902-07-28</v>
      </c>
      <c r="B381" s="18">
        <f>Data!B388</f>
        <v>8.83</v>
      </c>
      <c r="C381" s="20">
        <f t="shared" si="16"/>
        <v>2.6744186046511631E-2</v>
      </c>
      <c r="D381" s="18">
        <f>Data!C388/12</f>
        <v>2.7224999999999999E-2</v>
      </c>
      <c r="E381" s="20">
        <f>D381/B381</f>
        <v>3.0832389580973951E-3</v>
      </c>
      <c r="F381" s="18">
        <f t="shared" si="17"/>
        <v>44.122693135693481</v>
      </c>
      <c r="G381" s="21">
        <f t="shared" si="18"/>
        <v>2.9901162790697766E-2</v>
      </c>
    </row>
    <row r="382" spans="1:7" x14ac:dyDescent="0.15">
      <c r="A382" s="17" t="str">
        <f>LEFT(Data!A388,4)&amp;"-"&amp;IF(LEN(Data!A388)-FIND(".",Data!A388)=1,10,RIGHT(Data!A388,2))&amp;"-28"</f>
        <v>1902-08-28</v>
      </c>
      <c r="B382" s="18">
        <f>Data!B389</f>
        <v>8.85</v>
      </c>
      <c r="C382" s="20">
        <f t="shared" si="16"/>
        <v>2.2650056625141968E-3</v>
      </c>
      <c r="D382" s="18">
        <f>Data!C389/12</f>
        <v>2.7291666666666669E-2</v>
      </c>
      <c r="E382" s="20">
        <f>D382/B382</f>
        <v>3.0838041431261775E-3</v>
      </c>
      <c r="F382" s="18">
        <f t="shared" si="17"/>
        <v>44.358672091903351</v>
      </c>
      <c r="G382" s="21">
        <f t="shared" si="18"/>
        <v>5.3482446206116752E-3</v>
      </c>
    </row>
    <row r="383" spans="1:7" x14ac:dyDescent="0.15">
      <c r="A383" s="17" t="str">
        <f>LEFT(Data!A389,4)&amp;"-"&amp;IF(LEN(Data!A389)-FIND(".",Data!A389)=1,10,RIGHT(Data!A389,2))&amp;"-28"</f>
        <v>1902-09-28</v>
      </c>
      <c r="B383" s="18">
        <f>Data!B390</f>
        <v>8.57</v>
      </c>
      <c r="C383" s="20">
        <f t="shared" si="16"/>
        <v>-3.1638418079095953E-2</v>
      </c>
      <c r="D383" s="18">
        <f>Data!C390/12</f>
        <v>2.7358333333333332E-2</v>
      </c>
      <c r="E383" s="20">
        <f>D383/B383</f>
        <v>3.1923376118241928E-3</v>
      </c>
      <c r="F383" s="18">
        <f t="shared" si="17"/>
        <v>43.092027335606772</v>
      </c>
      <c r="G383" s="21">
        <f t="shared" si="18"/>
        <v>-2.8554613935969808E-2</v>
      </c>
    </row>
    <row r="384" spans="1:7" x14ac:dyDescent="0.15">
      <c r="A384" s="17" t="str">
        <f>LEFT(Data!A390,4)&amp;"-"&amp;IF(LEN(Data!A390)-FIND(".",Data!A390)=1,10,RIGHT(Data!A390,2))&amp;"-28"</f>
        <v>1902-10-28</v>
      </c>
      <c r="B384" s="18">
        <f>Data!B391</f>
        <v>8.24</v>
      </c>
      <c r="C384" s="20">
        <f t="shared" si="16"/>
        <v>-3.8506417736289378E-2</v>
      </c>
      <c r="D384" s="18">
        <f>Data!C391/12</f>
        <v>2.7433333333333334E-2</v>
      </c>
      <c r="E384" s="20">
        <f>D384/B384</f>
        <v>3.3292880258899678E-3</v>
      </c>
      <c r="F384" s="18">
        <f t="shared" si="17"/>
        <v>41.570272029551511</v>
      </c>
      <c r="G384" s="21">
        <f t="shared" si="18"/>
        <v>-3.5314080124465241E-2</v>
      </c>
    </row>
    <row r="385" spans="1:7" x14ac:dyDescent="0.15">
      <c r="A385" s="17" t="str">
        <f>LEFT(Data!A391,4)&amp;"-"&amp;IF(LEN(Data!A391)-FIND(".",Data!A391)=1,10,RIGHT(Data!A391,2))&amp;"-28"</f>
        <v>1902-11-28</v>
      </c>
      <c r="B385" s="18">
        <f>Data!B392</f>
        <v>8.0500000000000007</v>
      </c>
      <c r="C385" s="20">
        <f t="shared" si="16"/>
        <v>-2.30582524271844E-2</v>
      </c>
      <c r="D385" s="18">
        <f>Data!C392/12</f>
        <v>2.75E-2</v>
      </c>
      <c r="E385" s="20">
        <f>D385/B385</f>
        <v>3.4161490683229812E-3</v>
      </c>
      <c r="F385" s="18">
        <f t="shared" si="17"/>
        <v>40.750133612528366</v>
      </c>
      <c r="G385" s="21">
        <f t="shared" si="18"/>
        <v>-1.9728964401294347E-2</v>
      </c>
    </row>
    <row r="386" spans="1:7" x14ac:dyDescent="0.15">
      <c r="A386" s="17" t="str">
        <f>LEFT(Data!A392,4)&amp;"-"&amp;IF(LEN(Data!A392)-FIND(".",Data!A392)=1,10,RIGHT(Data!A392,2))&amp;"-28"</f>
        <v>1902-12-28</v>
      </c>
      <c r="B386" s="18">
        <f>Data!B393</f>
        <v>8.4600000000000009</v>
      </c>
      <c r="C386" s="20">
        <f t="shared" si="16"/>
        <v>5.0931677018633659E-2</v>
      </c>
      <c r="D386" s="18">
        <f>Data!C393/12</f>
        <v>2.7641666666666665E-2</v>
      </c>
      <c r="E386" s="20">
        <f>D386/B386</f>
        <v>3.2673364854215914E-3</v>
      </c>
      <c r="F386" s="18">
        <f t="shared" si="17"/>
        <v>42.9648147871223</v>
      </c>
      <c r="G386" s="21">
        <f t="shared" si="18"/>
        <v>5.4347826086956541E-2</v>
      </c>
    </row>
    <row r="387" spans="1:7" x14ac:dyDescent="0.15">
      <c r="A387" s="17" t="str">
        <f>LEFT(Data!A393,4)&amp;"-"&amp;IF(LEN(Data!A393)-FIND(".",Data!A393)=1,10,RIGHT(Data!A393,2))&amp;"-28"</f>
        <v>1903-01-28</v>
      </c>
      <c r="B387" s="18">
        <f>Data!B394</f>
        <v>8.41</v>
      </c>
      <c r="C387" s="20">
        <f t="shared" si="16"/>
        <v>-5.9101654846336338E-3</v>
      </c>
      <c r="D387" s="18">
        <f>Data!C394/12</f>
        <v>2.7774999999999998E-2</v>
      </c>
      <c r="E387" s="20">
        <f>D387/B387</f>
        <v>3.3026159334126038E-3</v>
      </c>
      <c r="F387" s="18">
        <f t="shared" si="17"/>
        <v>42.851266128657116</v>
      </c>
      <c r="G387" s="21">
        <f t="shared" si="18"/>
        <v>-2.6428289992120879E-3</v>
      </c>
    </row>
    <row r="388" spans="1:7" x14ac:dyDescent="0.15">
      <c r="A388" s="17" t="str">
        <f>LEFT(Data!A394,4)&amp;"-"&amp;IF(LEN(Data!A394)-FIND(".",Data!A394)=1,10,RIGHT(Data!A394,2))&amp;"-28"</f>
        <v>1903-02-28</v>
      </c>
      <c r="B388" s="18">
        <f>Data!B395</f>
        <v>8.08</v>
      </c>
      <c r="C388" s="20">
        <f t="shared" ref="C388:C451" si="19">B388/B387-1</f>
        <v>-3.9239001189060652E-2</v>
      </c>
      <c r="D388" s="18">
        <f>Data!C395/12</f>
        <v>2.7916666666666669E-2</v>
      </c>
      <c r="E388" s="20">
        <f>D388/B388</f>
        <v>3.4550330033003302E-3</v>
      </c>
      <c r="F388" s="18">
        <f t="shared" ref="F388:F451" si="20">(1+C388+E387)*F387</f>
        <v>41.31134652036539</v>
      </c>
      <c r="G388" s="21">
        <f t="shared" ref="G388:G451" si="21">F388/F387-1</f>
        <v>-3.5936385255648129E-2</v>
      </c>
    </row>
    <row r="389" spans="1:7" x14ac:dyDescent="0.15">
      <c r="A389" s="17" t="str">
        <f>LEFT(Data!A395,4)&amp;"-"&amp;IF(LEN(Data!A395)-FIND(".",Data!A395)=1,10,RIGHT(Data!A395,2))&amp;"-28"</f>
        <v>1903-03-28</v>
      </c>
      <c r="B389" s="18">
        <f>Data!B396</f>
        <v>7.75</v>
      </c>
      <c r="C389" s="20">
        <f t="shared" si="19"/>
        <v>-4.0841584158415878E-2</v>
      </c>
      <c r="D389" s="18">
        <f>Data!C396/12</f>
        <v>2.8058333333333334E-2</v>
      </c>
      <c r="E389" s="20">
        <f>D389/B389</f>
        <v>3.6204301075268819E-3</v>
      </c>
      <c r="F389" s="18">
        <f t="shared" si="20"/>
        <v>39.76685775039504</v>
      </c>
      <c r="G389" s="21">
        <f t="shared" si="21"/>
        <v>-3.7386551155115688E-2</v>
      </c>
    </row>
    <row r="390" spans="1:7" x14ac:dyDescent="0.15">
      <c r="A390" s="17" t="str">
        <f>LEFT(Data!A396,4)&amp;"-"&amp;IF(LEN(Data!A396)-FIND(".",Data!A396)=1,10,RIGHT(Data!A396,2))&amp;"-28"</f>
        <v>1903-04-28</v>
      </c>
      <c r="B390" s="18">
        <f>Data!B397</f>
        <v>7.6</v>
      </c>
      <c r="C390" s="20">
        <f t="shared" si="19"/>
        <v>-1.9354838709677469E-2</v>
      </c>
      <c r="D390" s="18">
        <f>Data!C397/12</f>
        <v>2.8191666666666667E-2</v>
      </c>
      <c r="E390" s="20">
        <f>D390/B390</f>
        <v>3.7094298245614037E-3</v>
      </c>
      <c r="F390" s="18">
        <f t="shared" si="20"/>
        <v>39.141149761726723</v>
      </c>
      <c r="G390" s="21">
        <f t="shared" si="21"/>
        <v>-1.5734408602150696E-2</v>
      </c>
    </row>
    <row r="391" spans="1:7" x14ac:dyDescent="0.15">
      <c r="A391" s="17" t="str">
        <f>LEFT(Data!A397,4)&amp;"-"&amp;IF(LEN(Data!A397)-FIND(".",Data!A397)=1,10,RIGHT(Data!A397,2))&amp;"-28"</f>
        <v>1903-05-28</v>
      </c>
      <c r="B391" s="18">
        <f>Data!B398</f>
        <v>7.18</v>
      </c>
      <c r="C391" s="20">
        <f t="shared" si="19"/>
        <v>-5.5263157894736792E-2</v>
      </c>
      <c r="D391" s="18">
        <f>Data!C398/12</f>
        <v>2.8333333333333335E-2</v>
      </c>
      <c r="E391" s="20">
        <f>D391/B391</f>
        <v>3.9461467038068715E-3</v>
      </c>
      <c r="F391" s="18">
        <f t="shared" si="20"/>
        <v>37.123277570556652</v>
      </c>
      <c r="G391" s="21">
        <f t="shared" si="21"/>
        <v>-5.1553728070175442E-2</v>
      </c>
    </row>
    <row r="392" spans="1:7" x14ac:dyDescent="0.15">
      <c r="A392" s="17" t="str">
        <f>LEFT(Data!A398,4)&amp;"-"&amp;IF(LEN(Data!A398)-FIND(".",Data!A398)=1,10,RIGHT(Data!A398,2))&amp;"-28"</f>
        <v>1903-06-28</v>
      </c>
      <c r="B392" s="18">
        <f>Data!B399</f>
        <v>6.85</v>
      </c>
      <c r="C392" s="20">
        <f t="shared" si="19"/>
        <v>-4.5961002785515293E-2</v>
      </c>
      <c r="D392" s="18">
        <f>Data!C399/12</f>
        <v>2.8475E-2</v>
      </c>
      <c r="E392" s="20">
        <f>D392/B392</f>
        <v>4.156934306569343E-3</v>
      </c>
      <c r="F392" s="18">
        <f t="shared" si="20"/>
        <v>35.563548406148399</v>
      </c>
      <c r="G392" s="21">
        <f t="shared" si="21"/>
        <v>-4.2014856081708407E-2</v>
      </c>
    </row>
    <row r="393" spans="1:7" x14ac:dyDescent="0.15">
      <c r="A393" s="17" t="str">
        <f>LEFT(Data!A399,4)&amp;"-"&amp;IF(LEN(Data!A399)-FIND(".",Data!A399)=1,10,RIGHT(Data!A399,2))&amp;"-28"</f>
        <v>1903-07-28</v>
      </c>
      <c r="B393" s="18">
        <f>Data!B400</f>
        <v>6.63</v>
      </c>
      <c r="C393" s="20">
        <f t="shared" si="19"/>
        <v>-3.2116788321167822E-2</v>
      </c>
      <c r="D393" s="18">
        <f>Data!C400/12</f>
        <v>2.8608333333333333E-2</v>
      </c>
      <c r="E393" s="20">
        <f>D393/B393</f>
        <v>4.3149824032176973E-3</v>
      </c>
      <c r="F393" s="18">
        <f t="shared" si="20"/>
        <v>34.569196784471387</v>
      </c>
      <c r="G393" s="21">
        <f t="shared" si="21"/>
        <v>-2.7959854014598329E-2</v>
      </c>
    </row>
    <row r="394" spans="1:7" x14ac:dyDescent="0.15">
      <c r="A394" s="17" t="str">
        <f>LEFT(Data!A400,4)&amp;"-"&amp;IF(LEN(Data!A400)-FIND(".",Data!A400)=1,10,RIGHT(Data!A400,2))&amp;"-28"</f>
        <v>1903-08-28</v>
      </c>
      <c r="B394" s="18">
        <f>Data!B401</f>
        <v>6.47</v>
      </c>
      <c r="C394" s="20">
        <f t="shared" si="19"/>
        <v>-2.4132730015082982E-2</v>
      </c>
      <c r="D394" s="18">
        <f>Data!C401/12</f>
        <v>2.8749999999999998E-2</v>
      </c>
      <c r="E394" s="20">
        <f>D394/B394</f>
        <v>4.4435857805255018E-3</v>
      </c>
      <c r="F394" s="18">
        <f t="shared" si="20"/>
        <v>33.884113167451829</v>
      </c>
      <c r="G394" s="21">
        <f t="shared" si="21"/>
        <v>-1.9817747611865277E-2</v>
      </c>
    </row>
    <row r="395" spans="1:7" x14ac:dyDescent="0.15">
      <c r="A395" s="17" t="str">
        <f>LEFT(Data!A401,4)&amp;"-"&amp;IF(LEN(Data!A401)-FIND(".",Data!A401)=1,10,RIGHT(Data!A401,2))&amp;"-28"</f>
        <v>1903-09-28</v>
      </c>
      <c r="B395" s="18">
        <f>Data!B402</f>
        <v>6.26</v>
      </c>
      <c r="C395" s="20">
        <f t="shared" si="19"/>
        <v>-3.2457496136012343E-2</v>
      </c>
      <c r="D395" s="18">
        <f>Data!C402/12</f>
        <v>2.8891666666666666E-2</v>
      </c>
      <c r="E395" s="20">
        <f>D395/B395</f>
        <v>4.6152822151224711E-3</v>
      </c>
      <c r="F395" s="18">
        <f t="shared" si="20"/>
        <v>32.934886658703661</v>
      </c>
      <c r="G395" s="21">
        <f t="shared" si="21"/>
        <v>-2.8013910355486837E-2</v>
      </c>
    </row>
    <row r="396" spans="1:7" x14ac:dyDescent="0.15">
      <c r="A396" s="17" t="str">
        <f>LEFT(Data!A402,4)&amp;"-"&amp;IF(LEN(Data!A402)-FIND(".",Data!A402)=1,10,RIGHT(Data!A402,2))&amp;"-28"</f>
        <v>1903-10-28</v>
      </c>
      <c r="B396" s="18">
        <f>Data!B403</f>
        <v>6.28</v>
      </c>
      <c r="C396" s="20">
        <f t="shared" si="19"/>
        <v>3.1948881789138905E-3</v>
      </c>
      <c r="D396" s="18">
        <f>Data!C403/12</f>
        <v>2.9024999999999999E-2</v>
      </c>
      <c r="E396" s="20">
        <f>D396/B396</f>
        <v>4.6218152866242031E-3</v>
      </c>
      <c r="F396" s="18">
        <f t="shared" si="20"/>
        <v>33.192113735416413</v>
      </c>
      <c r="G396" s="21">
        <f t="shared" si="21"/>
        <v>7.8101703940363087E-3</v>
      </c>
    </row>
    <row r="397" spans="1:7" x14ac:dyDescent="0.15">
      <c r="A397" s="17" t="str">
        <f>LEFT(Data!A403,4)&amp;"-"&amp;IF(LEN(Data!A403)-FIND(".",Data!A403)=1,10,RIGHT(Data!A403,2))&amp;"-28"</f>
        <v>1903-11-28</v>
      </c>
      <c r="B397" s="18">
        <f>Data!B404</f>
        <v>6.57</v>
      </c>
      <c r="C397" s="20">
        <f t="shared" si="19"/>
        <v>4.6178343949044631E-2</v>
      </c>
      <c r="D397" s="18">
        <f>Data!C404/12</f>
        <v>2.9166666666666664E-2</v>
      </c>
      <c r="E397" s="20">
        <f>D397/B397</f>
        <v>4.4393708777270419E-3</v>
      </c>
      <c r="F397" s="18">
        <f t="shared" si="20"/>
        <v>34.878278398543998</v>
      </c>
      <c r="G397" s="21">
        <f t="shared" si="21"/>
        <v>5.0800159235668829E-2</v>
      </c>
    </row>
    <row r="398" spans="1:7" x14ac:dyDescent="0.15">
      <c r="A398" s="17" t="str">
        <f>LEFT(Data!A404,4)&amp;"-"&amp;IF(LEN(Data!A404)-FIND(".",Data!A404)=1,10,RIGHT(Data!A404,2))&amp;"-28"</f>
        <v>1903-12-28</v>
      </c>
      <c r="B398" s="18">
        <f>Data!B405</f>
        <v>6.68</v>
      </c>
      <c r="C398" s="20">
        <f t="shared" si="19"/>
        <v>1.6742770167427645E-2</v>
      </c>
      <c r="D398" s="18">
        <f>Data!C405/12</f>
        <v>2.8891666666666666E-2</v>
      </c>
      <c r="E398" s="20">
        <f>D398/B398</f>
        <v>4.3250998003992016E-3</v>
      </c>
      <c r="F398" s="18">
        <f t="shared" si="20"/>
        <v>35.617075010994128</v>
      </c>
      <c r="G398" s="21">
        <f t="shared" si="21"/>
        <v>2.1182141045154701E-2</v>
      </c>
    </row>
    <row r="399" spans="1:7" x14ac:dyDescent="0.15">
      <c r="A399" s="17" t="str">
        <f>LEFT(Data!A405,4)&amp;"-"&amp;IF(LEN(Data!A405)-FIND(".",Data!A405)=1,10,RIGHT(Data!A405,2))&amp;"-28"</f>
        <v>1904-01-28</v>
      </c>
      <c r="B399" s="18">
        <f>Data!B406</f>
        <v>6.5</v>
      </c>
      <c r="C399" s="20">
        <f t="shared" si="19"/>
        <v>-2.6946107784431073E-2</v>
      </c>
      <c r="D399" s="18">
        <f>Data!C406/12</f>
        <v>2.8608333333333333E-2</v>
      </c>
      <c r="E399" s="20">
        <f>D399/B399</f>
        <v>4.4012820512820509E-3</v>
      </c>
      <c r="F399" s="18">
        <f t="shared" si="20"/>
        <v>34.811380872802566</v>
      </c>
      <c r="G399" s="21">
        <f t="shared" si="21"/>
        <v>-2.2621007984031882E-2</v>
      </c>
    </row>
    <row r="400" spans="1:7" x14ac:dyDescent="0.15">
      <c r="A400" s="17" t="str">
        <f>LEFT(Data!A406,4)&amp;"-"&amp;IF(LEN(Data!A406)-FIND(".",Data!A406)=1,10,RIGHT(Data!A406,2))&amp;"-28"</f>
        <v>1904-02-28</v>
      </c>
      <c r="B400" s="18">
        <f>Data!B407</f>
        <v>6.48</v>
      </c>
      <c r="C400" s="20">
        <f t="shared" si="19"/>
        <v>-3.0769230769229772E-3</v>
      </c>
      <c r="D400" s="18">
        <f>Data!C407/12</f>
        <v>2.8333333333333335E-2</v>
      </c>
      <c r="E400" s="20">
        <f>D400/B400</f>
        <v>4.3724279835390947E-3</v>
      </c>
      <c r="F400" s="18">
        <f t="shared" si="20"/>
        <v>34.85748363747129</v>
      </c>
      <c r="G400" s="21">
        <f t="shared" si="21"/>
        <v>1.3243589743590078E-3</v>
      </c>
    </row>
    <row r="401" spans="1:7" x14ac:dyDescent="0.15">
      <c r="A401" s="17" t="str">
        <f>LEFT(Data!A407,4)&amp;"-"&amp;IF(LEN(Data!A407)-FIND(".",Data!A407)=1,10,RIGHT(Data!A407,2))&amp;"-28"</f>
        <v>1904-03-28</v>
      </c>
      <c r="B401" s="18">
        <f>Data!B408</f>
        <v>6.64</v>
      </c>
      <c r="C401" s="20">
        <f t="shared" si="19"/>
        <v>2.4691358024691246E-2</v>
      </c>
      <c r="D401" s="18">
        <f>Data!C408/12</f>
        <v>2.8058333333333334E-2</v>
      </c>
      <c r="E401" s="20">
        <f>D401/B401</f>
        <v>4.2256526104417673E-3</v>
      </c>
      <c r="F401" s="18">
        <f t="shared" si="20"/>
        <v>35.870574082696145</v>
      </c>
      <c r="G401" s="21">
        <f t="shared" si="21"/>
        <v>2.9063786008230341E-2</v>
      </c>
    </row>
    <row r="402" spans="1:7" x14ac:dyDescent="0.15">
      <c r="A402" s="17" t="str">
        <f>LEFT(Data!A408,4)&amp;"-"&amp;IF(LEN(Data!A408)-FIND(".",Data!A408)=1,10,RIGHT(Data!A408,2))&amp;"-28"</f>
        <v>1904-04-28</v>
      </c>
      <c r="B402" s="18">
        <f>Data!B409</f>
        <v>6.5</v>
      </c>
      <c r="C402" s="20">
        <f t="shared" si="19"/>
        <v>-2.1084337349397519E-2</v>
      </c>
      <c r="D402" s="18">
        <f>Data!C409/12</f>
        <v>2.7774999999999998E-2</v>
      </c>
      <c r="E402" s="20">
        <f>D402/B402</f>
        <v>4.2730769230769228E-3</v>
      </c>
      <c r="F402" s="18">
        <f t="shared" si="20"/>
        <v>35.26584338283061</v>
      </c>
      <c r="G402" s="21">
        <f t="shared" si="21"/>
        <v>-1.6858684738955798E-2</v>
      </c>
    </row>
    <row r="403" spans="1:7" x14ac:dyDescent="0.15">
      <c r="A403" s="17" t="str">
        <f>LEFT(Data!A409,4)&amp;"-"&amp;IF(LEN(Data!A409)-FIND(".",Data!A409)=1,10,RIGHT(Data!A409,2))&amp;"-28"</f>
        <v>1904-05-28</v>
      </c>
      <c r="B403" s="18">
        <f>Data!B410</f>
        <v>6.51</v>
      </c>
      <c r="C403" s="20">
        <f t="shared" si="19"/>
        <v>1.5384615384614886E-3</v>
      </c>
      <c r="D403" s="18">
        <f>Data!C410/12</f>
        <v>2.75E-2</v>
      </c>
      <c r="E403" s="20">
        <f>D403/B403</f>
        <v>4.2242703533026116E-3</v>
      </c>
      <c r="F403" s="18">
        <f t="shared" si="20"/>
        <v>35.470792188028526</v>
      </c>
      <c r="G403" s="21">
        <f t="shared" si="21"/>
        <v>5.8115384615384791E-3</v>
      </c>
    </row>
    <row r="404" spans="1:7" x14ac:dyDescent="0.15">
      <c r="A404" s="17" t="str">
        <f>LEFT(Data!A410,4)&amp;"-"&amp;IF(LEN(Data!A410)-FIND(".",Data!A410)=1,10,RIGHT(Data!A410,2))&amp;"-28"</f>
        <v>1904-06-28</v>
      </c>
      <c r="B404" s="18">
        <f>Data!B411</f>
        <v>6.78</v>
      </c>
      <c r="C404" s="20">
        <f t="shared" si="19"/>
        <v>4.1474654377880338E-2</v>
      </c>
      <c r="D404" s="18">
        <f>Data!C411/12</f>
        <v>2.7224999999999999E-2</v>
      </c>
      <c r="E404" s="20">
        <f>D404/B404</f>
        <v>4.0154867256637162E-3</v>
      </c>
      <c r="F404" s="18">
        <f t="shared" si="20"/>
        <v>37.091769250384672</v>
      </c>
      <c r="G404" s="21">
        <f t="shared" si="21"/>
        <v>4.5698924731182977E-2</v>
      </c>
    </row>
    <row r="405" spans="1:7" x14ac:dyDescent="0.15">
      <c r="A405" s="17" t="str">
        <f>LEFT(Data!A411,4)&amp;"-"&amp;IF(LEN(Data!A411)-FIND(".",Data!A411)=1,10,RIGHT(Data!A411,2))&amp;"-28"</f>
        <v>1904-07-28</v>
      </c>
      <c r="B405" s="18">
        <f>Data!B412</f>
        <v>7.01</v>
      </c>
      <c r="C405" s="20">
        <f t="shared" si="19"/>
        <v>3.3923303834808127E-2</v>
      </c>
      <c r="D405" s="18">
        <f>Data!C412/12</f>
        <v>2.6941666666666666E-2</v>
      </c>
      <c r="E405" s="20">
        <f>D405/B405</f>
        <v>3.843319067998098E-3</v>
      </c>
      <c r="F405" s="18">
        <f t="shared" si="20"/>
        <v>38.498986115492364</v>
      </c>
      <c r="G405" s="21">
        <f t="shared" si="21"/>
        <v>3.793879056047178E-2</v>
      </c>
    </row>
    <row r="406" spans="1:7" x14ac:dyDescent="0.15">
      <c r="A406" s="17" t="str">
        <f>LEFT(Data!A412,4)&amp;"-"&amp;IF(LEN(Data!A412)-FIND(".",Data!A412)=1,10,RIGHT(Data!A412,2))&amp;"-28"</f>
        <v>1904-08-28</v>
      </c>
      <c r="B406" s="18">
        <f>Data!B413</f>
        <v>7.32</v>
      </c>
      <c r="C406" s="20">
        <f t="shared" si="19"/>
        <v>4.4222539229672009E-2</v>
      </c>
      <c r="D406" s="18">
        <f>Data!C413/12</f>
        <v>2.6666666666666668E-2</v>
      </c>
      <c r="E406" s="20">
        <f>D406/B406</f>
        <v>3.6429872495446266E-3</v>
      </c>
      <c r="F406" s="18">
        <f t="shared" si="20"/>
        <v>40.349472926723585</v>
      </c>
      <c r="G406" s="21">
        <f t="shared" si="21"/>
        <v>4.8065858297670072E-2</v>
      </c>
    </row>
    <row r="407" spans="1:7" x14ac:dyDescent="0.15">
      <c r="A407" s="17" t="str">
        <f>LEFT(Data!A413,4)&amp;"-"&amp;IF(LEN(Data!A413)-FIND(".",Data!A413)=1,10,RIGHT(Data!A413,2))&amp;"-28"</f>
        <v>1904-09-28</v>
      </c>
      <c r="B407" s="18">
        <f>Data!B414</f>
        <v>7.75</v>
      </c>
      <c r="C407" s="20">
        <f t="shared" si="19"/>
        <v>5.8743169398907114E-2</v>
      </c>
      <c r="D407" s="18">
        <f>Data!C414/12</f>
        <v>2.6391666666666664E-2</v>
      </c>
      <c r="E407" s="20">
        <f>D407/B407</f>
        <v>3.4053763440860213E-3</v>
      </c>
      <c r="F407" s="18">
        <f t="shared" si="20"/>
        <v>42.866721465412631</v>
      </c>
      <c r="G407" s="21">
        <f t="shared" si="21"/>
        <v>6.2386156648451818E-2</v>
      </c>
    </row>
    <row r="408" spans="1:7" x14ac:dyDescent="0.15">
      <c r="A408" s="17" t="str">
        <f>LEFT(Data!A414,4)&amp;"-"&amp;IF(LEN(Data!A414)-FIND(".",Data!A414)=1,10,RIGHT(Data!A414,2))&amp;"-28"</f>
        <v>1904-10-28</v>
      </c>
      <c r="B408" s="18">
        <f>Data!B415</f>
        <v>8.17</v>
      </c>
      <c r="C408" s="20">
        <f t="shared" si="19"/>
        <v>5.4193548387096779E-2</v>
      </c>
      <c r="D408" s="18">
        <f>Data!C415/12</f>
        <v>2.6108333333333334E-2</v>
      </c>
      <c r="E408" s="20">
        <f>D408/B408</f>
        <v>3.1956344349245206E-3</v>
      </c>
      <c r="F408" s="18">
        <f t="shared" si="20"/>
        <v>45.335798528571509</v>
      </c>
      <c r="G408" s="21">
        <f t="shared" si="21"/>
        <v>5.7598924731182777E-2</v>
      </c>
    </row>
    <row r="409" spans="1:7" x14ac:dyDescent="0.15">
      <c r="A409" s="17" t="str">
        <f>LEFT(Data!A415,4)&amp;"-"&amp;IF(LEN(Data!A415)-FIND(".",Data!A415)=1,10,RIGHT(Data!A415,2))&amp;"-28"</f>
        <v>1904-11-28</v>
      </c>
      <c r="B409" s="18">
        <f>Data!B416</f>
        <v>8.25</v>
      </c>
      <c r="C409" s="20">
        <f t="shared" si="19"/>
        <v>9.7919216646267238E-3</v>
      </c>
      <c r="D409" s="18">
        <f>Data!C416/12</f>
        <v>2.5833333333333333E-2</v>
      </c>
      <c r="E409" s="20">
        <f>D409/B409</f>
        <v>3.1313131313131311E-3</v>
      </c>
      <c r="F409" s="18">
        <f t="shared" si="20"/>
        <v>45.924599755279282</v>
      </c>
      <c r="G409" s="21">
        <f t="shared" si="21"/>
        <v>1.2987556099551156E-2</v>
      </c>
    </row>
    <row r="410" spans="1:7" x14ac:dyDescent="0.15">
      <c r="A410" s="17" t="str">
        <f>LEFT(Data!A416,4)&amp;"-"&amp;IF(LEN(Data!A416)-FIND(".",Data!A416)=1,10,RIGHT(Data!A416,2))&amp;"-28"</f>
        <v>1904-12-28</v>
      </c>
      <c r="B410" s="18">
        <f>Data!B417</f>
        <v>8.43</v>
      </c>
      <c r="C410" s="20">
        <f t="shared" si="19"/>
        <v>2.1818181818181737E-2</v>
      </c>
      <c r="D410" s="18">
        <f>Data!C417/12</f>
        <v>2.5974999999999998E-2</v>
      </c>
      <c r="E410" s="20">
        <f>D410/B410</f>
        <v>3.0812574139976274E-3</v>
      </c>
      <c r="F410" s="18">
        <f t="shared" si="20"/>
        <v>47.070395324931191</v>
      </c>
      <c r="G410" s="21">
        <f t="shared" si="21"/>
        <v>2.4949494949494833E-2</v>
      </c>
    </row>
    <row r="411" spans="1:7" x14ac:dyDescent="0.15">
      <c r="A411" s="17" t="str">
        <f>LEFT(Data!A417,4)&amp;"-"&amp;IF(LEN(Data!A417)-FIND(".",Data!A417)=1,10,RIGHT(Data!A417,2))&amp;"-28"</f>
        <v>1905-01-28</v>
      </c>
      <c r="B411" s="18">
        <f>Data!B418</f>
        <v>8.8000000000000007</v>
      </c>
      <c r="C411" s="20">
        <f t="shared" si="19"/>
        <v>4.3890865954923086E-2</v>
      </c>
      <c r="D411" s="18">
        <f>Data!C418/12</f>
        <v>2.6108333333333334E-2</v>
      </c>
      <c r="E411" s="20">
        <f>D411/B411</f>
        <v>2.9668560606060605E-3</v>
      </c>
      <c r="F411" s="18">
        <f t="shared" si="20"/>
        <v>49.281391741157726</v>
      </c>
      <c r="G411" s="21">
        <f t="shared" si="21"/>
        <v>4.6972123368920649E-2</v>
      </c>
    </row>
    <row r="412" spans="1:7" x14ac:dyDescent="0.15">
      <c r="A412" s="17" t="str">
        <f>LEFT(Data!A418,4)&amp;"-"&amp;IF(LEN(Data!A418)-FIND(".",Data!A418)=1,10,RIGHT(Data!A418,2))&amp;"-28"</f>
        <v>1905-02-28</v>
      </c>
      <c r="B412" s="18">
        <f>Data!B419</f>
        <v>9.0500000000000007</v>
      </c>
      <c r="C412" s="20">
        <f t="shared" si="19"/>
        <v>2.8409090909090828E-2</v>
      </c>
      <c r="D412" s="18">
        <f>Data!C419/12</f>
        <v>2.6249999999999999E-2</v>
      </c>
      <c r="E412" s="20">
        <f>D412/B412</f>
        <v>2.900552486187845E-3</v>
      </c>
      <c r="F412" s="18">
        <f t="shared" si="20"/>
        <v>50.827642075021146</v>
      </c>
      <c r="G412" s="21">
        <f t="shared" si="21"/>
        <v>3.1375946969696811E-2</v>
      </c>
    </row>
    <row r="413" spans="1:7" x14ac:dyDescent="0.15">
      <c r="A413" s="17" t="str">
        <f>LEFT(Data!A419,4)&amp;"-"&amp;IF(LEN(Data!A419)-FIND(".",Data!A419)=1,10,RIGHT(Data!A419,2))&amp;"-28"</f>
        <v>1905-03-28</v>
      </c>
      <c r="B413" s="18">
        <f>Data!B420</f>
        <v>8.94</v>
      </c>
      <c r="C413" s="20">
        <f t="shared" si="19"/>
        <v>-1.2154696132596787E-2</v>
      </c>
      <c r="D413" s="18">
        <f>Data!C420/12</f>
        <v>2.6391666666666664E-2</v>
      </c>
      <c r="E413" s="20">
        <f>D413/B413</f>
        <v>2.9520879940343027E-3</v>
      </c>
      <c r="F413" s="18">
        <f t="shared" si="20"/>
        <v>50.357275774050642</v>
      </c>
      <c r="G413" s="21">
        <f t="shared" si="21"/>
        <v>-9.2541436464089744E-3</v>
      </c>
    </row>
    <row r="414" spans="1:7" x14ac:dyDescent="0.15">
      <c r="A414" s="17" t="str">
        <f>LEFT(Data!A420,4)&amp;"-"&amp;IF(LEN(Data!A420)-FIND(".",Data!A420)=1,10,RIGHT(Data!A420,2))&amp;"-28"</f>
        <v>1905-04-28</v>
      </c>
      <c r="B414" s="18">
        <f>Data!B421</f>
        <v>8.5</v>
      </c>
      <c r="C414" s="20">
        <f t="shared" si="19"/>
        <v>-4.9217002237136431E-2</v>
      </c>
      <c r="D414" s="18">
        <f>Data!C421/12</f>
        <v>2.6525000000000003E-2</v>
      </c>
      <c r="E414" s="20">
        <f>D414/B414</f>
        <v>3.1205882352941181E-3</v>
      </c>
      <c r="F414" s="18">
        <f t="shared" si="20"/>
        <v>48.027500728847947</v>
      </c>
      <c r="G414" s="21">
        <f t="shared" si="21"/>
        <v>-4.6264914243102084E-2</v>
      </c>
    </row>
    <row r="415" spans="1:7" x14ac:dyDescent="0.15">
      <c r="A415" s="17" t="str">
        <f>LEFT(Data!A421,4)&amp;"-"&amp;IF(LEN(Data!A421)-FIND(".",Data!A421)=1,10,RIGHT(Data!A421,2))&amp;"-28"</f>
        <v>1905-05-28</v>
      </c>
      <c r="B415" s="18">
        <f>Data!B422</f>
        <v>8.6</v>
      </c>
      <c r="C415" s="20">
        <f t="shared" si="19"/>
        <v>1.1764705882352899E-2</v>
      </c>
      <c r="D415" s="18">
        <f>Data!C422/12</f>
        <v>2.6666666666666668E-2</v>
      </c>
      <c r="E415" s="20">
        <f>D415/B415</f>
        <v>3.10077519379845E-3</v>
      </c>
      <c r="F415" s="18">
        <f t="shared" si="20"/>
        <v>48.742404202932349</v>
      </c>
      <c r="G415" s="21">
        <f t="shared" si="21"/>
        <v>1.4885294117646941E-2</v>
      </c>
    </row>
    <row r="416" spans="1:7" x14ac:dyDescent="0.15">
      <c r="A416" s="17" t="str">
        <f>LEFT(Data!A422,4)&amp;"-"&amp;IF(LEN(Data!A422)-FIND(".",Data!A422)=1,10,RIGHT(Data!A422,2))&amp;"-28"</f>
        <v>1905-06-28</v>
      </c>
      <c r="B416" s="18">
        <f>Data!B423</f>
        <v>8.8699999999999992</v>
      </c>
      <c r="C416" s="20">
        <f t="shared" si="19"/>
        <v>3.139534883720918E-2</v>
      </c>
      <c r="D416" s="18">
        <f>Data!C423/12</f>
        <v>2.6808333333333333E-2</v>
      </c>
      <c r="E416" s="20">
        <f>D416/B416</f>
        <v>3.0223600150319431E-3</v>
      </c>
      <c r="F416" s="18">
        <f t="shared" si="20"/>
        <v>50.423828223886204</v>
      </c>
      <c r="G416" s="21">
        <f t="shared" si="21"/>
        <v>3.4496124031007547E-2</v>
      </c>
    </row>
    <row r="417" spans="1:7" x14ac:dyDescent="0.15">
      <c r="A417" s="17" t="str">
        <f>LEFT(Data!A423,4)&amp;"-"&amp;IF(LEN(Data!A423)-FIND(".",Data!A423)=1,10,RIGHT(Data!A423,2))&amp;"-28"</f>
        <v>1905-07-28</v>
      </c>
      <c r="B417" s="18">
        <f>Data!B424</f>
        <v>9.1999999999999993</v>
      </c>
      <c r="C417" s="20">
        <f t="shared" si="19"/>
        <v>3.7204058624577208E-2</v>
      </c>
      <c r="D417" s="18">
        <f>Data!C424/12</f>
        <v>2.6941666666666666E-2</v>
      </c>
      <c r="E417" s="20">
        <f>D417/B417</f>
        <v>2.9284420289855074E-3</v>
      </c>
      <c r="F417" s="18">
        <f t="shared" si="20"/>
        <v>52.452198247431987</v>
      </c>
      <c r="G417" s="21">
        <f t="shared" si="21"/>
        <v>4.0226418639609074E-2</v>
      </c>
    </row>
    <row r="418" spans="1:7" x14ac:dyDescent="0.15">
      <c r="A418" s="17" t="str">
        <f>LEFT(Data!A424,4)&amp;"-"&amp;IF(LEN(Data!A424)-FIND(".",Data!A424)=1,10,RIGHT(Data!A424,2))&amp;"-28"</f>
        <v>1905-08-28</v>
      </c>
      <c r="B418" s="18">
        <f>Data!B425</f>
        <v>9.23</v>
      </c>
      <c r="C418" s="20">
        <f t="shared" si="19"/>
        <v>3.260869565217428E-3</v>
      </c>
      <c r="D418" s="18">
        <f>Data!C425/12</f>
        <v>2.7083333333333334E-2</v>
      </c>
      <c r="E418" s="20">
        <f>D418/B418</f>
        <v>2.9342723004694834E-3</v>
      </c>
      <c r="F418" s="18">
        <f t="shared" si="20"/>
        <v>52.776841246186244</v>
      </c>
      <c r="G418" s="21">
        <f t="shared" si="21"/>
        <v>6.1893115942028842E-3</v>
      </c>
    </row>
    <row r="419" spans="1:7" x14ac:dyDescent="0.15">
      <c r="A419" s="17" t="str">
        <f>LEFT(Data!A425,4)&amp;"-"&amp;IF(LEN(Data!A425)-FIND(".",Data!A425)=1,10,RIGHT(Data!A425,2))&amp;"-28"</f>
        <v>1905-09-28</v>
      </c>
      <c r="B419" s="18">
        <f>Data!B426</f>
        <v>9.36</v>
      </c>
      <c r="C419" s="20">
        <f t="shared" si="19"/>
        <v>1.4084507042253502E-2</v>
      </c>
      <c r="D419" s="18">
        <f>Data!C426/12</f>
        <v>2.7224999999999999E-2</v>
      </c>
      <c r="E419" s="20">
        <f>D419/B419</f>
        <v>2.9086538461538464E-3</v>
      </c>
      <c r="F419" s="18">
        <f t="shared" si="20"/>
        <v>53.675038661761008</v>
      </c>
      <c r="G419" s="21">
        <f t="shared" si="21"/>
        <v>1.7018779342723001E-2</v>
      </c>
    </row>
    <row r="420" spans="1:7" x14ac:dyDescent="0.15">
      <c r="A420" s="17" t="str">
        <f>LEFT(Data!A426,4)&amp;"-"&amp;IF(LEN(Data!A426)-FIND(".",Data!A426)=1,10,RIGHT(Data!A426,2))&amp;"-28"</f>
        <v>1905-10-28</v>
      </c>
      <c r="B420" s="18">
        <f>Data!B427</f>
        <v>9.31</v>
      </c>
      <c r="C420" s="20">
        <f t="shared" si="19"/>
        <v>-5.3418803418802119E-3</v>
      </c>
      <c r="D420" s="18">
        <f>Data!C427/12</f>
        <v>2.7358333333333332E-2</v>
      </c>
      <c r="E420" s="20">
        <f>D420/B420</f>
        <v>2.9385964912280699E-3</v>
      </c>
      <c r="F420" s="18">
        <f t="shared" si="20"/>
        <v>53.544435135530073</v>
      </c>
      <c r="G420" s="21">
        <f t="shared" si="21"/>
        <v>-2.4332264957264149E-3</v>
      </c>
    </row>
    <row r="421" spans="1:7" x14ac:dyDescent="0.15">
      <c r="A421" s="17" t="str">
        <f>LEFT(Data!A427,4)&amp;"-"&amp;IF(LEN(Data!A427)-FIND(".",Data!A427)=1,10,RIGHT(Data!A427,2))&amp;"-28"</f>
        <v>1905-11-28</v>
      </c>
      <c r="B421" s="18">
        <f>Data!B428</f>
        <v>9.5399999999999991</v>
      </c>
      <c r="C421" s="20">
        <f t="shared" si="19"/>
        <v>2.4704618689580959E-2</v>
      </c>
      <c r="D421" s="18">
        <f>Data!C428/12</f>
        <v>2.75E-2</v>
      </c>
      <c r="E421" s="20">
        <f>D421/B421</f>
        <v>2.8825995807127886E-3</v>
      </c>
      <c r="F421" s="18">
        <f t="shared" si="20"/>
        <v>55.024575477716404</v>
      </c>
      <c r="G421" s="21">
        <f t="shared" si="21"/>
        <v>2.7643215180809033E-2</v>
      </c>
    </row>
    <row r="422" spans="1:7" x14ac:dyDescent="0.15">
      <c r="A422" s="17" t="str">
        <f>LEFT(Data!A428,4)&amp;"-"&amp;IF(LEN(Data!A428)-FIND(".",Data!A428)=1,10,RIGHT(Data!A428,2))&amp;"-28"</f>
        <v>1905-12-28</v>
      </c>
      <c r="B422" s="18">
        <f>Data!B429</f>
        <v>9.8699999999999992</v>
      </c>
      <c r="C422" s="20">
        <f t="shared" si="19"/>
        <v>3.4591194968553562E-2</v>
      </c>
      <c r="D422" s="18">
        <f>Data!C429/12</f>
        <v>2.7983333333333332E-2</v>
      </c>
      <c r="E422" s="20">
        <f>D422/B422</f>
        <v>2.8351908139142182E-3</v>
      </c>
      <c r="F422" s="18">
        <f t="shared" si="20"/>
        <v>57.086555114328945</v>
      </c>
      <c r="G422" s="21">
        <f t="shared" si="21"/>
        <v>3.7473794549266248E-2</v>
      </c>
    </row>
    <row r="423" spans="1:7" x14ac:dyDescent="0.15">
      <c r="A423" s="17" t="str">
        <f>LEFT(Data!A429,4)&amp;"-"&amp;IF(LEN(Data!A429)-FIND(".",Data!A429)=1,10,RIGHT(Data!A429,2))&amp;"-28"</f>
        <v>1906-01-28</v>
      </c>
      <c r="B423" s="18">
        <f>Data!B430</f>
        <v>9.8000000000000007</v>
      </c>
      <c r="C423" s="20">
        <f t="shared" si="19"/>
        <v>-7.0921985815601829E-3</v>
      </c>
      <c r="D423" s="18">
        <f>Data!C430/12</f>
        <v>2.8475E-2</v>
      </c>
      <c r="E423" s="20">
        <f>D423/B423</f>
        <v>2.9056122448979588E-3</v>
      </c>
      <c r="F423" s="18">
        <f t="shared" si="20"/>
        <v>56.8435372057791</v>
      </c>
      <c r="G423" s="21">
        <f t="shared" si="21"/>
        <v>-4.2570077676459261E-3</v>
      </c>
    </row>
    <row r="424" spans="1:7" x14ac:dyDescent="0.15">
      <c r="A424" s="17" t="str">
        <f>LEFT(Data!A430,4)&amp;"-"&amp;IF(LEN(Data!A430)-FIND(".",Data!A430)=1,10,RIGHT(Data!A430,2))&amp;"-28"</f>
        <v>1906-02-28</v>
      </c>
      <c r="B424" s="18">
        <f>Data!B431</f>
        <v>9.56</v>
      </c>
      <c r="C424" s="20">
        <f t="shared" si="19"/>
        <v>-2.4489795918367419E-2</v>
      </c>
      <c r="D424" s="18">
        <f>Data!C431/12</f>
        <v>2.8958333333333332E-2</v>
      </c>
      <c r="E424" s="20">
        <f>D424/B424</f>
        <v>3.0291143654114362E-3</v>
      </c>
      <c r="F424" s="18">
        <f t="shared" si="20"/>
        <v>55.616615858079868</v>
      </c>
      <c r="G424" s="21">
        <f t="shared" si="21"/>
        <v>-2.1584183673469481E-2</v>
      </c>
    </row>
    <row r="425" spans="1:7" x14ac:dyDescent="0.15">
      <c r="A425" s="17" t="str">
        <f>LEFT(Data!A431,4)&amp;"-"&amp;IF(LEN(Data!A431)-FIND(".",Data!A431)=1,10,RIGHT(Data!A431,2))&amp;"-28"</f>
        <v>1906-03-28</v>
      </c>
      <c r="B425" s="18">
        <f>Data!B432</f>
        <v>9.43</v>
      </c>
      <c r="C425" s="20">
        <f t="shared" si="19"/>
        <v>-1.3598326359832713E-2</v>
      </c>
      <c r="D425" s="18">
        <f>Data!C432/12</f>
        <v>2.9441666666666668E-2</v>
      </c>
      <c r="E425" s="20">
        <f>D425/B425</f>
        <v>3.122127960410039E-3</v>
      </c>
      <c r="F425" s="18">
        <f t="shared" si="20"/>
        <v>55.028792054663526</v>
      </c>
      <c r="G425" s="21">
        <f t="shared" si="21"/>
        <v>-1.056921199442129E-2</v>
      </c>
    </row>
    <row r="426" spans="1:7" x14ac:dyDescent="0.15">
      <c r="A426" s="17" t="str">
        <f>LEFT(Data!A432,4)&amp;"-"&amp;IF(LEN(Data!A432)-FIND(".",Data!A432)=1,10,RIGHT(Data!A432,2))&amp;"-28"</f>
        <v>1906-04-28</v>
      </c>
      <c r="B426" s="18">
        <f>Data!B433</f>
        <v>9.18</v>
      </c>
      <c r="C426" s="20">
        <f t="shared" si="19"/>
        <v>-2.6511134676564185E-2</v>
      </c>
      <c r="D426" s="18">
        <f>Data!C433/12</f>
        <v>2.9933333333333336E-2</v>
      </c>
      <c r="E426" s="20">
        <f>D426/B426</f>
        <v>3.2607116920842414E-3</v>
      </c>
      <c r="F426" s="18">
        <f t="shared" si="20"/>
        <v>53.741723267715152</v>
      </c>
      <c r="G426" s="21">
        <f t="shared" si="21"/>
        <v>-2.3389006716154181E-2</v>
      </c>
    </row>
    <row r="427" spans="1:7" x14ac:dyDescent="0.15">
      <c r="A427" s="17" t="str">
        <f>LEFT(Data!A433,4)&amp;"-"&amp;IF(LEN(Data!A433)-FIND(".",Data!A433)=1,10,RIGHT(Data!A433,2))&amp;"-28"</f>
        <v>1906-05-28</v>
      </c>
      <c r="B427" s="18">
        <f>Data!B434</f>
        <v>9.3000000000000007</v>
      </c>
      <c r="C427" s="20">
        <f t="shared" si="19"/>
        <v>1.3071895424836777E-2</v>
      </c>
      <c r="D427" s="18">
        <f>Data!C434/12</f>
        <v>3.0416666666666665E-2</v>
      </c>
      <c r="E427" s="20">
        <f>D427/B427</f>
        <v>3.2706093189964155E-3</v>
      </c>
      <c r="F427" s="18">
        <f t="shared" si="20"/>
        <v>54.619465719633034</v>
      </c>
      <c r="G427" s="21">
        <f t="shared" si="21"/>
        <v>1.6332607116920972E-2</v>
      </c>
    </row>
    <row r="428" spans="1:7" x14ac:dyDescent="0.15">
      <c r="A428" s="17" t="str">
        <f>LEFT(Data!A434,4)&amp;"-"&amp;IF(LEN(Data!A434)-FIND(".",Data!A434)=1,10,RIGHT(Data!A434,2))&amp;"-28"</f>
        <v>1906-06-28</v>
      </c>
      <c r="B428" s="18">
        <f>Data!B435</f>
        <v>9.06</v>
      </c>
      <c r="C428" s="20">
        <f t="shared" si="19"/>
        <v>-2.5806451612903292E-2</v>
      </c>
      <c r="D428" s="18">
        <f>Data!C435/12</f>
        <v>3.09E-2</v>
      </c>
      <c r="E428" s="20">
        <f>D428/B428</f>
        <v>3.4105960264900659E-3</v>
      </c>
      <c r="F428" s="18">
        <f t="shared" si="20"/>
        <v>53.388570053997931</v>
      </c>
      <c r="G428" s="21">
        <f t="shared" si="21"/>
        <v>-2.2535842293906927E-2</v>
      </c>
    </row>
    <row r="429" spans="1:7" x14ac:dyDescent="0.15">
      <c r="A429" s="17" t="str">
        <f>LEFT(Data!A435,4)&amp;"-"&amp;IF(LEN(Data!A435)-FIND(".",Data!A435)=1,10,RIGHT(Data!A435,2))&amp;"-28"</f>
        <v>1906-07-28</v>
      </c>
      <c r="B429" s="18">
        <f>Data!B436</f>
        <v>9.73</v>
      </c>
      <c r="C429" s="20">
        <f t="shared" si="19"/>
        <v>7.3951434878587241E-2</v>
      </c>
      <c r="D429" s="18">
        <f>Data!C436/12</f>
        <v>3.1391666666666665E-2</v>
      </c>
      <c r="E429" s="20">
        <f>D429/B429</f>
        <v>3.226276121959575E-3</v>
      </c>
      <c r="F429" s="18">
        <f t="shared" si="20"/>
        <v>57.518818260493205</v>
      </c>
      <c r="G429" s="21">
        <f t="shared" si="21"/>
        <v>7.7362030905077317E-2</v>
      </c>
    </row>
    <row r="430" spans="1:7" x14ac:dyDescent="0.15">
      <c r="A430" s="17" t="str">
        <f>LEFT(Data!A436,4)&amp;"-"&amp;IF(LEN(Data!A436)-FIND(".",Data!A436)=1,10,RIGHT(Data!A436,2))&amp;"-28"</f>
        <v>1906-08-28</v>
      </c>
      <c r="B430" s="18">
        <f>Data!B437</f>
        <v>10.029999999999999</v>
      </c>
      <c r="C430" s="20">
        <f t="shared" si="19"/>
        <v>3.0832476875642278E-2</v>
      </c>
      <c r="D430" s="18">
        <f>Data!C437/12</f>
        <v>3.1875000000000001E-2</v>
      </c>
      <c r="E430" s="20">
        <f>D430/B430</f>
        <v>3.1779661016949155E-3</v>
      </c>
      <c r="F430" s="18">
        <f t="shared" si="20"/>
        <v>59.477837484341286</v>
      </c>
      <c r="G430" s="21">
        <f t="shared" si="21"/>
        <v>3.4058752997601749E-2</v>
      </c>
    </row>
    <row r="431" spans="1:7" x14ac:dyDescent="0.15">
      <c r="A431" s="17" t="str">
        <f>LEFT(Data!A437,4)&amp;"-"&amp;IF(LEN(Data!A437)-FIND(".",Data!A437)=1,10,RIGHT(Data!A437,2))&amp;"-28"</f>
        <v>1906-09-28</v>
      </c>
      <c r="B431" s="18">
        <f>Data!B438</f>
        <v>9.73</v>
      </c>
      <c r="C431" s="20">
        <f t="shared" si="19"/>
        <v>-2.9910269192422678E-2</v>
      </c>
      <c r="D431" s="18">
        <f>Data!C438/12</f>
        <v>3.2358333333333329E-2</v>
      </c>
      <c r="E431" s="20">
        <f>D431/B431</f>
        <v>3.3256252141144224E-3</v>
      </c>
      <c r="F431" s="18">
        <f t="shared" si="20"/>
        <v>57.887857905528826</v>
      </c>
      <c r="G431" s="21">
        <f t="shared" si="21"/>
        <v>-2.6732303090727716E-2</v>
      </c>
    </row>
    <row r="432" spans="1:7" x14ac:dyDescent="0.15">
      <c r="A432" s="17" t="str">
        <f>LEFT(Data!A438,4)&amp;"-"&amp;IF(LEN(Data!A438)-FIND(".",Data!A438)=1,10,RIGHT(Data!A438,2))&amp;"-28"</f>
        <v>1906-10-28</v>
      </c>
      <c r="B432" s="18">
        <f>Data!B439</f>
        <v>9.93</v>
      </c>
      <c r="C432" s="20">
        <f t="shared" si="19"/>
        <v>2.0554984583761593E-2</v>
      </c>
      <c r="D432" s="18">
        <f>Data!C439/12</f>
        <v>3.2849999999999997E-2</v>
      </c>
      <c r="E432" s="20">
        <f>D432/B432</f>
        <v>3.3081570996978849E-3</v>
      </c>
      <c r="F432" s="18">
        <f t="shared" si="20"/>
        <v>59.270255252205658</v>
      </c>
      <c r="G432" s="21">
        <f t="shared" si="21"/>
        <v>2.3880609797876096E-2</v>
      </c>
    </row>
    <row r="433" spans="1:7" x14ac:dyDescent="0.15">
      <c r="A433" s="17" t="str">
        <f>LEFT(Data!A439,4)&amp;"-"&amp;IF(LEN(Data!A439)-FIND(".",Data!A439)=1,10,RIGHT(Data!A439,2))&amp;"-28"</f>
        <v>1906-11-28</v>
      </c>
      <c r="B433" s="18">
        <f>Data!B440</f>
        <v>9.84</v>
      </c>
      <c r="C433" s="20">
        <f t="shared" si="19"/>
        <v>-9.0634441087613649E-3</v>
      </c>
      <c r="D433" s="18">
        <f>Data!C440/12</f>
        <v>3.3333333333333333E-2</v>
      </c>
      <c r="E433" s="20">
        <f>D433/B433</f>
        <v>3.3875338753387536E-3</v>
      </c>
      <c r="F433" s="18">
        <f t="shared" si="20"/>
        <v>58.92913792212876</v>
      </c>
      <c r="G433" s="21">
        <f t="shared" si="21"/>
        <v>-5.75528700906347E-3</v>
      </c>
    </row>
    <row r="434" spans="1:7" x14ac:dyDescent="0.15">
      <c r="A434" s="17" t="str">
        <f>LEFT(Data!A440,4)&amp;"-"&amp;IF(LEN(Data!A440)-FIND(".",Data!A440)=1,10,RIGHT(Data!A440,2))&amp;"-28"</f>
        <v>1906-12-28</v>
      </c>
      <c r="B434" s="18">
        <f>Data!B441</f>
        <v>9.56</v>
      </c>
      <c r="C434" s="20">
        <f t="shared" si="19"/>
        <v>-2.8455284552845517E-2</v>
      </c>
      <c r="D434" s="18">
        <f>Data!C441/12</f>
        <v>3.360833333333333E-2</v>
      </c>
      <c r="E434" s="20">
        <f>D434/B434</f>
        <v>3.5155160390516033E-3</v>
      </c>
      <c r="F434" s="18">
        <f t="shared" si="20"/>
        <v>57.451916985056428</v>
      </c>
      <c r="G434" s="21">
        <f t="shared" si="21"/>
        <v>-2.5067750677506773E-2</v>
      </c>
    </row>
    <row r="435" spans="1:7" x14ac:dyDescent="0.15">
      <c r="A435" s="17" t="str">
        <f>LEFT(Data!A441,4)&amp;"-"&amp;IF(LEN(Data!A441)-FIND(".",Data!A441)=1,10,RIGHT(Data!A441,2))&amp;"-28"</f>
        <v>1907-01-28</v>
      </c>
      <c r="B435" s="18">
        <f>Data!B442</f>
        <v>9.26</v>
      </c>
      <c r="C435" s="20">
        <f t="shared" si="19"/>
        <v>-3.1380753138075423E-2</v>
      </c>
      <c r="D435" s="18">
        <f>Data!C442/12</f>
        <v>3.3891666666666667E-2</v>
      </c>
      <c r="E435" s="20">
        <f>D435/B435</f>
        <v>3.6600071994240461E-3</v>
      </c>
      <c r="F435" s="18">
        <f t="shared" si="20"/>
        <v>55.851005696474402</v>
      </c>
      <c r="G435" s="21">
        <f t="shared" si="21"/>
        <v>-2.7865237099023776E-2</v>
      </c>
    </row>
    <row r="436" spans="1:7" x14ac:dyDescent="0.15">
      <c r="A436" s="17" t="str">
        <f>LEFT(Data!A442,4)&amp;"-"&amp;IF(LEN(Data!A442)-FIND(".",Data!A442)=1,10,RIGHT(Data!A442,2))&amp;"-28"</f>
        <v>1907-02-28</v>
      </c>
      <c r="B436" s="18">
        <f>Data!B443</f>
        <v>8.35</v>
      </c>
      <c r="C436" s="20">
        <f t="shared" si="19"/>
        <v>-9.8272138228941652E-2</v>
      </c>
      <c r="D436" s="18">
        <f>Data!C443/12</f>
        <v>3.4166666666666665E-2</v>
      </c>
      <c r="E436" s="20">
        <f>D436/B436</f>
        <v>4.0918163672654688E-3</v>
      </c>
      <c r="F436" s="18">
        <f t="shared" si="20"/>
        <v>50.566823027389233</v>
      </c>
      <c r="G436" s="21">
        <f t="shared" si="21"/>
        <v>-9.4612131029517599E-2</v>
      </c>
    </row>
    <row r="437" spans="1:7" x14ac:dyDescent="0.15">
      <c r="A437" s="17" t="str">
        <f>LEFT(Data!A443,4)&amp;"-"&amp;IF(LEN(Data!A443)-FIND(".",Data!A443)=1,10,RIGHT(Data!A443,2))&amp;"-28"</f>
        <v>1907-03-28</v>
      </c>
      <c r="B437" s="18">
        <f>Data!B444</f>
        <v>8.39</v>
      </c>
      <c r="C437" s="20">
        <f t="shared" si="19"/>
        <v>4.7904191616767733E-3</v>
      </c>
      <c r="D437" s="18">
        <f>Data!C444/12</f>
        <v>3.4441666666666669E-2</v>
      </c>
      <c r="E437" s="20">
        <f>D437/B437</f>
        <v>4.1050854191497814E-3</v>
      </c>
      <c r="F437" s="18">
        <f t="shared" si="20"/>
        <v>51.015969459468842</v>
      </c>
      <c r="G437" s="21">
        <f t="shared" si="21"/>
        <v>8.8822355289421839E-3</v>
      </c>
    </row>
    <row r="438" spans="1:7" x14ac:dyDescent="0.15">
      <c r="A438" s="17" t="str">
        <f>LEFT(Data!A444,4)&amp;"-"&amp;IF(LEN(Data!A444)-FIND(".",Data!A444)=1,10,RIGHT(Data!A444,2))&amp;"-28"</f>
        <v>1907-04-28</v>
      </c>
      <c r="B438" s="18">
        <f>Data!B445</f>
        <v>8.1</v>
      </c>
      <c r="C438" s="20">
        <f t="shared" si="19"/>
        <v>-3.4564958283671121E-2</v>
      </c>
      <c r="D438" s="18">
        <f>Data!C445/12</f>
        <v>3.4724999999999999E-2</v>
      </c>
      <c r="E438" s="20">
        <f>D438/B438</f>
        <v>4.2870370370370371E-3</v>
      </c>
      <c r="F438" s="18">
        <f t="shared" si="20"/>
        <v>49.462029515673116</v>
      </c>
      <c r="G438" s="21">
        <f t="shared" si="21"/>
        <v>-3.0459872864521342E-2</v>
      </c>
    </row>
    <row r="439" spans="1:7" x14ac:dyDescent="0.15">
      <c r="A439" s="17" t="str">
        <f>LEFT(Data!A445,4)&amp;"-"&amp;IF(LEN(Data!A445)-FIND(".",Data!A445)=1,10,RIGHT(Data!A445,2))&amp;"-28"</f>
        <v>1907-05-28</v>
      </c>
      <c r="B439" s="18">
        <f>Data!B446</f>
        <v>7.84</v>
      </c>
      <c r="C439" s="20">
        <f t="shared" si="19"/>
        <v>-3.2098765432098775E-2</v>
      </c>
      <c r="D439" s="18">
        <f>Data!C446/12</f>
        <v>3.4999999999999996E-2</v>
      </c>
      <c r="E439" s="20">
        <f>D439/B439</f>
        <v>4.464285714285714E-3</v>
      </c>
      <c r="F439" s="18">
        <f t="shared" si="20"/>
        <v>48.086404984914687</v>
      </c>
      <c r="G439" s="21">
        <f t="shared" si="21"/>
        <v>-2.7811728395061741E-2</v>
      </c>
    </row>
    <row r="440" spans="1:7" x14ac:dyDescent="0.15">
      <c r="A440" s="17" t="str">
        <f>LEFT(Data!A446,4)&amp;"-"&amp;IF(LEN(Data!A446)-FIND(".",Data!A446)=1,10,RIGHT(Data!A446,2))&amp;"-28"</f>
        <v>1907-06-28</v>
      </c>
      <c r="B440" s="18">
        <f>Data!B447</f>
        <v>8.14</v>
      </c>
      <c r="C440" s="20">
        <f t="shared" si="19"/>
        <v>3.8265306122449161E-2</v>
      </c>
      <c r="D440" s="18">
        <f>Data!C447/12</f>
        <v>3.5275000000000001E-2</v>
      </c>
      <c r="E440" s="20">
        <f>D440/B440</f>
        <v>4.3335380835380832E-3</v>
      </c>
      <c r="F440" s="18">
        <f t="shared" si="20"/>
        <v>50.141117442816032</v>
      </c>
      <c r="G440" s="21">
        <f t="shared" si="21"/>
        <v>4.272959183673497E-2</v>
      </c>
    </row>
    <row r="441" spans="1:7" x14ac:dyDescent="0.15">
      <c r="A441" s="17" t="str">
        <f>LEFT(Data!A447,4)&amp;"-"&amp;IF(LEN(Data!A447)-FIND(".",Data!A447)=1,10,RIGHT(Data!A447,2))&amp;"-28"</f>
        <v>1907-07-28</v>
      </c>
      <c r="B441" s="18">
        <f>Data!B448</f>
        <v>7.53</v>
      </c>
      <c r="C441" s="20">
        <f t="shared" si="19"/>
        <v>-7.493857493857492E-2</v>
      </c>
      <c r="D441" s="18">
        <f>Data!C448/12</f>
        <v>3.5558333333333338E-2</v>
      </c>
      <c r="E441" s="20">
        <f>D441/B441</f>
        <v>4.7222222222222223E-3</v>
      </c>
      <c r="F441" s="18">
        <f t="shared" si="20"/>
        <v>46.600901997813274</v>
      </c>
      <c r="G441" s="21">
        <f t="shared" si="21"/>
        <v>-7.0605036855036829E-2</v>
      </c>
    </row>
    <row r="442" spans="1:7" x14ac:dyDescent="0.15">
      <c r="A442" s="17" t="str">
        <f>LEFT(Data!A448,4)&amp;"-"&amp;IF(LEN(Data!A448)-FIND(".",Data!A448)=1,10,RIGHT(Data!A448,2))&amp;"-28"</f>
        <v>1907-08-28</v>
      </c>
      <c r="B442" s="18">
        <f>Data!B449</f>
        <v>7.45</v>
      </c>
      <c r="C442" s="20">
        <f t="shared" si="19"/>
        <v>-1.0624169986719778E-2</v>
      </c>
      <c r="D442" s="18">
        <f>Data!C449/12</f>
        <v>3.5833333333333335E-2</v>
      </c>
      <c r="E442" s="20">
        <f>D442/B442</f>
        <v>4.8098434004474272E-3</v>
      </c>
      <c r="F442" s="18">
        <f t="shared" si="20"/>
        <v>46.32586590844371</v>
      </c>
      <c r="G442" s="21">
        <f t="shared" si="21"/>
        <v>-5.9019477644975948E-3</v>
      </c>
    </row>
    <row r="443" spans="1:7" x14ac:dyDescent="0.15">
      <c r="A443" s="17" t="str">
        <f>LEFT(Data!A449,4)&amp;"-"&amp;IF(LEN(Data!A449)-FIND(".",Data!A449)=1,10,RIGHT(Data!A449,2))&amp;"-28"</f>
        <v>1907-09-28</v>
      </c>
      <c r="B443" s="18">
        <f>Data!B450</f>
        <v>6.64</v>
      </c>
      <c r="C443" s="20">
        <f t="shared" si="19"/>
        <v>-0.10872483221476514</v>
      </c>
      <c r="D443" s="18">
        <f>Data!C450/12</f>
        <v>3.6108333333333333E-2</v>
      </c>
      <c r="E443" s="20">
        <f>D443/B443</f>
        <v>5.4380020080321287E-3</v>
      </c>
      <c r="F443" s="18">
        <f t="shared" si="20"/>
        <v>41.511914070754202</v>
      </c>
      <c r="G443" s="21">
        <f t="shared" si="21"/>
        <v>-0.10391498881431771</v>
      </c>
    </row>
    <row r="444" spans="1:7" x14ac:dyDescent="0.15">
      <c r="A444" s="17" t="str">
        <f>LEFT(Data!A450,4)&amp;"-"&amp;IF(LEN(Data!A450)-FIND(".",Data!A450)=1,10,RIGHT(Data!A450,2))&amp;"-28"</f>
        <v>1907-10-28</v>
      </c>
      <c r="B444" s="18">
        <f>Data!B451</f>
        <v>6.25</v>
      </c>
      <c r="C444" s="20">
        <f t="shared" si="19"/>
        <v>-5.8734939759036098E-2</v>
      </c>
      <c r="D444" s="18">
        <f>Data!C451/12</f>
        <v>3.6391666666666662E-2</v>
      </c>
      <c r="E444" s="20">
        <f>D444/B444</f>
        <v>5.8226666666666661E-3</v>
      </c>
      <c r="F444" s="18">
        <f t="shared" si="20"/>
        <v>39.299456170600187</v>
      </c>
      <c r="G444" s="21">
        <f t="shared" si="21"/>
        <v>-5.329693775100397E-2</v>
      </c>
    </row>
    <row r="445" spans="1:7" x14ac:dyDescent="0.15">
      <c r="A445" s="17" t="str">
        <f>LEFT(Data!A451,4)&amp;"-"&amp;IF(LEN(Data!A451)-FIND(".",Data!A451)=1,10,RIGHT(Data!A451,2))&amp;"-28"</f>
        <v>1907-11-28</v>
      </c>
      <c r="B445" s="18">
        <f>Data!B452</f>
        <v>6.57</v>
      </c>
      <c r="C445" s="20">
        <f t="shared" si="19"/>
        <v>5.1200000000000134E-2</v>
      </c>
      <c r="D445" s="18">
        <f>Data!C452/12</f>
        <v>3.6666666666666667E-2</v>
      </c>
      <c r="E445" s="20">
        <f>D445/B445</f>
        <v>5.5809233891425669E-3</v>
      </c>
      <c r="F445" s="18">
        <f t="shared" si="20"/>
        <v>41.54041595999761</v>
      </c>
      <c r="G445" s="21">
        <f t="shared" si="21"/>
        <v>5.7022666666666888E-2</v>
      </c>
    </row>
    <row r="446" spans="1:7" x14ac:dyDescent="0.15">
      <c r="A446" s="17" t="str">
        <f>LEFT(Data!A452,4)&amp;"-"&amp;IF(LEN(Data!A452)-FIND(".",Data!A452)=1,10,RIGHT(Data!A452,2))&amp;"-28"</f>
        <v>1907-12-28</v>
      </c>
      <c r="B446" s="18">
        <f>Data!B453</f>
        <v>6.85</v>
      </c>
      <c r="C446" s="20">
        <f t="shared" si="19"/>
        <v>4.2617960426179602E-2</v>
      </c>
      <c r="D446" s="18">
        <f>Data!C453/12</f>
        <v>3.6391666666666662E-2</v>
      </c>
      <c r="E446" s="20">
        <f>D446/B446</f>
        <v>5.3126520681265202E-3</v>
      </c>
      <c r="F446" s="18">
        <f t="shared" si="20"/>
        <v>43.542617642493688</v>
      </c>
      <c r="G446" s="21">
        <f t="shared" si="21"/>
        <v>4.8198883815322224E-2</v>
      </c>
    </row>
    <row r="447" spans="1:7" x14ac:dyDescent="0.15">
      <c r="A447" s="17" t="str">
        <f>LEFT(Data!A453,4)&amp;"-"&amp;IF(LEN(Data!A453)-FIND(".",Data!A453)=1,10,RIGHT(Data!A453,2))&amp;"-28"</f>
        <v>1908-01-28</v>
      </c>
      <c r="B447" s="18">
        <f>Data!B454</f>
        <v>6.6</v>
      </c>
      <c r="C447" s="20">
        <f t="shared" si="19"/>
        <v>-3.6496350364963459E-2</v>
      </c>
      <c r="D447" s="18">
        <f>Data!C454/12</f>
        <v>3.6108333333333333E-2</v>
      </c>
      <c r="E447" s="20">
        <f>D447/B447</f>
        <v>5.470959595959596E-3</v>
      </c>
      <c r="F447" s="18">
        <f t="shared" si="20"/>
        <v>42.184797790875635</v>
      </c>
      <c r="G447" s="21">
        <f t="shared" si="21"/>
        <v>-3.1183698296836981E-2</v>
      </c>
    </row>
    <row r="448" spans="1:7" x14ac:dyDescent="0.15">
      <c r="A448" s="17" t="str">
        <f>LEFT(Data!A454,4)&amp;"-"&amp;IF(LEN(Data!A454)-FIND(".",Data!A454)=1,10,RIGHT(Data!A454,2))&amp;"-28"</f>
        <v>1908-02-28</v>
      </c>
      <c r="B448" s="18">
        <f>Data!B455</f>
        <v>6.87</v>
      </c>
      <c r="C448" s="20">
        <f t="shared" si="19"/>
        <v>4.0909090909091006E-2</v>
      </c>
      <c r="D448" s="18">
        <f>Data!C455/12</f>
        <v>3.5833333333333335E-2</v>
      </c>
      <c r="E448" s="20">
        <f>D448/B448</f>
        <v>5.215914604560893E-3</v>
      </c>
      <c r="F448" s="18">
        <f t="shared" si="20"/>
        <v>44.1413308429618</v>
      </c>
      <c r="G448" s="21">
        <f t="shared" si="21"/>
        <v>4.6380050505050674E-2</v>
      </c>
    </row>
    <row r="449" spans="1:7" x14ac:dyDescent="0.15">
      <c r="A449" s="17" t="str">
        <f>LEFT(Data!A455,4)&amp;"-"&amp;IF(LEN(Data!A455)-FIND(".",Data!A455)=1,10,RIGHT(Data!A455,2))&amp;"-28"</f>
        <v>1908-03-28</v>
      </c>
      <c r="B449" s="18">
        <f>Data!B456</f>
        <v>7.24</v>
      </c>
      <c r="C449" s="20">
        <f t="shared" si="19"/>
        <v>5.3857350800582182E-2</v>
      </c>
      <c r="D449" s="18">
        <f>Data!C456/12</f>
        <v>3.5558333333333338E-2</v>
      </c>
      <c r="E449" s="20">
        <f>D449/B449</f>
        <v>4.9113720073664831E-3</v>
      </c>
      <c r="F449" s="18">
        <f t="shared" si="20"/>
        <v>46.748903395184314</v>
      </c>
      <c r="G449" s="21">
        <f t="shared" si="21"/>
        <v>5.9073265405143127E-2</v>
      </c>
    </row>
    <row r="450" spans="1:7" x14ac:dyDescent="0.15">
      <c r="A450" s="17" t="str">
        <f>LEFT(Data!A456,4)&amp;"-"&amp;IF(LEN(Data!A456)-FIND(".",Data!A456)=1,10,RIGHT(Data!A456,2))&amp;"-28"</f>
        <v>1908-04-28</v>
      </c>
      <c r="B450" s="18">
        <f>Data!B457</f>
        <v>7.63</v>
      </c>
      <c r="C450" s="20">
        <f t="shared" si="19"/>
        <v>5.3867403314917128E-2</v>
      </c>
      <c r="D450" s="18">
        <f>Data!C457/12</f>
        <v>3.5275000000000001E-2</v>
      </c>
      <c r="E450" s="20">
        <f>D450/B450</f>
        <v>4.6231979030144166E-3</v>
      </c>
      <c r="F450" s="18">
        <f t="shared" si="20"/>
        <v>49.496746684412997</v>
      </c>
      <c r="G450" s="21">
        <f t="shared" si="21"/>
        <v>5.8778775322283705E-2</v>
      </c>
    </row>
    <row r="451" spans="1:7" x14ac:dyDescent="0.15">
      <c r="A451" s="17" t="str">
        <f>LEFT(Data!A457,4)&amp;"-"&amp;IF(LEN(Data!A457)-FIND(".",Data!A457)=1,10,RIGHT(Data!A457,2))&amp;"-28"</f>
        <v>1908-05-28</v>
      </c>
      <c r="B451" s="18">
        <f>Data!B458</f>
        <v>7.64</v>
      </c>
      <c r="C451" s="20">
        <f t="shared" si="19"/>
        <v>1.3106159895150959E-3</v>
      </c>
      <c r="D451" s="18">
        <f>Data!C458/12</f>
        <v>3.4999999999999996E-2</v>
      </c>
      <c r="E451" s="20">
        <f>D451/B451</f>
        <v>4.5811518324607326E-3</v>
      </c>
      <c r="F451" s="18">
        <f t="shared" si="20"/>
        <v>49.790451167523983</v>
      </c>
      <c r="G451" s="21">
        <f t="shared" si="21"/>
        <v>5.9338138925295603E-3</v>
      </c>
    </row>
    <row r="452" spans="1:7" x14ac:dyDescent="0.15">
      <c r="A452" s="17" t="str">
        <f>LEFT(Data!A458,4)&amp;"-"&amp;IF(LEN(Data!A458)-FIND(".",Data!A458)=1,10,RIGHT(Data!A458,2))&amp;"-28"</f>
        <v>1908-06-28</v>
      </c>
      <c r="B452" s="18">
        <f>Data!B459</f>
        <v>7.92</v>
      </c>
      <c r="C452" s="20">
        <f t="shared" ref="C452:C515" si="22">B452/B451-1</f>
        <v>3.6649214659685958E-2</v>
      </c>
      <c r="D452" s="18">
        <f>Data!C459/12</f>
        <v>3.4724999999999999E-2</v>
      </c>
      <c r="E452" s="20">
        <f>D452/B452</f>
        <v>4.3844696969696966E-3</v>
      </c>
      <c r="F452" s="18">
        <f t="shared" ref="F452:F515" si="23">(1+C452+E451)*F451</f>
        <v>51.843329716970331</v>
      </c>
      <c r="G452" s="21">
        <f t="shared" ref="G452:G515" si="24">F452/F451-1</f>
        <v>4.1230366492146731E-2</v>
      </c>
    </row>
    <row r="453" spans="1:7" x14ac:dyDescent="0.15">
      <c r="A453" s="17" t="str">
        <f>LEFT(Data!A459,4)&amp;"-"&amp;IF(LEN(Data!A459)-FIND(".",Data!A459)=1,10,RIGHT(Data!A459,2))&amp;"-28"</f>
        <v>1908-07-28</v>
      </c>
      <c r="B453" s="18">
        <f>Data!B460</f>
        <v>8.26</v>
      </c>
      <c r="C453" s="20">
        <f t="shared" si="22"/>
        <v>4.2929292929292817E-2</v>
      </c>
      <c r="D453" s="18">
        <f>Data!C460/12</f>
        <v>3.4441666666666669E-2</v>
      </c>
      <c r="E453" s="20">
        <f>D453/B453</f>
        <v>4.1696933010492336E-3</v>
      </c>
      <c r="F453" s="18">
        <f t="shared" si="23"/>
        <v>54.296232712954129</v>
      </c>
      <c r="G453" s="21">
        <f t="shared" si="24"/>
        <v>4.7313762626262523E-2</v>
      </c>
    </row>
    <row r="454" spans="1:7" x14ac:dyDescent="0.15">
      <c r="A454" s="17" t="str">
        <f>LEFT(Data!A460,4)&amp;"-"&amp;IF(LEN(Data!A460)-FIND(".",Data!A460)=1,10,RIGHT(Data!A460,2))&amp;"-28"</f>
        <v>1908-08-28</v>
      </c>
      <c r="B454" s="18">
        <f>Data!B461</f>
        <v>8.17</v>
      </c>
      <c r="C454" s="20">
        <f t="shared" si="22"/>
        <v>-1.0895883777239712E-2</v>
      </c>
      <c r="D454" s="18">
        <f>Data!C461/12</f>
        <v>3.4166666666666665E-2</v>
      </c>
      <c r="E454" s="20">
        <f>D454/B454</f>
        <v>4.1819665442676453E-3</v>
      </c>
      <c r="F454" s="18">
        <f t="shared" si="23"/>
        <v>53.931025909587234</v>
      </c>
      <c r="G454" s="21">
        <f t="shared" si="24"/>
        <v>-6.7261904761904967E-3</v>
      </c>
    </row>
    <row r="455" spans="1:7" x14ac:dyDescent="0.15">
      <c r="A455" s="17" t="str">
        <f>LEFT(Data!A461,4)&amp;"-"&amp;IF(LEN(Data!A461)-FIND(".",Data!A461)=1,10,RIGHT(Data!A461,2))&amp;"-28"</f>
        <v>1908-09-28</v>
      </c>
      <c r="B455" s="18">
        <f>Data!B462</f>
        <v>8.27</v>
      </c>
      <c r="C455" s="20">
        <f t="shared" si="22"/>
        <v>1.2239902080783294E-2</v>
      </c>
      <c r="D455" s="18">
        <f>Data!C462/12</f>
        <v>3.3891666666666667E-2</v>
      </c>
      <c r="E455" s="20">
        <f>D455/B455</f>
        <v>4.0981459089076992E-3</v>
      </c>
      <c r="F455" s="18">
        <f t="shared" si="23"/>
        <v>54.816674131888696</v>
      </c>
      <c r="G455" s="21">
        <f t="shared" si="24"/>
        <v>1.6421868625051017E-2</v>
      </c>
    </row>
    <row r="456" spans="1:7" x14ac:dyDescent="0.15">
      <c r="A456" s="17" t="str">
        <f>LEFT(Data!A462,4)&amp;"-"&amp;IF(LEN(Data!A462)-FIND(".",Data!A462)=1,10,RIGHT(Data!A462,2))&amp;"-28"</f>
        <v>1908-10-28</v>
      </c>
      <c r="B456" s="18">
        <f>Data!B463</f>
        <v>8.83</v>
      </c>
      <c r="C456" s="20">
        <f t="shared" si="22"/>
        <v>6.7714631197097974E-2</v>
      </c>
      <c r="D456" s="18">
        <f>Data!C463/12</f>
        <v>3.360833333333333E-2</v>
      </c>
      <c r="E456" s="20">
        <f>D456/B456</f>
        <v>3.806153265383163E-3</v>
      </c>
      <c r="F456" s="18">
        <f t="shared" si="23"/>
        <v>58.753211733014574</v>
      </c>
      <c r="G456" s="21">
        <f t="shared" si="24"/>
        <v>7.1812777106005754E-2</v>
      </c>
    </row>
    <row r="457" spans="1:7" x14ac:dyDescent="0.15">
      <c r="A457" s="17" t="str">
        <f>LEFT(Data!A463,4)&amp;"-"&amp;IF(LEN(Data!A463)-FIND(".",Data!A463)=1,10,RIGHT(Data!A463,2))&amp;"-28"</f>
        <v>1908-11-28</v>
      </c>
      <c r="B457" s="18">
        <f>Data!B464</f>
        <v>9.0299999999999994</v>
      </c>
      <c r="C457" s="20">
        <f t="shared" si="22"/>
        <v>2.2650056625141524E-2</v>
      </c>
      <c r="D457" s="18">
        <f>Data!C464/12</f>
        <v>3.3333333333333333E-2</v>
      </c>
      <c r="E457" s="20">
        <f>D457/B457</f>
        <v>3.6913990402362498E-3</v>
      </c>
      <c r="F457" s="18">
        <f t="shared" si="23"/>
        <v>60.307599034365651</v>
      </c>
      <c r="G457" s="21">
        <f t="shared" si="24"/>
        <v>2.6456209890524773E-2</v>
      </c>
    </row>
    <row r="458" spans="1:7" x14ac:dyDescent="0.15">
      <c r="A458" s="17" t="str">
        <f>LEFT(Data!A464,4)&amp;"-"&amp;IF(LEN(Data!A464)-FIND(".",Data!A464)=1,10,RIGHT(Data!A464,2))&amp;"-28"</f>
        <v>1908-12-28</v>
      </c>
      <c r="B458" s="18">
        <f>Data!B465</f>
        <v>9.06</v>
      </c>
      <c r="C458" s="20">
        <f t="shared" si="22"/>
        <v>3.3222591362127574E-3</v>
      </c>
      <c r="D458" s="18">
        <f>Data!C465/12</f>
        <v>3.360833333333333E-2</v>
      </c>
      <c r="E458" s="20">
        <f>D458/B458</f>
        <v>3.7095290654893297E-3</v>
      </c>
      <c r="F458" s="18">
        <f t="shared" si="23"/>
        <v>60.73057591943504</v>
      </c>
      <c r="G458" s="21">
        <f t="shared" si="24"/>
        <v>7.0136581764490558E-3</v>
      </c>
    </row>
    <row r="459" spans="1:7" x14ac:dyDescent="0.15">
      <c r="A459" s="17" t="str">
        <f>LEFT(Data!A465,4)&amp;"-"&amp;IF(LEN(Data!A465)-FIND(".",Data!A465)=1,10,RIGHT(Data!A465,2))&amp;"-28"</f>
        <v>1909-01-28</v>
      </c>
      <c r="B459" s="18">
        <f>Data!B466</f>
        <v>8.8000000000000007</v>
      </c>
      <c r="C459" s="20">
        <f t="shared" si="22"/>
        <v>-2.8697571743929284E-2</v>
      </c>
      <c r="D459" s="18">
        <f>Data!C466/12</f>
        <v>3.3891666666666667E-2</v>
      </c>
      <c r="E459" s="20">
        <f>D459/B459</f>
        <v>3.8513257575757574E-3</v>
      </c>
      <c r="F459" s="18">
        <f t="shared" si="23"/>
        <v>59.213037696473961</v>
      </c>
      <c r="G459" s="21">
        <f t="shared" si="24"/>
        <v>-2.4988042678439903E-2</v>
      </c>
    </row>
    <row r="460" spans="1:7" x14ac:dyDescent="0.15">
      <c r="A460" s="17" t="str">
        <f>LEFT(Data!A466,4)&amp;"-"&amp;IF(LEN(Data!A466)-FIND(".",Data!A466)=1,10,RIGHT(Data!A466,2))&amp;"-28"</f>
        <v>1909-02-28</v>
      </c>
      <c r="B460" s="18">
        <f>Data!B467</f>
        <v>8.92</v>
      </c>
      <c r="C460" s="20">
        <f t="shared" si="22"/>
        <v>1.3636363636363447E-2</v>
      </c>
      <c r="D460" s="18">
        <f>Data!C467/12</f>
        <v>3.4166666666666665E-2</v>
      </c>
      <c r="E460" s="20">
        <f>D460/B460</f>
        <v>3.8303437967115096E-3</v>
      </c>
      <c r="F460" s="18">
        <f t="shared" si="23"/>
        <v>60.248536907781514</v>
      </c>
      <c r="G460" s="21">
        <f t="shared" si="24"/>
        <v>1.7487689393939299E-2</v>
      </c>
    </row>
    <row r="461" spans="1:7" x14ac:dyDescent="0.15">
      <c r="A461" s="17" t="str">
        <f>LEFT(Data!A467,4)&amp;"-"&amp;IF(LEN(Data!A467)-FIND(".",Data!A467)=1,10,RIGHT(Data!A467,2))&amp;"-28"</f>
        <v>1909-03-28</v>
      </c>
      <c r="B461" s="18">
        <f>Data!B468</f>
        <v>9.32</v>
      </c>
      <c r="C461" s="20">
        <f t="shared" si="22"/>
        <v>4.484304932735439E-2</v>
      </c>
      <c r="D461" s="18">
        <f>Data!C468/12</f>
        <v>3.4441666666666669E-2</v>
      </c>
      <c r="E461" s="20">
        <f>D461/B461</f>
        <v>3.6954577968526469E-3</v>
      </c>
      <c r="F461" s="18">
        <f t="shared" si="23"/>
        <v>63.181037629843757</v>
      </c>
      <c r="G461" s="21">
        <f t="shared" si="24"/>
        <v>4.8673393124065933E-2</v>
      </c>
    </row>
    <row r="462" spans="1:7" x14ac:dyDescent="0.15">
      <c r="A462" s="17" t="str">
        <f>LEFT(Data!A468,4)&amp;"-"&amp;IF(LEN(Data!A468)-FIND(".",Data!A468)=1,10,RIGHT(Data!A468,2))&amp;"-28"</f>
        <v>1909-04-28</v>
      </c>
      <c r="B462" s="18">
        <f>Data!B469</f>
        <v>9.6300000000000008</v>
      </c>
      <c r="C462" s="20">
        <f t="shared" si="22"/>
        <v>3.3261802575107247E-2</v>
      </c>
      <c r="D462" s="18">
        <f>Data!C469/12</f>
        <v>3.4724999999999999E-2</v>
      </c>
      <c r="E462" s="20">
        <f>D462/B462</f>
        <v>3.6059190031152645E-3</v>
      </c>
      <c r="F462" s="18">
        <f t="shared" si="23"/>
        <v>65.516035688100487</v>
      </c>
      <c r="G462" s="21">
        <f t="shared" si="24"/>
        <v>3.6957260371959899E-2</v>
      </c>
    </row>
    <row r="463" spans="1:7" x14ac:dyDescent="0.15">
      <c r="A463" s="17" t="str">
        <f>LEFT(Data!A469,4)&amp;"-"&amp;IF(LEN(Data!A469)-FIND(".",Data!A469)=1,10,RIGHT(Data!A469,2))&amp;"-28"</f>
        <v>1909-05-28</v>
      </c>
      <c r="B463" s="18">
        <f>Data!B470</f>
        <v>9.8000000000000007</v>
      </c>
      <c r="C463" s="20">
        <f t="shared" si="22"/>
        <v>1.7653167185877505E-2</v>
      </c>
      <c r="D463" s="18">
        <f>Data!C470/12</f>
        <v>3.4999999999999996E-2</v>
      </c>
      <c r="E463" s="20">
        <f>D463/B463</f>
        <v>3.5714285714285709E-3</v>
      </c>
      <c r="F463" s="18">
        <f t="shared" si="23"/>
        <v>66.908846737554938</v>
      </c>
      <c r="G463" s="21">
        <f t="shared" si="24"/>
        <v>2.1259086188992748E-2</v>
      </c>
    </row>
    <row r="464" spans="1:7" x14ac:dyDescent="0.15">
      <c r="A464" s="17" t="str">
        <f>LEFT(Data!A470,4)&amp;"-"&amp;IF(LEN(Data!A470)-FIND(".",Data!A470)=1,10,RIGHT(Data!A470,2))&amp;"-28"</f>
        <v>1909-06-28</v>
      </c>
      <c r="B464" s="18">
        <f>Data!B471</f>
        <v>9.94</v>
      </c>
      <c r="C464" s="20">
        <f t="shared" si="22"/>
        <v>1.4285714285714235E-2</v>
      </c>
      <c r="D464" s="18">
        <f>Data!C471/12</f>
        <v>3.5275000000000001E-2</v>
      </c>
      <c r="E464" s="20">
        <f>D464/B464</f>
        <v>3.5487927565392356E-3</v>
      </c>
      <c r="F464" s="18">
        <f t="shared" si="23"/>
        <v>68.103647572154131</v>
      </c>
      <c r="G464" s="21">
        <f t="shared" si="24"/>
        <v>1.7857142857142794E-2</v>
      </c>
    </row>
    <row r="465" spans="1:7" x14ac:dyDescent="0.15">
      <c r="A465" s="17" t="str">
        <f>LEFT(Data!A471,4)&amp;"-"&amp;IF(LEN(Data!A471)-FIND(".",Data!A471)=1,10,RIGHT(Data!A471,2))&amp;"-28"</f>
        <v>1909-07-28</v>
      </c>
      <c r="B465" s="18">
        <f>Data!B472</f>
        <v>10.18</v>
      </c>
      <c r="C465" s="20">
        <f t="shared" si="22"/>
        <v>2.4144869215291687E-2</v>
      </c>
      <c r="D465" s="18">
        <f>Data!C472/12</f>
        <v>3.5558333333333338E-2</v>
      </c>
      <c r="E465" s="20">
        <f>D465/B465</f>
        <v>3.4929600523903085E-3</v>
      </c>
      <c r="F465" s="18">
        <f t="shared" si="23"/>
        <v>69.989686967066064</v>
      </c>
      <c r="G465" s="21">
        <f t="shared" si="24"/>
        <v>2.7693661971830874E-2</v>
      </c>
    </row>
    <row r="466" spans="1:7" x14ac:dyDescent="0.15">
      <c r="A466" s="17" t="str">
        <f>LEFT(Data!A472,4)&amp;"-"&amp;IF(LEN(Data!A472)-FIND(".",Data!A472)=1,10,RIGHT(Data!A472,2))&amp;"-28"</f>
        <v>1909-08-28</v>
      </c>
      <c r="B466" s="18">
        <f>Data!B473</f>
        <v>10.19</v>
      </c>
      <c r="C466" s="20">
        <f t="shared" si="22"/>
        <v>9.8231827111971981E-4</v>
      </c>
      <c r="D466" s="18">
        <f>Data!C473/12</f>
        <v>3.5833333333333335E-2</v>
      </c>
      <c r="E466" s="20">
        <f>D466/B466</f>
        <v>3.5165194635263333E-3</v>
      </c>
      <c r="F466" s="18">
        <f t="shared" si="23"/>
        <v>70.302910296019022</v>
      </c>
      <c r="G466" s="21">
        <f t="shared" si="24"/>
        <v>4.4752783235100235E-3</v>
      </c>
    </row>
    <row r="467" spans="1:7" x14ac:dyDescent="0.15">
      <c r="A467" s="17" t="str">
        <f>LEFT(Data!A473,4)&amp;"-"&amp;IF(LEN(Data!A473)-FIND(".",Data!A473)=1,10,RIGHT(Data!A473,2))&amp;"-28"</f>
        <v>1909-09-28</v>
      </c>
      <c r="B467" s="18">
        <f>Data!B474</f>
        <v>10.23</v>
      </c>
      <c r="C467" s="20">
        <f t="shared" si="22"/>
        <v>3.9254170755642637E-3</v>
      </c>
      <c r="D467" s="18">
        <f>Data!C474/12</f>
        <v>3.6108333333333333E-2</v>
      </c>
      <c r="E467" s="20">
        <f>D467/B467</f>
        <v>3.529651352231997E-3</v>
      </c>
      <c r="F467" s="18">
        <f t="shared" si="23"/>
        <v>70.826100092955372</v>
      </c>
      <c r="G467" s="21">
        <f t="shared" si="24"/>
        <v>7.4419365390905323E-3</v>
      </c>
    </row>
    <row r="468" spans="1:7" x14ac:dyDescent="0.15">
      <c r="A468" s="17" t="str">
        <f>LEFT(Data!A474,4)&amp;"-"&amp;IF(LEN(Data!A474)-FIND(".",Data!A474)=1,10,RIGHT(Data!A474,2))&amp;"-28"</f>
        <v>1909-10-28</v>
      </c>
      <c r="B468" s="18">
        <f>Data!B475</f>
        <v>10.18</v>
      </c>
      <c r="C468" s="20">
        <f t="shared" si="22"/>
        <v>-4.8875855327469298E-3</v>
      </c>
      <c r="D468" s="18">
        <f>Data!C475/12</f>
        <v>3.6391666666666662E-2</v>
      </c>
      <c r="E468" s="20">
        <f>D468/B468</f>
        <v>3.5748199083169611E-3</v>
      </c>
      <c r="F468" s="18">
        <f t="shared" si="23"/>
        <v>70.729922910766575</v>
      </c>
      <c r="G468" s="21">
        <f t="shared" si="24"/>
        <v>-1.3579341805148859E-3</v>
      </c>
    </row>
    <row r="469" spans="1:7" x14ac:dyDescent="0.15">
      <c r="A469" s="17" t="str">
        <f>LEFT(Data!A475,4)&amp;"-"&amp;IF(LEN(Data!A475)-FIND(".",Data!A475)=1,10,RIGHT(Data!A475,2))&amp;"-28"</f>
        <v>1909-11-28</v>
      </c>
      <c r="B469" s="18">
        <f>Data!B476</f>
        <v>10.3</v>
      </c>
      <c r="C469" s="20">
        <f t="shared" si="22"/>
        <v>1.1787819253438192E-2</v>
      </c>
      <c r="D469" s="18">
        <f>Data!C476/12</f>
        <v>3.6666666666666667E-2</v>
      </c>
      <c r="E469" s="20">
        <f>D469/B469</f>
        <v>3.5598705501618121E-3</v>
      </c>
      <c r="F469" s="18">
        <f t="shared" si="23"/>
        <v>71.816521194383441</v>
      </c>
      <c r="G469" s="21">
        <f t="shared" si="24"/>
        <v>1.5362639161755176E-2</v>
      </c>
    </row>
    <row r="470" spans="1:7" x14ac:dyDescent="0.15">
      <c r="A470" s="17" t="str">
        <f>LEFT(Data!A476,4)&amp;"-"&amp;IF(LEN(Data!A476)-FIND(".",Data!A476)=1,10,RIGHT(Data!A476,2))&amp;"-28"</f>
        <v>1909-12-28</v>
      </c>
      <c r="B470" s="18">
        <f>Data!B477</f>
        <v>10.08</v>
      </c>
      <c r="C470" s="20">
        <f t="shared" si="22"/>
        <v>-2.1359223300970953E-2</v>
      </c>
      <c r="D470" s="18">
        <f>Data!C477/12</f>
        <v>3.6874999999999998E-2</v>
      </c>
      <c r="E470" s="20">
        <f>D470/B470</f>
        <v>3.6582341269841266E-3</v>
      </c>
      <c r="F470" s="18">
        <f t="shared" si="23"/>
        <v>70.538233600308644</v>
      </c>
      <c r="G470" s="21">
        <f t="shared" si="24"/>
        <v>-1.7799352750809239E-2</v>
      </c>
    </row>
    <row r="471" spans="1:7" x14ac:dyDescent="0.15">
      <c r="A471" s="17" t="str">
        <f>LEFT(Data!A477,4)&amp;"-"&amp;IF(LEN(Data!A477)-FIND(".",Data!A477)=1,10,RIGHT(Data!A477,2))&amp;"-28"</f>
        <v>1910-01-28</v>
      </c>
      <c r="B471" s="18">
        <f>Data!B478</f>
        <v>9.7200000000000006</v>
      </c>
      <c r="C471" s="20">
        <f t="shared" si="22"/>
        <v>-3.5714285714285698E-2</v>
      </c>
      <c r="D471" s="18">
        <f>Data!C478/12</f>
        <v>3.7083333333333336E-2</v>
      </c>
      <c r="E471" s="20">
        <f>D471/B471</f>
        <v>3.8151577503429354E-3</v>
      </c>
      <c r="F471" s="18">
        <f t="shared" si="23"/>
        <v>68.277056345140011</v>
      </c>
      <c r="G471" s="21">
        <f t="shared" si="24"/>
        <v>-3.2056051587301737E-2</v>
      </c>
    </row>
    <row r="472" spans="1:7" x14ac:dyDescent="0.15">
      <c r="A472" s="17" t="str">
        <f>LEFT(Data!A478,4)&amp;"-"&amp;IF(LEN(Data!A478)-FIND(".",Data!A478)=1,10,RIGHT(Data!A478,2))&amp;"-28"</f>
        <v>1910-02-28</v>
      </c>
      <c r="B472" s="18">
        <f>Data!B479</f>
        <v>9.9600000000000009</v>
      </c>
      <c r="C472" s="20">
        <f t="shared" si="22"/>
        <v>2.4691358024691468E-2</v>
      </c>
      <c r="D472" s="18">
        <f>Data!C479/12</f>
        <v>3.7291666666666667E-2</v>
      </c>
      <c r="E472" s="20">
        <f>D472/B472</f>
        <v>3.7441432396251671E-3</v>
      </c>
      <c r="F472" s="18">
        <f t="shared" si="23"/>
        <v>70.223397328915652</v>
      </c>
      <c r="G472" s="21">
        <f t="shared" si="24"/>
        <v>2.850651577503438E-2</v>
      </c>
    </row>
    <row r="473" spans="1:7" x14ac:dyDescent="0.15">
      <c r="A473" s="17" t="str">
        <f>LEFT(Data!A479,4)&amp;"-"&amp;IF(LEN(Data!A479)-FIND(".",Data!A479)=1,10,RIGHT(Data!A479,2))&amp;"-28"</f>
        <v>1910-03-28</v>
      </c>
      <c r="B473" s="18">
        <f>Data!B480</f>
        <v>9.7200000000000006</v>
      </c>
      <c r="C473" s="20">
        <f t="shared" si="22"/>
        <v>-2.4096385542168641E-2</v>
      </c>
      <c r="D473" s="18">
        <f>Data!C480/12</f>
        <v>3.7499999999999999E-2</v>
      </c>
      <c r="E473" s="20">
        <f>D473/B473</f>
        <v>3.8580246913580245E-3</v>
      </c>
      <c r="F473" s="18">
        <f t="shared" si="23"/>
        <v>68.79419373116977</v>
      </c>
      <c r="G473" s="21">
        <f t="shared" si="24"/>
        <v>-2.0352242302543622E-2</v>
      </c>
    </row>
    <row r="474" spans="1:7" x14ac:dyDescent="0.15">
      <c r="A474" s="17" t="str">
        <f>LEFT(Data!A480,4)&amp;"-"&amp;IF(LEN(Data!A480)-FIND(".",Data!A480)=1,10,RIGHT(Data!A480,2))&amp;"-28"</f>
        <v>1910-04-28</v>
      </c>
      <c r="B474" s="18">
        <f>Data!B481</f>
        <v>9.56</v>
      </c>
      <c r="C474" s="20">
        <f t="shared" si="22"/>
        <v>-1.6460905349794275E-2</v>
      </c>
      <c r="D474" s="18">
        <f>Data!C481/12</f>
        <v>3.7708333333333337E-2</v>
      </c>
      <c r="E474" s="20">
        <f>D474/B474</f>
        <v>3.9443863319386331E-3</v>
      </c>
      <c r="F474" s="18">
        <f t="shared" si="23"/>
        <v>67.927188717582496</v>
      </c>
      <c r="G474" s="21">
        <f t="shared" si="24"/>
        <v>-1.2602880658436177E-2</v>
      </c>
    </row>
    <row r="475" spans="1:7" x14ac:dyDescent="0.15">
      <c r="A475" s="17" t="str">
        <f>LEFT(Data!A481,4)&amp;"-"&amp;IF(LEN(Data!A481)-FIND(".",Data!A481)=1,10,RIGHT(Data!A481,2))&amp;"-28"</f>
        <v>1910-05-28</v>
      </c>
      <c r="B475" s="18">
        <f>Data!B482</f>
        <v>9.1</v>
      </c>
      <c r="C475" s="20">
        <f t="shared" si="22"/>
        <v>-4.8117154811715523E-2</v>
      </c>
      <c r="D475" s="18">
        <f>Data!C482/12</f>
        <v>3.7916666666666668E-2</v>
      </c>
      <c r="E475" s="20">
        <f>D475/B475</f>
        <v>4.1666666666666666E-3</v>
      </c>
      <c r="F475" s="18">
        <f t="shared" si="23"/>
        <v>64.926656736878613</v>
      </c>
      <c r="G475" s="21">
        <f t="shared" si="24"/>
        <v>-4.4172768479776914E-2</v>
      </c>
    </row>
    <row r="476" spans="1:7" x14ac:dyDescent="0.15">
      <c r="A476" s="17" t="str">
        <f>LEFT(Data!A482,4)&amp;"-"&amp;IF(LEN(Data!A482)-FIND(".",Data!A482)=1,10,RIGHT(Data!A482,2))&amp;"-28"</f>
        <v>1910-06-28</v>
      </c>
      <c r="B476" s="18">
        <f>Data!B483</f>
        <v>8.64</v>
      </c>
      <c r="C476" s="20">
        <f t="shared" si="22"/>
        <v>-5.0549450549450481E-2</v>
      </c>
      <c r="D476" s="18">
        <f>Data!C483/12</f>
        <v>3.8124999999999999E-2</v>
      </c>
      <c r="E476" s="20">
        <f>D476/B476</f>
        <v>4.4126157407407404E-3</v>
      </c>
      <c r="F476" s="18">
        <f t="shared" si="23"/>
        <v>61.915177649220283</v>
      </c>
      <c r="G476" s="21">
        <f t="shared" si="24"/>
        <v>-4.6382783882783829E-2</v>
      </c>
    </row>
    <row r="477" spans="1:7" x14ac:dyDescent="0.15">
      <c r="A477" s="17" t="str">
        <f>LEFT(Data!A483,4)&amp;"-"&amp;IF(LEN(Data!A483)-FIND(".",Data!A483)=1,10,RIGHT(Data!A483,2))&amp;"-28"</f>
        <v>1910-07-28</v>
      </c>
      <c r="B477" s="18">
        <f>Data!B484</f>
        <v>8.85</v>
      </c>
      <c r="C477" s="20">
        <f t="shared" si="22"/>
        <v>2.4305555555555358E-2</v>
      </c>
      <c r="D477" s="18">
        <f>Data!C484/12</f>
        <v>3.8333333333333337E-2</v>
      </c>
      <c r="E477" s="20">
        <f>D477/B477</f>
        <v>4.3314500941619592E-3</v>
      </c>
      <c r="F477" s="18">
        <f t="shared" si="23"/>
        <v>63.693268326791191</v>
      </c>
      <c r="G477" s="21">
        <f t="shared" si="24"/>
        <v>2.8718171296296058E-2</v>
      </c>
    </row>
    <row r="478" spans="1:7" x14ac:dyDescent="0.15">
      <c r="A478" s="17" t="str">
        <f>LEFT(Data!A484,4)&amp;"-"&amp;IF(LEN(Data!A484)-FIND(".",Data!A484)=1,10,RIGHT(Data!A484,2))&amp;"-28"</f>
        <v>1910-08-28</v>
      </c>
      <c r="B478" s="18">
        <f>Data!B485</f>
        <v>8.91</v>
      </c>
      <c r="C478" s="20">
        <f t="shared" si="22"/>
        <v>6.7796610169492677E-3</v>
      </c>
      <c r="D478" s="18">
        <f>Data!C485/12</f>
        <v>3.8541666666666669E-2</v>
      </c>
      <c r="E478" s="20">
        <f>D478/B478</f>
        <v>4.3256640478862704E-3</v>
      </c>
      <c r="F478" s="18">
        <f t="shared" si="23"/>
        <v>64.400971308199999</v>
      </c>
      <c r="G478" s="21">
        <f t="shared" si="24"/>
        <v>1.1111111111111294E-2</v>
      </c>
    </row>
    <row r="479" spans="1:7" x14ac:dyDescent="0.15">
      <c r="A479" s="17" t="str">
        <f>LEFT(Data!A485,4)&amp;"-"&amp;IF(LEN(Data!A485)-FIND(".",Data!A485)=1,10,RIGHT(Data!A485,2))&amp;"-28"</f>
        <v>1910-09-28</v>
      </c>
      <c r="B479" s="18">
        <f>Data!B486</f>
        <v>9.32</v>
      </c>
      <c r="C479" s="20">
        <f t="shared" si="22"/>
        <v>4.6015712682379473E-2</v>
      </c>
      <c r="D479" s="18">
        <f>Data!C486/12</f>
        <v>3.875E-2</v>
      </c>
      <c r="E479" s="20">
        <f>D479/B479</f>
        <v>4.1577253218884119E-3</v>
      </c>
      <c r="F479" s="18">
        <f t="shared" si="23"/>
        <v>67.643004866621141</v>
      </c>
      <c r="G479" s="21">
        <f t="shared" si="24"/>
        <v>5.0341376730265841E-2</v>
      </c>
    </row>
    <row r="480" spans="1:7" x14ac:dyDescent="0.15">
      <c r="A480" s="17" t="str">
        <f>LEFT(Data!A486,4)&amp;"-"&amp;IF(LEN(Data!A486)-FIND(".",Data!A486)=1,10,RIGHT(Data!A486,2))&amp;"-28"</f>
        <v>1910-10-28</v>
      </c>
      <c r="B480" s="18">
        <f>Data!B487</f>
        <v>9.31</v>
      </c>
      <c r="C480" s="20">
        <f t="shared" si="22"/>
        <v>-1.0729613733905241E-3</v>
      </c>
      <c r="D480" s="18">
        <f>Data!C487/12</f>
        <v>3.8958333333333338E-2</v>
      </c>
      <c r="E480" s="20">
        <f>D480/B480</f>
        <v>4.1845685642678127E-3</v>
      </c>
      <c r="F480" s="18">
        <f t="shared" si="23"/>
        <v>67.851667569401755</v>
      </c>
      <c r="G480" s="21">
        <f t="shared" si="24"/>
        <v>3.0847639484978817E-3</v>
      </c>
    </row>
    <row r="481" spans="1:7" x14ac:dyDescent="0.15">
      <c r="A481" s="17" t="str">
        <f>LEFT(Data!A487,4)&amp;"-"&amp;IF(LEN(Data!A487)-FIND(".",Data!A487)=1,10,RIGHT(Data!A487,2))&amp;"-28"</f>
        <v>1910-11-28</v>
      </c>
      <c r="B481" s="18">
        <f>Data!B488</f>
        <v>9.0500000000000007</v>
      </c>
      <c r="C481" s="20">
        <f t="shared" si="22"/>
        <v>-2.7926960257787292E-2</v>
      </c>
      <c r="D481" s="18">
        <f>Data!C488/12</f>
        <v>3.9166666666666662E-2</v>
      </c>
      <c r="E481" s="20">
        <f>D481/B481</f>
        <v>4.3278084714548793E-3</v>
      </c>
      <c r="F481" s="18">
        <f t="shared" si="23"/>
        <v>66.24070670091055</v>
      </c>
      <c r="G481" s="21">
        <f t="shared" si="24"/>
        <v>-2.3742391693519438E-2</v>
      </c>
    </row>
    <row r="482" spans="1:7" x14ac:dyDescent="0.15">
      <c r="A482" s="17" t="str">
        <f>LEFT(Data!A488,4)&amp;"-"&amp;IF(LEN(Data!A488)-FIND(".",Data!A488)=1,10,RIGHT(Data!A488,2))&amp;"-28"</f>
        <v>1910-12-28</v>
      </c>
      <c r="B482" s="18">
        <f>Data!B489</f>
        <v>9.27</v>
      </c>
      <c r="C482" s="20">
        <f t="shared" si="22"/>
        <v>2.4309392265193353E-2</v>
      </c>
      <c r="D482" s="18">
        <f>Data!C489/12</f>
        <v>3.9166666666666662E-2</v>
      </c>
      <c r="E482" s="20">
        <f>D482/B482</f>
        <v>4.2250988852930594E-3</v>
      </c>
      <c r="F482" s="18">
        <f t="shared" si="23"/>
        <v>68.137655115641962</v>
      </c>
      <c r="G482" s="21">
        <f t="shared" si="24"/>
        <v>2.8637200736648216E-2</v>
      </c>
    </row>
    <row r="483" spans="1:7" x14ac:dyDescent="0.15">
      <c r="A483" s="17" t="str">
        <f>LEFT(Data!A489,4)&amp;"-"&amp;IF(LEN(Data!A489)-FIND(".",Data!A489)=1,10,RIGHT(Data!A489,2))&amp;"-28"</f>
        <v>1911-01-28</v>
      </c>
      <c r="B483" s="18">
        <f>Data!B490</f>
        <v>9.43</v>
      </c>
      <c r="C483" s="20">
        <f t="shared" si="22"/>
        <v>1.7259978425026912E-2</v>
      </c>
      <c r="D483" s="18">
        <f>Data!C490/12</f>
        <v>3.9166666666666662E-2</v>
      </c>
      <c r="E483" s="20">
        <f>D483/B483</f>
        <v>4.1534110993283841E-3</v>
      </c>
      <c r="F483" s="18">
        <f t="shared" si="23"/>
        <v>69.601597903545439</v>
      </c>
      <c r="G483" s="21">
        <f t="shared" si="24"/>
        <v>2.14850773103199E-2</v>
      </c>
    </row>
    <row r="484" spans="1:7" x14ac:dyDescent="0.15">
      <c r="A484" s="17" t="str">
        <f>LEFT(Data!A490,4)&amp;"-"&amp;IF(LEN(Data!A490)-FIND(".",Data!A490)=1,10,RIGHT(Data!A490,2))&amp;"-28"</f>
        <v>1911-02-28</v>
      </c>
      <c r="B484" s="18">
        <f>Data!B491</f>
        <v>9.32</v>
      </c>
      <c r="C484" s="20">
        <f t="shared" si="22"/>
        <v>-1.166489925768821E-2</v>
      </c>
      <c r="D484" s="18">
        <f>Data!C491/12</f>
        <v>3.9166666666666662E-2</v>
      </c>
      <c r="E484" s="20">
        <f>D484/B484</f>
        <v>4.2024320457796846E-3</v>
      </c>
      <c r="F484" s="18">
        <f t="shared" si="23"/>
        <v>69.078786325090036</v>
      </c>
      <c r="G484" s="21">
        <f t="shared" si="24"/>
        <v>-7.5114881583597803E-3</v>
      </c>
    </row>
    <row r="485" spans="1:7" x14ac:dyDescent="0.15">
      <c r="A485" s="17" t="str">
        <f>LEFT(Data!A491,4)&amp;"-"&amp;IF(LEN(Data!A491)-FIND(".",Data!A491)=1,10,RIGHT(Data!A491,2))&amp;"-28"</f>
        <v>1911-03-28</v>
      </c>
      <c r="B485" s="18">
        <f>Data!B492</f>
        <v>9.2799999999999994</v>
      </c>
      <c r="C485" s="20">
        <f t="shared" si="22"/>
        <v>-4.2918454935623185E-3</v>
      </c>
      <c r="D485" s="18">
        <f>Data!C492/12</f>
        <v>3.9166666666666662E-2</v>
      </c>
      <c r="E485" s="20">
        <f>D485/B485</f>
        <v>4.2205459770114943E-3</v>
      </c>
      <c r="F485" s="18">
        <f t="shared" si="23"/>
        <v>69.072609752636069</v>
      </c>
      <c r="G485" s="21">
        <f t="shared" si="24"/>
        <v>-8.9413447782682454E-5</v>
      </c>
    </row>
    <row r="486" spans="1:7" x14ac:dyDescent="0.15">
      <c r="A486" s="17" t="str">
        <f>LEFT(Data!A492,4)&amp;"-"&amp;IF(LEN(Data!A492)-FIND(".",Data!A492)=1,10,RIGHT(Data!A492,2))&amp;"-28"</f>
        <v>1911-04-28</v>
      </c>
      <c r="B486" s="18">
        <f>Data!B493</f>
        <v>9.48</v>
      </c>
      <c r="C486" s="20">
        <f t="shared" si="22"/>
        <v>2.155172413793105E-2</v>
      </c>
      <c r="D486" s="18">
        <f>Data!C493/12</f>
        <v>3.9166666666666662E-2</v>
      </c>
      <c r="E486" s="20">
        <f>D486/B486</f>
        <v>4.1315049226441627E-3</v>
      </c>
      <c r="F486" s="18">
        <f t="shared" si="23"/>
        <v>70.852767708725025</v>
      </c>
      <c r="G486" s="21">
        <f t="shared" si="24"/>
        <v>2.5772270114942541E-2</v>
      </c>
    </row>
    <row r="487" spans="1:7" x14ac:dyDescent="0.15">
      <c r="A487" s="17" t="str">
        <f>LEFT(Data!A493,4)&amp;"-"&amp;IF(LEN(Data!A493)-FIND(".",Data!A493)=1,10,RIGHT(Data!A493,2))&amp;"-28"</f>
        <v>1911-05-28</v>
      </c>
      <c r="B487" s="18">
        <f>Data!B494</f>
        <v>9.67</v>
      </c>
      <c r="C487" s="20">
        <f t="shared" si="22"/>
        <v>2.0042194092827037E-2</v>
      </c>
      <c r="D487" s="18">
        <f>Data!C494/12</f>
        <v>3.9166666666666662E-2</v>
      </c>
      <c r="E487" s="20">
        <f>D487/B487</f>
        <v>4.0503274732850737E-3</v>
      </c>
      <c r="F487" s="18">
        <f t="shared" si="23"/>
        <v>72.565541189728847</v>
      </c>
      <c r="G487" s="21">
        <f t="shared" si="24"/>
        <v>2.4173699015471284E-2</v>
      </c>
    </row>
    <row r="488" spans="1:7" x14ac:dyDescent="0.15">
      <c r="A488" s="17" t="str">
        <f>LEFT(Data!A494,4)&amp;"-"&amp;IF(LEN(Data!A494)-FIND(".",Data!A494)=1,10,RIGHT(Data!A494,2))&amp;"-28"</f>
        <v>1911-06-28</v>
      </c>
      <c r="B488" s="18">
        <f>Data!B495</f>
        <v>9.6300000000000008</v>
      </c>
      <c r="C488" s="20">
        <f t="shared" si="22"/>
        <v>-4.1365046535676298E-3</v>
      </c>
      <c r="D488" s="18">
        <f>Data!C495/12</f>
        <v>3.9166666666666662E-2</v>
      </c>
      <c r="E488" s="20">
        <f>D488/B488</f>
        <v>4.0671512634129449E-3</v>
      </c>
      <c r="F488" s="18">
        <f t="shared" si="23"/>
        <v>72.559287696003437</v>
      </c>
      <c r="G488" s="21">
        <f t="shared" si="24"/>
        <v>-8.6177180282587251E-5</v>
      </c>
    </row>
    <row r="489" spans="1:7" x14ac:dyDescent="0.15">
      <c r="A489" s="17" t="str">
        <f>LEFT(Data!A495,4)&amp;"-"&amp;IF(LEN(Data!A495)-FIND(".",Data!A495)=1,10,RIGHT(Data!A495,2))&amp;"-28"</f>
        <v>1911-07-28</v>
      </c>
      <c r="B489" s="18">
        <f>Data!B496</f>
        <v>9.17</v>
      </c>
      <c r="C489" s="20">
        <f t="shared" si="22"/>
        <v>-4.7767393561786164E-2</v>
      </c>
      <c r="D489" s="18">
        <f>Data!C496/12</f>
        <v>3.9166666666666662E-2</v>
      </c>
      <c r="E489" s="20">
        <f>D489/B489</f>
        <v>4.2711741185023624E-3</v>
      </c>
      <c r="F489" s="18">
        <f t="shared" si="23"/>
        <v>69.388429242690719</v>
      </c>
      <c r="G489" s="21">
        <f t="shared" si="24"/>
        <v>-4.3700242298373215E-2</v>
      </c>
    </row>
    <row r="490" spans="1:7" x14ac:dyDescent="0.15">
      <c r="A490" s="17" t="str">
        <f>LEFT(Data!A496,4)&amp;"-"&amp;IF(LEN(Data!A496)-FIND(".",Data!A496)=1,10,RIGHT(Data!A496,2))&amp;"-28"</f>
        <v>1911-08-28</v>
      </c>
      <c r="B490" s="18">
        <f>Data!B497</f>
        <v>8.67</v>
      </c>
      <c r="C490" s="20">
        <f t="shared" si="22"/>
        <v>-5.4525627044710978E-2</v>
      </c>
      <c r="D490" s="18">
        <f>Data!C497/12</f>
        <v>3.9166666666666662E-2</v>
      </c>
      <c r="E490" s="20">
        <f>D490/B490</f>
        <v>4.5174932718185313E-3</v>
      </c>
      <c r="F490" s="18">
        <f t="shared" si="23"/>
        <v>65.901351691690351</v>
      </c>
      <c r="G490" s="21">
        <f t="shared" si="24"/>
        <v>-5.0254452926208781E-2</v>
      </c>
    </row>
    <row r="491" spans="1:7" x14ac:dyDescent="0.15">
      <c r="A491" s="17" t="str">
        <f>LEFT(Data!A497,4)&amp;"-"&amp;IF(LEN(Data!A497)-FIND(".",Data!A497)=1,10,RIGHT(Data!A497,2))&amp;"-28"</f>
        <v>1911-09-28</v>
      </c>
      <c r="B491" s="18">
        <f>Data!B498</f>
        <v>8.7200000000000006</v>
      </c>
      <c r="C491" s="20">
        <f t="shared" si="22"/>
        <v>5.7670126874280747E-3</v>
      </c>
      <c r="D491" s="18">
        <f>Data!C498/12</f>
        <v>3.9166666666666662E-2</v>
      </c>
      <c r="E491" s="20">
        <f>D491/B491</f>
        <v>4.4915902140672771E-3</v>
      </c>
      <c r="F491" s="18">
        <f t="shared" si="23"/>
        <v>66.57911453588595</v>
      </c>
      <c r="G491" s="21">
        <f t="shared" si="24"/>
        <v>1.0284505959246681E-2</v>
      </c>
    </row>
    <row r="492" spans="1:7" x14ac:dyDescent="0.15">
      <c r="A492" s="17" t="str">
        <f>LEFT(Data!A498,4)&amp;"-"&amp;IF(LEN(Data!A498)-FIND(".",Data!A498)=1,10,RIGHT(Data!A498,2))&amp;"-28"</f>
        <v>1911-10-28</v>
      </c>
      <c r="B492" s="18">
        <f>Data!B499</f>
        <v>9.07</v>
      </c>
      <c r="C492" s="20">
        <f t="shared" si="22"/>
        <v>4.0137614678898981E-2</v>
      </c>
      <c r="D492" s="18">
        <f>Data!C499/12</f>
        <v>3.9166666666666662E-2</v>
      </c>
      <c r="E492" s="20">
        <f>D492/B492</f>
        <v>4.3182653436236668E-3</v>
      </c>
      <c r="F492" s="18">
        <f t="shared" si="23"/>
        <v>69.550487480100273</v>
      </c>
      <c r="G492" s="21">
        <f t="shared" si="24"/>
        <v>4.4629204892966179E-2</v>
      </c>
    </row>
    <row r="493" spans="1:7" x14ac:dyDescent="0.15">
      <c r="A493" s="17" t="str">
        <f>LEFT(Data!A499,4)&amp;"-"&amp;IF(LEN(Data!A499)-FIND(".",Data!A499)=1,10,RIGHT(Data!A499,2))&amp;"-28"</f>
        <v>1911-11-28</v>
      </c>
      <c r="B493" s="18">
        <f>Data!B500</f>
        <v>9.11</v>
      </c>
      <c r="C493" s="20">
        <f t="shared" si="22"/>
        <v>4.4101433296581671E-3</v>
      </c>
      <c r="D493" s="18">
        <f>Data!C500/12</f>
        <v>3.9166666666666662E-2</v>
      </c>
      <c r="E493" s="20">
        <f>D493/B493</f>
        <v>4.2993047932674711E-3</v>
      </c>
      <c r="F493" s="18">
        <f t="shared" si="23"/>
        <v>70.157552558252547</v>
      </c>
      <c r="G493" s="21">
        <f t="shared" si="24"/>
        <v>8.728408673281729E-3</v>
      </c>
    </row>
    <row r="494" spans="1:7" x14ac:dyDescent="0.15">
      <c r="A494" s="17" t="str">
        <f>LEFT(Data!A500,4)&amp;"-"&amp;IF(LEN(Data!A500)-FIND(".",Data!A500)=1,10,RIGHT(Data!A500,2))&amp;"-28"</f>
        <v>1911-12-28</v>
      </c>
      <c r="B494" s="18">
        <f>Data!B501</f>
        <v>9.1199999999999992</v>
      </c>
      <c r="C494" s="20">
        <f t="shared" si="22"/>
        <v>1.097694840834329E-3</v>
      </c>
      <c r="D494" s="18">
        <f>Data!C501/12</f>
        <v>3.9233333333333335E-2</v>
      </c>
      <c r="E494" s="20">
        <f>D494/B494</f>
        <v>4.3019005847953224E-3</v>
      </c>
      <c r="F494" s="18">
        <f t="shared" si="23"/>
        <v>70.536192843738917</v>
      </c>
      <c r="G494" s="21">
        <f t="shared" si="24"/>
        <v>5.3969996341018955E-3</v>
      </c>
    </row>
    <row r="495" spans="1:7" x14ac:dyDescent="0.15">
      <c r="A495" s="17" t="str">
        <f>LEFT(Data!A501,4)&amp;"-"&amp;IF(LEN(Data!A501)-FIND(".",Data!A501)=1,10,RIGHT(Data!A501,2))&amp;"-28"</f>
        <v>1912-01-28</v>
      </c>
      <c r="B495" s="18">
        <f>Data!B502</f>
        <v>9.0399999999999991</v>
      </c>
      <c r="C495" s="20">
        <f t="shared" si="22"/>
        <v>-8.7719298245614308E-3</v>
      </c>
      <c r="D495" s="18">
        <f>Data!C502/12</f>
        <v>3.9308333333333334E-2</v>
      </c>
      <c r="E495" s="20">
        <f>D495/B495</f>
        <v>4.3482669616519178E-3</v>
      </c>
      <c r="F495" s="18">
        <f t="shared" si="23"/>
        <v>70.220893999265627</v>
      </c>
      <c r="G495" s="21">
        <f t="shared" si="24"/>
        <v>-4.4700292397660268E-3</v>
      </c>
    </row>
    <row r="496" spans="1:7" x14ac:dyDescent="0.15">
      <c r="A496" s="17" t="str">
        <f>LEFT(Data!A502,4)&amp;"-"&amp;IF(LEN(Data!A502)-FIND(".",Data!A502)=1,10,RIGHT(Data!A502,2))&amp;"-28"</f>
        <v>1912-02-28</v>
      </c>
      <c r="B496" s="18">
        <f>Data!B503</f>
        <v>9.3000000000000007</v>
      </c>
      <c r="C496" s="20">
        <f t="shared" si="22"/>
        <v>2.8761061946902755E-2</v>
      </c>
      <c r="D496" s="18">
        <f>Data!C503/12</f>
        <v>3.9375E-2</v>
      </c>
      <c r="E496" s="20">
        <f>D496/B496</f>
        <v>4.233870967741935E-3</v>
      </c>
      <c r="F496" s="18">
        <f t="shared" si="23"/>
        <v>72.545860674940059</v>
      </c>
      <c r="G496" s="21">
        <f t="shared" si="24"/>
        <v>3.3109328908554669E-2</v>
      </c>
    </row>
    <row r="497" spans="1:7" x14ac:dyDescent="0.15">
      <c r="A497" s="17" t="str">
        <f>LEFT(Data!A503,4)&amp;"-"&amp;IF(LEN(Data!A503)-FIND(".",Data!A503)=1,10,RIGHT(Data!A503,2))&amp;"-28"</f>
        <v>1912-03-28</v>
      </c>
      <c r="B497" s="18">
        <f>Data!B504</f>
        <v>9.59</v>
      </c>
      <c r="C497" s="20">
        <f t="shared" si="22"/>
        <v>3.118279569892457E-2</v>
      </c>
      <c r="D497" s="18">
        <f>Data!C504/12</f>
        <v>3.9441666666666667E-2</v>
      </c>
      <c r="E497" s="20">
        <f>D497/B497</f>
        <v>4.1127911018421972E-3</v>
      </c>
      <c r="F497" s="18">
        <f t="shared" si="23"/>
        <v>75.115193240510834</v>
      </c>
      <c r="G497" s="21">
        <f t="shared" si="24"/>
        <v>3.541666666666643E-2</v>
      </c>
    </row>
    <row r="498" spans="1:7" x14ac:dyDescent="0.15">
      <c r="A498" s="17" t="str">
        <f>LEFT(Data!A504,4)&amp;"-"&amp;IF(LEN(Data!A504)-FIND(".",Data!A504)=1,10,RIGHT(Data!A504,2))&amp;"-28"</f>
        <v>1912-04-28</v>
      </c>
      <c r="B498" s="18">
        <f>Data!B505</f>
        <v>9.58</v>
      </c>
      <c r="C498" s="20">
        <f t="shared" si="22"/>
        <v>-1.0427528675703845E-3</v>
      </c>
      <c r="D498" s="18">
        <f>Data!C505/12</f>
        <v>3.9516666666666665E-2</v>
      </c>
      <c r="E498" s="20">
        <f>D498/B498</f>
        <v>4.1249130132219904E-3</v>
      </c>
      <c r="F498" s="18">
        <f t="shared" si="23"/>
        <v>75.345799755733921</v>
      </c>
      <c r="G498" s="21">
        <f t="shared" si="24"/>
        <v>3.0700382342718768E-3</v>
      </c>
    </row>
    <row r="499" spans="1:7" x14ac:dyDescent="0.15">
      <c r="A499" s="17" t="str">
        <f>LEFT(Data!A505,4)&amp;"-"&amp;IF(LEN(Data!A505)-FIND(".",Data!A505)=1,10,RIGHT(Data!A505,2))&amp;"-28"</f>
        <v>1912-05-28</v>
      </c>
      <c r="B499" s="18">
        <f>Data!B506</f>
        <v>9.58</v>
      </c>
      <c r="C499" s="20">
        <f t="shared" si="22"/>
        <v>0</v>
      </c>
      <c r="D499" s="18">
        <f>Data!C506/12</f>
        <v>3.9583333333333331E-2</v>
      </c>
      <c r="E499" s="20">
        <f>D499/B499</f>
        <v>4.1318719554627693E-3</v>
      </c>
      <c r="F499" s="18">
        <f t="shared" si="23"/>
        <v>75.656594625637965</v>
      </c>
      <c r="G499" s="21">
        <f t="shared" si="24"/>
        <v>4.1249130132219314E-3</v>
      </c>
    </row>
    <row r="500" spans="1:7" x14ac:dyDescent="0.15">
      <c r="A500" s="17" t="str">
        <f>LEFT(Data!A506,4)&amp;"-"&amp;IF(LEN(Data!A506)-FIND(".",Data!A506)=1,10,RIGHT(Data!A506,2))&amp;"-28"</f>
        <v>1912-06-28</v>
      </c>
      <c r="B500" s="18">
        <f>Data!B507</f>
        <v>9.59</v>
      </c>
      <c r="C500" s="20">
        <f t="shared" si="22"/>
        <v>1.0438413361169019E-3</v>
      </c>
      <c r="D500" s="18">
        <f>Data!C507/12</f>
        <v>3.9649999999999998E-2</v>
      </c>
      <c r="E500" s="20">
        <f>D500/B500</f>
        <v>4.1345151199165793E-3</v>
      </c>
      <c r="F500" s="18">
        <f t="shared" si="23"/>
        <v>76.048171468037538</v>
      </c>
      <c r="G500" s="21">
        <f t="shared" si="24"/>
        <v>5.175713291579731E-3</v>
      </c>
    </row>
    <row r="501" spans="1:7" x14ac:dyDescent="0.15">
      <c r="A501" s="17" t="str">
        <f>LEFT(Data!A507,4)&amp;"-"&amp;IF(LEN(Data!A507)-FIND(".",Data!A507)=1,10,RIGHT(Data!A507,2))&amp;"-28"</f>
        <v>1912-07-28</v>
      </c>
      <c r="B501" s="18">
        <f>Data!B508</f>
        <v>9.81</v>
      </c>
      <c r="C501" s="20">
        <f t="shared" si="22"/>
        <v>2.294056308654846E-2</v>
      </c>
      <c r="D501" s="18">
        <f>Data!C508/12</f>
        <v>3.9725000000000003E-2</v>
      </c>
      <c r="E501" s="20">
        <f>D501/B501</f>
        <v>4.0494393476044853E-3</v>
      </c>
      <c r="F501" s="18">
        <f t="shared" si="23"/>
        <v>78.107181657993323</v>
      </c>
      <c r="G501" s="21">
        <f t="shared" si="24"/>
        <v>2.7075078206465042E-2</v>
      </c>
    </row>
    <row r="502" spans="1:7" x14ac:dyDescent="0.15">
      <c r="A502" s="17" t="str">
        <f>LEFT(Data!A508,4)&amp;"-"&amp;IF(LEN(Data!A508)-FIND(".",Data!A508)=1,10,RIGHT(Data!A508,2))&amp;"-28"</f>
        <v>1912-08-28</v>
      </c>
      <c r="B502" s="18">
        <f>Data!B509</f>
        <v>9.86</v>
      </c>
      <c r="C502" s="20">
        <f t="shared" si="22"/>
        <v>5.0968399592252744E-3</v>
      </c>
      <c r="D502" s="18">
        <f>Data!C509/12</f>
        <v>3.9791666666666663E-2</v>
      </c>
      <c r="E502" s="20">
        <f>D502/B502</f>
        <v>4.0356659905341442E-3</v>
      </c>
      <c r="F502" s="18">
        <f t="shared" si="23"/>
        <v>78.821571757306614</v>
      </c>
      <c r="G502" s="21">
        <f t="shared" si="24"/>
        <v>9.1462793068297632E-3</v>
      </c>
    </row>
    <row r="503" spans="1:7" x14ac:dyDescent="0.15">
      <c r="A503" s="17" t="str">
        <f>LEFT(Data!A509,4)&amp;"-"&amp;IF(LEN(Data!A509)-FIND(".",Data!A509)=1,10,RIGHT(Data!A509,2))&amp;"-28"</f>
        <v>1912-09-28</v>
      </c>
      <c r="B503" s="18">
        <f>Data!B510</f>
        <v>9.84</v>
      </c>
      <c r="C503" s="20">
        <f t="shared" si="22"/>
        <v>-2.0283975659228792E-3</v>
      </c>
      <c r="D503" s="18">
        <f>Data!C510/12</f>
        <v>3.9858333333333336E-2</v>
      </c>
      <c r="E503" s="20">
        <f>D503/B503</f>
        <v>4.0506436314363143E-3</v>
      </c>
      <c r="F503" s="18">
        <f t="shared" si="23"/>
        <v>78.979787809473294</v>
      </c>
      <c r="G503" s="21">
        <f t="shared" si="24"/>
        <v>2.0072684246112971E-3</v>
      </c>
    </row>
    <row r="504" spans="1:7" x14ac:dyDescent="0.15">
      <c r="A504" s="17" t="str">
        <f>LEFT(Data!A510,4)&amp;"-"&amp;IF(LEN(Data!A510)-FIND(".",Data!A510)=1,10,RIGHT(Data!A510,2))&amp;"-28"</f>
        <v>1912-10-28</v>
      </c>
      <c r="B504" s="18">
        <f>Data!B511</f>
        <v>9.73</v>
      </c>
      <c r="C504" s="20">
        <f t="shared" si="22"/>
        <v>-1.1178861788617822E-2</v>
      </c>
      <c r="D504" s="18">
        <f>Data!C511/12</f>
        <v>3.9933333333333335E-2</v>
      </c>
      <c r="E504" s="20">
        <f>D504/B504</f>
        <v>4.104145255224392E-3</v>
      </c>
      <c r="F504" s="18">
        <f t="shared" si="23"/>
        <v>78.416802651959472</v>
      </c>
      <c r="G504" s="21">
        <f t="shared" si="24"/>
        <v>-7.128218157181454E-3</v>
      </c>
    </row>
    <row r="505" spans="1:7" x14ac:dyDescent="0.15">
      <c r="A505" s="17" t="str">
        <f>LEFT(Data!A511,4)&amp;"-"&amp;IF(LEN(Data!A511)-FIND(".",Data!A511)=1,10,RIGHT(Data!A511,2))&amp;"-28"</f>
        <v>1912-11-28</v>
      </c>
      <c r="B505" s="18">
        <f>Data!B512</f>
        <v>9.3800000000000008</v>
      </c>
      <c r="C505" s="20">
        <f t="shared" si="22"/>
        <v>-3.5971223021582732E-2</v>
      </c>
      <c r="D505" s="18">
        <f>Data!C512/12</f>
        <v>0.04</v>
      </c>
      <c r="E505" s="20">
        <f>D505/B505</f>
        <v>4.2643923240938165E-3</v>
      </c>
      <c r="F505" s="18">
        <f t="shared" si="23"/>
        <v>75.917888303660305</v>
      </c>
      <c r="G505" s="21">
        <f t="shared" si="24"/>
        <v>-3.1867077766358332E-2</v>
      </c>
    </row>
    <row r="506" spans="1:7" x14ac:dyDescent="0.15">
      <c r="A506" s="17" t="str">
        <f>LEFT(Data!A512,4)&amp;"-"&amp;IF(LEN(Data!A512)-FIND(".",Data!A512)=1,10,RIGHT(Data!A512,2))&amp;"-28"</f>
        <v>1912-12-28</v>
      </c>
      <c r="B506" s="18">
        <f>Data!B513</f>
        <v>9.3000000000000007</v>
      </c>
      <c r="C506" s="20">
        <f t="shared" si="22"/>
        <v>-8.5287846481876262E-3</v>
      </c>
      <c r="D506" s="18">
        <f>Data!C513/12</f>
        <v>0.04</v>
      </c>
      <c r="E506" s="20">
        <f>D506/B506</f>
        <v>4.3010752688172043E-3</v>
      </c>
      <c r="F506" s="18">
        <f t="shared" si="23"/>
        <v>75.594144643516771</v>
      </c>
      <c r="G506" s="21">
        <f t="shared" si="24"/>
        <v>-4.2643923240937021E-3</v>
      </c>
    </row>
    <row r="507" spans="1:7" x14ac:dyDescent="0.15">
      <c r="A507" s="17" t="str">
        <f>LEFT(Data!A513,4)&amp;"-"&amp;IF(LEN(Data!A513)-FIND(".",Data!A513)=1,10,RIGHT(Data!A513,2))&amp;"-28"</f>
        <v>1913-01-28</v>
      </c>
      <c r="B507" s="18">
        <f>Data!B514</f>
        <v>8.9700000000000006</v>
      </c>
      <c r="C507" s="20">
        <f t="shared" si="22"/>
        <v>-3.5483870967741971E-2</v>
      </c>
      <c r="D507" s="18">
        <f>Data!C514/12</f>
        <v>0.04</v>
      </c>
      <c r="E507" s="20">
        <f>D507/B507</f>
        <v>4.459308807134894E-3</v>
      </c>
      <c r="F507" s="18">
        <f t="shared" si="23"/>
        <v>73.236907875063011</v>
      </c>
      <c r="G507" s="21">
        <f t="shared" si="24"/>
        <v>-3.1182795698924903E-2</v>
      </c>
    </row>
    <row r="508" spans="1:7" x14ac:dyDescent="0.15">
      <c r="A508" s="17" t="str">
        <f>LEFT(Data!A514,4)&amp;"-"&amp;IF(LEN(Data!A514)-FIND(".",Data!A514)=1,10,RIGHT(Data!A514,2))&amp;"-28"</f>
        <v>1913-02-28</v>
      </c>
      <c r="B508" s="18">
        <f>Data!B515</f>
        <v>8.8000000000000007</v>
      </c>
      <c r="C508" s="20">
        <f t="shared" si="22"/>
        <v>-1.8952062430323324E-2</v>
      </c>
      <c r="D508" s="18">
        <f>Data!C515/12</f>
        <v>0.04</v>
      </c>
      <c r="E508" s="20">
        <f>D508/B508</f>
        <v>4.5454545454545452E-3</v>
      </c>
      <c r="F508" s="18">
        <f t="shared" si="23"/>
        <v>72.175503413105574</v>
      </c>
      <c r="G508" s="21">
        <f t="shared" si="24"/>
        <v>-1.449275362318847E-2</v>
      </c>
    </row>
    <row r="509" spans="1:7" x14ac:dyDescent="0.15">
      <c r="A509" s="17" t="str">
        <f>LEFT(Data!A515,4)&amp;"-"&amp;IF(LEN(Data!A515)-FIND(".",Data!A515)=1,10,RIGHT(Data!A515,2))&amp;"-28"</f>
        <v>1913-03-28</v>
      </c>
      <c r="B509" s="18">
        <f>Data!B516</f>
        <v>8.7899999999999991</v>
      </c>
      <c r="C509" s="20">
        <f t="shared" si="22"/>
        <v>-1.1363636363638241E-3</v>
      </c>
      <c r="D509" s="18">
        <f>Data!C516/12</f>
        <v>0.04</v>
      </c>
      <c r="E509" s="20">
        <f>D509/B509</f>
        <v>4.550625711035268E-3</v>
      </c>
      <c r="F509" s="18">
        <f t="shared" si="23"/>
        <v>72.421556265650239</v>
      </c>
      <c r="G509" s="21">
        <f t="shared" si="24"/>
        <v>3.4090909090906951E-3</v>
      </c>
    </row>
    <row r="510" spans="1:7" x14ac:dyDescent="0.15">
      <c r="A510" s="17" t="str">
        <f>LEFT(Data!A516,4)&amp;"-"&amp;IF(LEN(Data!A516)-FIND(".",Data!A516)=1,10,RIGHT(Data!A516,2))&amp;"-28"</f>
        <v>1913-04-28</v>
      </c>
      <c r="B510" s="18">
        <f>Data!B517</f>
        <v>8.5500000000000007</v>
      </c>
      <c r="C510" s="20">
        <f t="shared" si="22"/>
        <v>-2.7303754266211455E-2</v>
      </c>
      <c r="D510" s="18">
        <f>Data!C517/12</f>
        <v>0.04</v>
      </c>
      <c r="E510" s="20">
        <f>D510/B510</f>
        <v>4.6783625730994153E-3</v>
      </c>
      <c r="F510" s="18">
        <f t="shared" si="23"/>
        <v>70.773739285771967</v>
      </c>
      <c r="G510" s="21">
        <f t="shared" si="24"/>
        <v>-2.2753128555176305E-2</v>
      </c>
    </row>
    <row r="511" spans="1:7" x14ac:dyDescent="0.15">
      <c r="A511" s="17" t="str">
        <f>LEFT(Data!A517,4)&amp;"-"&amp;IF(LEN(Data!A517)-FIND(".",Data!A517)=1,10,RIGHT(Data!A517,2))&amp;"-28"</f>
        <v>1913-05-28</v>
      </c>
      <c r="B511" s="18">
        <f>Data!B518</f>
        <v>8.1199999999999992</v>
      </c>
      <c r="C511" s="20">
        <f t="shared" si="22"/>
        <v>-5.0292397660818833E-2</v>
      </c>
      <c r="D511" s="18">
        <f>Data!C518/12</f>
        <v>0.04</v>
      </c>
      <c r="E511" s="20">
        <f>D511/B511</f>
        <v>4.9261083743842374E-3</v>
      </c>
      <c r="F511" s="18">
        <f t="shared" si="23"/>
        <v>67.545463458701661</v>
      </c>
      <c r="G511" s="21">
        <f t="shared" si="24"/>
        <v>-4.5614035087719329E-2</v>
      </c>
    </row>
    <row r="512" spans="1:7" x14ac:dyDescent="0.15">
      <c r="A512" s="17" t="str">
        <f>LEFT(Data!A518,4)&amp;"-"&amp;IF(LEN(Data!A518)-FIND(".",Data!A518)=1,10,RIGHT(Data!A518,2))&amp;"-28"</f>
        <v>1913-06-28</v>
      </c>
      <c r="B512" s="18">
        <f>Data!B519</f>
        <v>8.23</v>
      </c>
      <c r="C512" s="20">
        <f t="shared" si="22"/>
        <v>1.3546798029556717E-2</v>
      </c>
      <c r="D512" s="18">
        <f>Data!C519/12</f>
        <v>0.04</v>
      </c>
      <c r="E512" s="20">
        <f>D512/B512</f>
        <v>4.8602673147023082E-3</v>
      </c>
      <c r="F512" s="18">
        <f t="shared" si="23"/>
        <v>68.793224483185071</v>
      </c>
      <c r="G512" s="21">
        <f t="shared" si="24"/>
        <v>1.8472906403941058E-2</v>
      </c>
    </row>
    <row r="513" spans="1:7" x14ac:dyDescent="0.15">
      <c r="A513" s="17" t="str">
        <f>LEFT(Data!A519,4)&amp;"-"&amp;IF(LEN(Data!A519)-FIND(".",Data!A519)=1,10,RIGHT(Data!A519,2))&amp;"-28"</f>
        <v>1913-07-28</v>
      </c>
      <c r="B513" s="18">
        <f>Data!B520</f>
        <v>8.4499999999999993</v>
      </c>
      <c r="C513" s="20">
        <f t="shared" si="22"/>
        <v>2.6731470230862531E-2</v>
      </c>
      <c r="D513" s="18">
        <f>Data!C520/12</f>
        <v>0.04</v>
      </c>
      <c r="E513" s="20">
        <f>D513/B513</f>
        <v>4.7337278106508885E-3</v>
      </c>
      <c r="F513" s="18">
        <f t="shared" si="23"/>
        <v>70.966521975970977</v>
      </c>
      <c r="G513" s="21">
        <f t="shared" si="24"/>
        <v>3.1591737545564769E-2</v>
      </c>
    </row>
    <row r="514" spans="1:7" x14ac:dyDescent="0.15">
      <c r="A514" s="17" t="str">
        <f>LEFT(Data!A520,4)&amp;"-"&amp;IF(LEN(Data!A520)-FIND(".",Data!A520)=1,10,RIGHT(Data!A520,2))&amp;"-28"</f>
        <v>1913-08-28</v>
      </c>
      <c r="B514" s="18">
        <f>Data!B521</f>
        <v>8.5299999999999994</v>
      </c>
      <c r="C514" s="20">
        <f t="shared" si="22"/>
        <v>9.4674556213016903E-3</v>
      </c>
      <c r="D514" s="18">
        <f>Data!C521/12</f>
        <v>0.04</v>
      </c>
      <c r="E514" s="20">
        <f>D514/B514</f>
        <v>4.6893317702227438E-3</v>
      </c>
      <c r="F514" s="18">
        <f t="shared" si="23"/>
        <v>71.974330572079438</v>
      </c>
      <c r="G514" s="21">
        <f t="shared" si="24"/>
        <v>1.4201183431952646E-2</v>
      </c>
    </row>
    <row r="515" spans="1:7" x14ac:dyDescent="0.15">
      <c r="A515" s="17" t="str">
        <f>LEFT(Data!A521,4)&amp;"-"&amp;IF(LEN(Data!A521)-FIND(".",Data!A521)=1,10,RIGHT(Data!A521,2))&amp;"-28"</f>
        <v>1913-09-28</v>
      </c>
      <c r="B515" s="18">
        <f>Data!B522</f>
        <v>8.26</v>
      </c>
      <c r="C515" s="20">
        <f t="shared" si="22"/>
        <v>-3.1652989449003521E-2</v>
      </c>
      <c r="D515" s="18">
        <f>Data!C522/12</f>
        <v>0.04</v>
      </c>
      <c r="E515" s="20">
        <f>D515/B515</f>
        <v>4.8426150121065378E-3</v>
      </c>
      <c r="F515" s="18">
        <f t="shared" si="23"/>
        <v>70.033639360874488</v>
      </c>
      <c r="G515" s="21">
        <f t="shared" si="24"/>
        <v>-2.6963657678780728E-2</v>
      </c>
    </row>
    <row r="516" spans="1:7" x14ac:dyDescent="0.15">
      <c r="A516" s="17" t="str">
        <f>LEFT(Data!A522,4)&amp;"-"&amp;IF(LEN(Data!A522)-FIND(".",Data!A522)=1,10,RIGHT(Data!A522,2))&amp;"-28"</f>
        <v>1913-10-28</v>
      </c>
      <c r="B516" s="18">
        <f>Data!B523</f>
        <v>8.0500000000000007</v>
      </c>
      <c r="C516" s="20">
        <f t="shared" ref="C516:C579" si="25">B516/B515-1</f>
        <v>-2.5423728813559254E-2</v>
      </c>
      <c r="D516" s="18">
        <f>Data!C523/12</f>
        <v>0.04</v>
      </c>
      <c r="E516" s="20">
        <f>D516/B516</f>
        <v>4.9689440993788813E-3</v>
      </c>
      <c r="F516" s="18">
        <f t="shared" ref="F516:F579" si="26">(1+C516+E515)*F515</f>
        <v>68.592269059258442</v>
      </c>
      <c r="G516" s="21">
        <f t="shared" ref="G516:G579" si="27">F516/F515-1</f>
        <v>-2.0581113801452555E-2</v>
      </c>
    </row>
    <row r="517" spans="1:7" x14ac:dyDescent="0.15">
      <c r="A517" s="17" t="str">
        <f>LEFT(Data!A523,4)&amp;"-"&amp;IF(LEN(Data!A523)-FIND(".",Data!A523)=1,10,RIGHT(Data!A523,2))&amp;"-28"</f>
        <v>1913-11-28</v>
      </c>
      <c r="B517" s="18">
        <f>Data!B524</f>
        <v>8.0399999999999991</v>
      </c>
      <c r="C517" s="20">
        <f t="shared" si="25"/>
        <v>-1.2422360248449671E-3</v>
      </c>
      <c r="D517" s="18">
        <f>Data!C524/12</f>
        <v>0.04</v>
      </c>
      <c r="E517" s="20">
        <f>D517/B517</f>
        <v>4.9751243781094535E-3</v>
      </c>
      <c r="F517" s="18">
        <f t="shared" si="26"/>
        <v>68.847892422212183</v>
      </c>
      <c r="G517" s="21">
        <f t="shared" si="27"/>
        <v>3.7267080745340131E-3</v>
      </c>
    </row>
    <row r="518" spans="1:7" x14ac:dyDescent="0.15">
      <c r="A518" s="17" t="str">
        <f>LEFT(Data!A524,4)&amp;"-"&amp;IF(LEN(Data!A524)-FIND(".",Data!A524)=1,10,RIGHT(Data!A524,2))&amp;"-28"</f>
        <v>1913-12-28</v>
      </c>
      <c r="B518" s="18">
        <f>Data!B525</f>
        <v>8.3699999999999992</v>
      </c>
      <c r="C518" s="20">
        <f t="shared" si="25"/>
        <v>4.1044776119403048E-2</v>
      </c>
      <c r="D518" s="18">
        <f>Data!C525/12</f>
        <v>3.9583333333333331E-2</v>
      </c>
      <c r="E518" s="20">
        <f>D518/B518</f>
        <v>4.7291915571485467E-3</v>
      </c>
      <c r="F518" s="18">
        <f t="shared" si="26"/>
        <v>72.016265580945841</v>
      </c>
      <c r="G518" s="21">
        <f t="shared" si="27"/>
        <v>4.6019900497512589E-2</v>
      </c>
    </row>
    <row r="519" spans="1:7" x14ac:dyDescent="0.15">
      <c r="A519" s="17" t="str">
        <f>LEFT(Data!A525,4)&amp;"-"&amp;IF(LEN(Data!A525)-FIND(".",Data!A525)=1,10,RIGHT(Data!A525,2))&amp;"-28"</f>
        <v>1914-01-28</v>
      </c>
      <c r="B519" s="18">
        <f>Data!B526</f>
        <v>8.48</v>
      </c>
      <c r="C519" s="20">
        <f t="shared" si="25"/>
        <v>1.31421744324971E-2</v>
      </c>
      <c r="D519" s="18">
        <f>Data!C526/12</f>
        <v>3.9166666666666662E-2</v>
      </c>
      <c r="E519" s="20">
        <f>D519/B519</f>
        <v>4.6187106918238983E-3</v>
      </c>
      <c r="F519" s="18">
        <f t="shared" si="26"/>
        <v>73.303294620350442</v>
      </c>
      <c r="G519" s="21">
        <f t="shared" si="27"/>
        <v>1.7871365989645671E-2</v>
      </c>
    </row>
    <row r="520" spans="1:7" x14ac:dyDescent="0.15">
      <c r="A520" s="17" t="str">
        <f>LEFT(Data!A526,4)&amp;"-"&amp;IF(LEN(Data!A526)-FIND(".",Data!A526)=1,10,RIGHT(Data!A526,2))&amp;"-28"</f>
        <v>1914-02-28</v>
      </c>
      <c r="B520" s="18">
        <f>Data!B527</f>
        <v>8.32</v>
      </c>
      <c r="C520" s="20">
        <f t="shared" si="25"/>
        <v>-1.8867924528301883E-2</v>
      </c>
      <c r="D520" s="18">
        <f>Data!C527/12</f>
        <v>3.875E-2</v>
      </c>
      <c r="E520" s="20">
        <f>D520/B520</f>
        <v>4.657451923076923E-3</v>
      </c>
      <c r="F520" s="18">
        <f t="shared" si="26"/>
        <v>72.258780300386718</v>
      </c>
      <c r="G520" s="21">
        <f t="shared" si="27"/>
        <v>-1.4249213836478036E-2</v>
      </c>
    </row>
    <row r="521" spans="1:7" x14ac:dyDescent="0.15">
      <c r="A521" s="17" t="str">
        <f>LEFT(Data!A527,4)&amp;"-"&amp;IF(LEN(Data!A527)-FIND(".",Data!A527)=1,10,RIGHT(Data!A527,2))&amp;"-28"</f>
        <v>1914-03-28</v>
      </c>
      <c r="B521" s="18">
        <f>Data!B528</f>
        <v>8.1199999999999992</v>
      </c>
      <c r="C521" s="20">
        <f t="shared" si="25"/>
        <v>-2.4038461538461675E-2</v>
      </c>
      <c r="D521" s="18">
        <f>Data!C528/12</f>
        <v>3.8333333333333337E-2</v>
      </c>
      <c r="E521" s="20">
        <f>D521/B521</f>
        <v>4.7208538587848944E-3</v>
      </c>
      <c r="F521" s="18">
        <f t="shared" si="26"/>
        <v>70.858332184588946</v>
      </c>
      <c r="G521" s="21">
        <f t="shared" si="27"/>
        <v>-1.9381009615384803E-2</v>
      </c>
    </row>
    <row r="522" spans="1:7" x14ac:dyDescent="0.15">
      <c r="A522" s="17" t="str">
        <f>LEFT(Data!A528,4)&amp;"-"&amp;IF(LEN(Data!A528)-FIND(".",Data!A528)=1,10,RIGHT(Data!A528,2))&amp;"-28"</f>
        <v>1914-04-28</v>
      </c>
      <c r="B522" s="18">
        <f>Data!B529</f>
        <v>8.17</v>
      </c>
      <c r="C522" s="20">
        <f t="shared" si="25"/>
        <v>6.1576354679804268E-3</v>
      </c>
      <c r="D522" s="18">
        <f>Data!C529/12</f>
        <v>3.7916666666666668E-2</v>
      </c>
      <c r="E522" s="20">
        <f>D522/B522</f>
        <v>4.6409628722970222E-3</v>
      </c>
      <c r="F522" s="18">
        <f t="shared" si="26"/>
        <v>71.62916379497139</v>
      </c>
      <c r="G522" s="21">
        <f t="shared" si="27"/>
        <v>1.0878489326765273E-2</v>
      </c>
    </row>
    <row r="523" spans="1:7" x14ac:dyDescent="0.15">
      <c r="A523" s="17" t="str">
        <f>LEFT(Data!A529,4)&amp;"-"&amp;IF(LEN(Data!A529)-FIND(".",Data!A529)=1,10,RIGHT(Data!A529,2))&amp;"-28"</f>
        <v>1914-05-28</v>
      </c>
      <c r="B523" s="18">
        <f>Data!B530</f>
        <v>8.1300000000000008</v>
      </c>
      <c r="C523" s="20">
        <f t="shared" si="25"/>
        <v>-4.8959608323132509E-3</v>
      </c>
      <c r="D523" s="18">
        <f>Data!C530/12</f>
        <v>3.7499999999999999E-2</v>
      </c>
      <c r="E523" s="20">
        <f>D523/B523</f>
        <v>4.6125461254612537E-3</v>
      </c>
      <c r="F523" s="18">
        <f t="shared" si="26"/>
        <v>71.610898504326002</v>
      </c>
      <c r="G523" s="21">
        <f t="shared" si="27"/>
        <v>-2.5499796001626773E-4</v>
      </c>
    </row>
    <row r="524" spans="1:7" x14ac:dyDescent="0.15">
      <c r="A524" s="17" t="str">
        <f>LEFT(Data!A530,4)&amp;"-"&amp;IF(LEN(Data!A530)-FIND(".",Data!A530)=1,10,RIGHT(Data!A530,2))&amp;"-28"</f>
        <v>1914-06-28</v>
      </c>
      <c r="B524" s="18">
        <f>Data!B531</f>
        <v>7.68</v>
      </c>
      <c r="C524" s="20">
        <f t="shared" si="25"/>
        <v>-5.5350553505535194E-2</v>
      </c>
      <c r="D524" s="18">
        <f>Data!C531/12</f>
        <v>3.7083333333333336E-2</v>
      </c>
      <c r="E524" s="20">
        <f>D524/B524</f>
        <v>4.828559027777778E-3</v>
      </c>
      <c r="F524" s="18">
        <f t="shared" si="26"/>
        <v>67.977504207519786</v>
      </c>
      <c r="G524" s="21">
        <f t="shared" si="27"/>
        <v>-5.0738007380073946E-2</v>
      </c>
    </row>
    <row r="525" spans="1:7" x14ac:dyDescent="0.15">
      <c r="A525" s="17" t="str">
        <f>LEFT(Data!A531,4)&amp;"-"&amp;IF(LEN(Data!A531)-FIND(".",Data!A531)=1,10,RIGHT(Data!A531,2))&amp;"-28"</f>
        <v>1914-07-28</v>
      </c>
      <c r="B525" s="18">
        <f>Data!B532</f>
        <v>7.68</v>
      </c>
      <c r="C525" s="20">
        <f t="shared" si="25"/>
        <v>0</v>
      </c>
      <c r="D525" s="18">
        <f>Data!C532/12</f>
        <v>3.6666666666666667E-2</v>
      </c>
      <c r="E525" s="20">
        <f>D525/B525</f>
        <v>4.7743055555555559E-3</v>
      </c>
      <c r="F525" s="18">
        <f t="shared" si="26"/>
        <v>68.305737599146795</v>
      </c>
      <c r="G525" s="21">
        <f t="shared" si="27"/>
        <v>4.8285590277776791E-3</v>
      </c>
    </row>
    <row r="526" spans="1:7" x14ac:dyDescent="0.15">
      <c r="A526" s="17" t="str">
        <f>LEFT(Data!A532,4)&amp;"-"&amp;IF(LEN(Data!A532)-FIND(".",Data!A532)=1,10,RIGHT(Data!A532,2))&amp;"-28"</f>
        <v>1914-08-28</v>
      </c>
      <c r="B526" s="18">
        <f>Data!B533</f>
        <v>7.68</v>
      </c>
      <c r="C526" s="20">
        <f t="shared" si="25"/>
        <v>0</v>
      </c>
      <c r="D526" s="18">
        <f>Data!C533/12</f>
        <v>3.6249999999999998E-2</v>
      </c>
      <c r="E526" s="20">
        <f>D526/B526</f>
        <v>4.720052083333333E-3</v>
      </c>
      <c r="F526" s="18">
        <f t="shared" si="26"/>
        <v>68.631850061642723</v>
      </c>
      <c r="G526" s="21">
        <f t="shared" si="27"/>
        <v>4.7743055555555802E-3</v>
      </c>
    </row>
    <row r="527" spans="1:7" x14ac:dyDescent="0.15">
      <c r="A527" s="17" t="str">
        <f>LEFT(Data!A533,4)&amp;"-"&amp;IF(LEN(Data!A533)-FIND(".",Data!A533)=1,10,RIGHT(Data!A533,2))&amp;"-28"</f>
        <v>1914-09-28</v>
      </c>
      <c r="B527" s="18">
        <f>Data!B534</f>
        <v>7.68</v>
      </c>
      <c r="C527" s="20">
        <f t="shared" si="25"/>
        <v>0</v>
      </c>
      <c r="D527" s="18">
        <f>Data!C534/12</f>
        <v>3.5833333333333335E-2</v>
      </c>
      <c r="E527" s="20">
        <f>D527/B527</f>
        <v>4.6657986111111119E-3</v>
      </c>
      <c r="F527" s="18">
        <f t="shared" si="26"/>
        <v>68.955795968509193</v>
      </c>
      <c r="G527" s="21">
        <f t="shared" si="27"/>
        <v>4.7200520833332593E-3</v>
      </c>
    </row>
    <row r="528" spans="1:7" x14ac:dyDescent="0.15">
      <c r="A528" s="17" t="str">
        <f>LEFT(Data!A534,4)&amp;"-"&amp;IF(LEN(Data!A534)-FIND(".",Data!A534)=1,10,RIGHT(Data!A534,2))&amp;"-28"</f>
        <v>1914-10-28</v>
      </c>
      <c r="B528" s="18">
        <f>Data!B535</f>
        <v>7.68</v>
      </c>
      <c r="C528" s="20">
        <f t="shared" si="25"/>
        <v>0</v>
      </c>
      <c r="D528" s="18">
        <f>Data!C535/12</f>
        <v>3.5416666666666666E-2</v>
      </c>
      <c r="E528" s="20">
        <f>D528/B528</f>
        <v>4.611545138888889E-3</v>
      </c>
      <c r="F528" s="18">
        <f t="shared" si="26"/>
        <v>69.277529825567129</v>
      </c>
      <c r="G528" s="21">
        <f t="shared" si="27"/>
        <v>4.6657986111111605E-3</v>
      </c>
    </row>
    <row r="529" spans="1:7" x14ac:dyDescent="0.15">
      <c r="A529" s="17" t="str">
        <f>LEFT(Data!A535,4)&amp;"-"&amp;IF(LEN(Data!A535)-FIND(".",Data!A535)=1,10,RIGHT(Data!A535,2))&amp;"-28"</f>
        <v>1914-11-28</v>
      </c>
      <c r="B529" s="18">
        <f>Data!B536</f>
        <v>7.35</v>
      </c>
      <c r="C529" s="20">
        <f t="shared" si="25"/>
        <v>-4.296875E-2</v>
      </c>
      <c r="D529" s="18">
        <f>Data!C536/12</f>
        <v>3.4999999999999996E-2</v>
      </c>
      <c r="E529" s="20">
        <f>D529/B529</f>
        <v>4.7619047619047615E-3</v>
      </c>
      <c r="F529" s="18">
        <f t="shared" si="26"/>
        <v>66.62023742177611</v>
      </c>
      <c r="G529" s="21">
        <f t="shared" si="27"/>
        <v>-3.835720486111116E-2</v>
      </c>
    </row>
    <row r="530" spans="1:7" x14ac:dyDescent="0.15">
      <c r="A530" s="17" t="str">
        <f>LEFT(Data!A536,4)&amp;"-"&amp;IF(LEN(Data!A536)-FIND(".",Data!A536)=1,10,RIGHT(Data!A536,2))&amp;"-28"</f>
        <v>1914-12-28</v>
      </c>
      <c r="B530" s="18">
        <f>Data!B537</f>
        <v>7.48</v>
      </c>
      <c r="C530" s="20">
        <f t="shared" si="25"/>
        <v>1.7687074829932037E-2</v>
      </c>
      <c r="D530" s="18">
        <f>Data!C537/12</f>
        <v>3.506666666666667E-2</v>
      </c>
      <c r="E530" s="20">
        <f>D530/B530</f>
        <v>4.6880570409982177E-3</v>
      </c>
      <c r="F530" s="18">
        <f t="shared" si="26"/>
        <v>68.115793772060883</v>
      </c>
      <c r="G530" s="21">
        <f t="shared" si="27"/>
        <v>2.2448979591836782E-2</v>
      </c>
    </row>
    <row r="531" spans="1:7" x14ac:dyDescent="0.15">
      <c r="A531" s="17" t="str">
        <f>LEFT(Data!A537,4)&amp;"-"&amp;IF(LEN(Data!A537)-FIND(".",Data!A537)=1,10,RIGHT(Data!A537,2))&amp;"-28"</f>
        <v>1915-01-28</v>
      </c>
      <c r="B531" s="18">
        <f>Data!B538</f>
        <v>7.38</v>
      </c>
      <c r="C531" s="20">
        <f t="shared" si="25"/>
        <v>-1.3368983957219305E-2</v>
      </c>
      <c r="D531" s="18">
        <f>Data!C538/12</f>
        <v>3.5141666666666668E-2</v>
      </c>
      <c r="E531" s="20">
        <f>D531/B531</f>
        <v>4.7617434507678412E-3</v>
      </c>
      <c r="F531" s="18">
        <f t="shared" si="26"/>
        <v>67.524485544485231</v>
      </c>
      <c r="G531" s="21">
        <f t="shared" si="27"/>
        <v>-8.6809269162211322E-3</v>
      </c>
    </row>
    <row r="532" spans="1:7" x14ac:dyDescent="0.15">
      <c r="A532" s="17" t="str">
        <f>LEFT(Data!A538,4)&amp;"-"&amp;IF(LEN(Data!A538)-FIND(".",Data!A538)=1,10,RIGHT(Data!A538,2))&amp;"-28"</f>
        <v>1915-02-28</v>
      </c>
      <c r="B532" s="18">
        <f>Data!B539</f>
        <v>7.57</v>
      </c>
      <c r="C532" s="20">
        <f t="shared" si="25"/>
        <v>2.5745257452574499E-2</v>
      </c>
      <c r="D532" s="18">
        <f>Data!C539/12</f>
        <v>3.5208333333333335E-2</v>
      </c>
      <c r="E532" s="20">
        <f>D532/B532</f>
        <v>4.6510347864376928E-3</v>
      </c>
      <c r="F532" s="18">
        <f t="shared" si="26"/>
        <v>69.584455085988566</v>
      </c>
      <c r="G532" s="21">
        <f t="shared" si="27"/>
        <v>3.0507000903342352E-2</v>
      </c>
    </row>
    <row r="533" spans="1:7" x14ac:dyDescent="0.15">
      <c r="A533" s="17" t="str">
        <f>LEFT(Data!A539,4)&amp;"-"&amp;IF(LEN(Data!A539)-FIND(".",Data!A539)=1,10,RIGHT(Data!A539,2))&amp;"-28"</f>
        <v>1915-03-28</v>
      </c>
      <c r="B533" s="18">
        <f>Data!B540</f>
        <v>8.14</v>
      </c>
      <c r="C533" s="20">
        <f t="shared" si="25"/>
        <v>7.5297225891677755E-2</v>
      </c>
      <c r="D533" s="18">
        <f>Data!C540/12</f>
        <v>3.5275000000000001E-2</v>
      </c>
      <c r="E533" s="20">
        <f>D533/B533</f>
        <v>4.3335380835380832E-3</v>
      </c>
      <c r="F533" s="18">
        <f t="shared" si="26"/>
        <v>75.1476112403478</v>
      </c>
      <c r="G533" s="21">
        <f t="shared" si="27"/>
        <v>7.9948260678115446E-2</v>
      </c>
    </row>
    <row r="534" spans="1:7" x14ac:dyDescent="0.15">
      <c r="A534" s="17" t="str">
        <f>LEFT(Data!A540,4)&amp;"-"&amp;IF(LEN(Data!A540)-FIND(".",Data!A540)=1,10,RIGHT(Data!A540,2))&amp;"-28"</f>
        <v>1915-04-28</v>
      </c>
      <c r="B534" s="18">
        <f>Data!B541</f>
        <v>7.95</v>
      </c>
      <c r="C534" s="20">
        <f t="shared" si="25"/>
        <v>-2.3341523341523396E-2</v>
      </c>
      <c r="D534" s="18">
        <f>Data!C541/12</f>
        <v>3.5349999999999999E-2</v>
      </c>
      <c r="E534" s="20">
        <f>D534/B534</f>
        <v>4.4465408805031449E-3</v>
      </c>
      <c r="F534" s="18">
        <f t="shared" si="26"/>
        <v>73.719206553718465</v>
      </c>
      <c r="G534" s="21">
        <f t="shared" si="27"/>
        <v>-1.9007985257985194E-2</v>
      </c>
    </row>
    <row r="535" spans="1:7" x14ac:dyDescent="0.15">
      <c r="A535" s="17" t="str">
        <f>LEFT(Data!A541,4)&amp;"-"&amp;IF(LEN(Data!A541)-FIND(".",Data!A541)=1,10,RIGHT(Data!A541,2))&amp;"-28"</f>
        <v>1915-05-28</v>
      </c>
      <c r="B535" s="18">
        <f>Data!B542</f>
        <v>8.0399999999999991</v>
      </c>
      <c r="C535" s="20">
        <f t="shared" si="25"/>
        <v>1.1320754716980908E-2</v>
      </c>
      <c r="D535" s="18">
        <f>Data!C542/12</f>
        <v>3.5416666666666666E-2</v>
      </c>
      <c r="E535" s="20">
        <f>D535/B535</f>
        <v>4.4050580431177454E-3</v>
      </c>
      <c r="F535" s="18">
        <f t="shared" si="26"/>
        <v>74.881559074662931</v>
      </c>
      <c r="G535" s="21">
        <f t="shared" si="27"/>
        <v>1.5767295597484132E-2</v>
      </c>
    </row>
    <row r="536" spans="1:7" x14ac:dyDescent="0.15">
      <c r="A536" s="17" t="str">
        <f>LEFT(Data!A542,4)&amp;"-"&amp;IF(LEN(Data!A542)-FIND(".",Data!A542)=1,10,RIGHT(Data!A542,2))&amp;"-28"</f>
        <v>1915-06-28</v>
      </c>
      <c r="B536" s="18">
        <f>Data!B543</f>
        <v>8.01</v>
      </c>
      <c r="C536" s="20">
        <f t="shared" si="25"/>
        <v>-3.7313432835820448E-3</v>
      </c>
      <c r="D536" s="18">
        <f>Data!C543/12</f>
        <v>3.5483333333333332E-2</v>
      </c>
      <c r="E536" s="20">
        <f>D536/B536</f>
        <v>4.4298793175197668E-3</v>
      </c>
      <c r="F536" s="18">
        <f t="shared" si="26"/>
        <v>74.932007886228575</v>
      </c>
      <c r="G536" s="21">
        <f t="shared" si="27"/>
        <v>6.7371475953570403E-4</v>
      </c>
    </row>
    <row r="537" spans="1:7" x14ac:dyDescent="0.15">
      <c r="A537" s="17" t="str">
        <f>LEFT(Data!A543,4)&amp;"-"&amp;IF(LEN(Data!A543)-FIND(".",Data!A543)=1,10,RIGHT(Data!A543,2))&amp;"-28"</f>
        <v>1915-07-28</v>
      </c>
      <c r="B537" s="18">
        <f>Data!B544</f>
        <v>8.35</v>
      </c>
      <c r="C537" s="20">
        <f t="shared" si="25"/>
        <v>4.2446941323345699E-2</v>
      </c>
      <c r="D537" s="18">
        <f>Data!C544/12</f>
        <v>3.5558333333333338E-2</v>
      </c>
      <c r="E537" s="20">
        <f>D537/B537</f>
        <v>4.2584830339321362E-3</v>
      </c>
      <c r="F537" s="18">
        <f t="shared" si="26"/>
        <v>78.444582180171224</v>
      </c>
      <c r="G537" s="21">
        <f t="shared" si="27"/>
        <v>4.6876820640865402E-2</v>
      </c>
    </row>
    <row r="538" spans="1:7" x14ac:dyDescent="0.15">
      <c r="A538" s="17" t="str">
        <f>LEFT(Data!A544,4)&amp;"-"&amp;IF(LEN(Data!A544)-FIND(".",Data!A544)=1,10,RIGHT(Data!A544,2))&amp;"-28"</f>
        <v>1915-08-28</v>
      </c>
      <c r="B538" s="18">
        <f>Data!B545</f>
        <v>8.66</v>
      </c>
      <c r="C538" s="20">
        <f t="shared" si="25"/>
        <v>3.7125748502994105E-2</v>
      </c>
      <c r="D538" s="18">
        <f>Data!C545/12</f>
        <v>3.5624999999999997E-2</v>
      </c>
      <c r="E538" s="20">
        <f>D538/B538</f>
        <v>4.1137413394919161E-3</v>
      </c>
      <c r="F538" s="18">
        <f t="shared" si="26"/>
        <v>81.690950931932861</v>
      </c>
      <c r="G538" s="21">
        <f t="shared" si="27"/>
        <v>4.1384231536926164E-2</v>
      </c>
    </row>
    <row r="539" spans="1:7" x14ac:dyDescent="0.15">
      <c r="A539" s="17" t="str">
        <f>LEFT(Data!A545,4)&amp;"-"&amp;IF(LEN(Data!A545)-FIND(".",Data!A545)=1,10,RIGHT(Data!A545,2))&amp;"-28"</f>
        <v>1915-09-28</v>
      </c>
      <c r="B539" s="18">
        <f>Data!B546</f>
        <v>9.14</v>
      </c>
      <c r="C539" s="20">
        <f t="shared" si="25"/>
        <v>5.5427251732101723E-2</v>
      </c>
      <c r="D539" s="18">
        <f>Data!C546/12</f>
        <v>3.569166666666667E-2</v>
      </c>
      <c r="E539" s="20">
        <f>D539/B539</f>
        <v>3.9049963530269878E-3</v>
      </c>
      <c r="F539" s="18">
        <f t="shared" si="26"/>
        <v>86.554911275382963</v>
      </c>
      <c r="G539" s="21">
        <f t="shared" si="27"/>
        <v>5.9540993071593551E-2</v>
      </c>
    </row>
    <row r="540" spans="1:7" x14ac:dyDescent="0.15">
      <c r="A540" s="17" t="str">
        <f>LEFT(Data!A546,4)&amp;"-"&amp;IF(LEN(Data!A546)-FIND(".",Data!A546)=1,10,RIGHT(Data!A546,2))&amp;"-28"</f>
        <v>1915-10-28</v>
      </c>
      <c r="B540" s="18">
        <f>Data!B547</f>
        <v>9.4600000000000009</v>
      </c>
      <c r="C540" s="20">
        <f t="shared" si="25"/>
        <v>3.5010940919037337E-2</v>
      </c>
      <c r="D540" s="18">
        <f>Data!C547/12</f>
        <v>3.5766666666666669E-2</v>
      </c>
      <c r="E540" s="20">
        <f>D540/B540</f>
        <v>3.7808315715292459E-3</v>
      </c>
      <c r="F540" s="18">
        <f t="shared" si="26"/>
        <v>89.923276773164844</v>
      </c>
      <c r="G540" s="21">
        <f t="shared" si="27"/>
        <v>3.8915937272064216E-2</v>
      </c>
    </row>
    <row r="541" spans="1:7" x14ac:dyDescent="0.15">
      <c r="A541" s="17" t="str">
        <f>LEFT(Data!A547,4)&amp;"-"&amp;IF(LEN(Data!A547)-FIND(".",Data!A547)=1,10,RIGHT(Data!A547,2))&amp;"-28"</f>
        <v>1915-11-28</v>
      </c>
      <c r="B541" s="18">
        <f>Data!B548</f>
        <v>9.48</v>
      </c>
      <c r="C541" s="20">
        <f t="shared" si="25"/>
        <v>2.1141649048626032E-3</v>
      </c>
      <c r="D541" s="18">
        <f>Data!C548/12</f>
        <v>3.5833333333333335E-2</v>
      </c>
      <c r="E541" s="20">
        <f>D541/B541</f>
        <v>3.7798874824191281E-3</v>
      </c>
      <c r="F541" s="18">
        <f t="shared" si="26"/>
        <v>90.45337417288826</v>
      </c>
      <c r="G541" s="21">
        <f t="shared" si="27"/>
        <v>5.8949964763919116E-3</v>
      </c>
    </row>
    <row r="542" spans="1:7" x14ac:dyDescent="0.15">
      <c r="A542" s="17" t="str">
        <f>LEFT(Data!A548,4)&amp;"-"&amp;IF(LEN(Data!A548)-FIND(".",Data!A548)=1,10,RIGHT(Data!A548,2))&amp;"-28"</f>
        <v>1915-12-28</v>
      </c>
      <c r="B542" s="18">
        <f>Data!B549</f>
        <v>9.33</v>
      </c>
      <c r="C542" s="20">
        <f t="shared" si="25"/>
        <v>-1.5822784810126667E-2</v>
      </c>
      <c r="D542" s="18">
        <f>Data!C549/12</f>
        <v>3.6733333333333333E-2</v>
      </c>
      <c r="E542" s="20">
        <f>D542/B542</f>
        <v>3.9371204001429081E-3</v>
      </c>
      <c r="F542" s="18">
        <f t="shared" si="26"/>
        <v>89.364053474779453</v>
      </c>
      <c r="G542" s="21">
        <f t="shared" si="27"/>
        <v>-1.204289732770758E-2</v>
      </c>
    </row>
    <row r="543" spans="1:7" x14ac:dyDescent="0.15">
      <c r="A543" s="17" t="str">
        <f>LEFT(Data!A549,4)&amp;"-"&amp;IF(LEN(Data!A549)-FIND(".",Data!A549)=1,10,RIGHT(Data!A549,2))&amp;"-28"</f>
        <v>1916-01-28</v>
      </c>
      <c r="B543" s="18">
        <f>Data!B550</f>
        <v>9.1999999999999993</v>
      </c>
      <c r="C543" s="20">
        <f t="shared" si="25"/>
        <v>-1.3933547695605619E-2</v>
      </c>
      <c r="D543" s="18">
        <f>Data!C550/12</f>
        <v>3.7641666666666664E-2</v>
      </c>
      <c r="E543" s="20">
        <f>D543/B543</f>
        <v>4.0914855072463766E-3</v>
      </c>
      <c r="F543" s="18">
        <f t="shared" si="26"/>
        <v>88.470732211390981</v>
      </c>
      <c r="G543" s="21">
        <f t="shared" si="27"/>
        <v>-9.9964272954626843E-3</v>
      </c>
    </row>
    <row r="544" spans="1:7" x14ac:dyDescent="0.15">
      <c r="A544" s="17" t="str">
        <f>LEFT(Data!A550,4)&amp;"-"&amp;IF(LEN(Data!A550)-FIND(".",Data!A550)=1,10,RIGHT(Data!A550,2))&amp;"-28"</f>
        <v>1916-02-28</v>
      </c>
      <c r="B544" s="18">
        <f>Data!B551</f>
        <v>9.17</v>
      </c>
      <c r="C544" s="20">
        <f t="shared" si="25"/>
        <v>-3.260869565217317E-3</v>
      </c>
      <c r="D544" s="18">
        <f>Data!C551/12</f>
        <v>3.8541666666666669E-2</v>
      </c>
      <c r="E544" s="20">
        <f>D544/B544</f>
        <v>4.2030170846964745E-3</v>
      </c>
      <c r="F544" s="18">
        <f t="shared" si="26"/>
        <v>88.544217411968745</v>
      </c>
      <c r="G544" s="21">
        <f t="shared" si="27"/>
        <v>8.3061594202904487E-4</v>
      </c>
    </row>
    <row r="545" spans="1:7" x14ac:dyDescent="0.15">
      <c r="A545" s="17" t="str">
        <f>LEFT(Data!A551,4)&amp;"-"&amp;IF(LEN(Data!A551)-FIND(".",Data!A551)=1,10,RIGHT(Data!A551,2))&amp;"-28"</f>
        <v>1916-03-28</v>
      </c>
      <c r="B545" s="18">
        <f>Data!B552</f>
        <v>9.07</v>
      </c>
      <c r="C545" s="20">
        <f t="shared" si="25"/>
        <v>-1.0905125408942173E-2</v>
      </c>
      <c r="D545" s="18">
        <f>Data!C552/12</f>
        <v>3.9441666666666667E-2</v>
      </c>
      <c r="E545" s="20">
        <f>D545/B545</f>
        <v>4.3485850790150682E-3</v>
      </c>
      <c r="F545" s="18">
        <f t="shared" si="26"/>
        <v>87.950784475388176</v>
      </c>
      <c r="G545" s="21">
        <f t="shared" si="27"/>
        <v>-6.7021083242456703E-3</v>
      </c>
    </row>
    <row r="546" spans="1:7" x14ac:dyDescent="0.15">
      <c r="A546" s="17" t="str">
        <f>LEFT(Data!A552,4)&amp;"-"&amp;IF(LEN(Data!A552)-FIND(".",Data!A552)=1,10,RIGHT(Data!A552,2))&amp;"-28"</f>
        <v>1916-04-28</v>
      </c>
      <c r="B546" s="18">
        <f>Data!B553</f>
        <v>9.27</v>
      </c>
      <c r="C546" s="20">
        <f t="shared" si="25"/>
        <v>2.2050716648291058E-2</v>
      </c>
      <c r="D546" s="18">
        <f>Data!C553/12</f>
        <v>4.0350000000000004E-2</v>
      </c>
      <c r="E546" s="20">
        <f>D546/B546</f>
        <v>4.3527508090614895E-3</v>
      </c>
      <c r="F546" s="18">
        <f t="shared" si="26"/>
        <v>90.27262377190722</v>
      </c>
      <c r="G546" s="21">
        <f t="shared" si="27"/>
        <v>2.639930172730609E-2</v>
      </c>
    </row>
    <row r="547" spans="1:7" x14ac:dyDescent="0.15">
      <c r="A547" s="17" t="str">
        <f>LEFT(Data!A553,4)&amp;"-"&amp;IF(LEN(Data!A553)-FIND(".",Data!A553)=1,10,RIGHT(Data!A553,2))&amp;"-28"</f>
        <v>1916-05-28</v>
      </c>
      <c r="B547" s="18">
        <f>Data!B554</f>
        <v>9.36</v>
      </c>
      <c r="C547" s="20">
        <f t="shared" si="25"/>
        <v>9.7087378640776656E-3</v>
      </c>
      <c r="D547" s="18">
        <f>Data!C554/12</f>
        <v>4.1250000000000002E-2</v>
      </c>
      <c r="E547" s="20">
        <f>D547/B547</f>
        <v>4.4070512820512829E-3</v>
      </c>
      <c r="F547" s="18">
        <f t="shared" si="26"/>
        <v>91.54199124857044</v>
      </c>
      <c r="G547" s="21">
        <f t="shared" si="27"/>
        <v>1.4061488673139166E-2</v>
      </c>
    </row>
    <row r="548" spans="1:7" x14ac:dyDescent="0.15">
      <c r="A548" s="17" t="str">
        <f>LEFT(Data!A554,4)&amp;"-"&amp;IF(LEN(Data!A554)-FIND(".",Data!A554)=1,10,RIGHT(Data!A554,2))&amp;"-28"</f>
        <v>1916-06-28</v>
      </c>
      <c r="B548" s="18">
        <f>Data!B555</f>
        <v>9.23</v>
      </c>
      <c r="C548" s="20">
        <f t="shared" si="25"/>
        <v>-1.3888888888888729E-2</v>
      </c>
      <c r="D548" s="18">
        <f>Data!C555/12</f>
        <v>4.215E-2</v>
      </c>
      <c r="E548" s="20">
        <f>D548/B548</f>
        <v>4.5666305525460457E-3</v>
      </c>
      <c r="F548" s="18">
        <f t="shared" si="26"/>
        <v>90.674004953344962</v>
      </c>
      <c r="G548" s="21">
        <f t="shared" si="27"/>
        <v>-9.4818376068374066E-3</v>
      </c>
    </row>
    <row r="549" spans="1:7" x14ac:dyDescent="0.15">
      <c r="A549" s="17" t="str">
        <f>LEFT(Data!A555,4)&amp;"-"&amp;IF(LEN(Data!A555)-FIND(".",Data!A555)=1,10,RIGHT(Data!A555,2))&amp;"-28"</f>
        <v>1916-07-28</v>
      </c>
      <c r="B549" s="18">
        <f>Data!B556</f>
        <v>9.3000000000000007</v>
      </c>
      <c r="C549" s="20">
        <f t="shared" si="25"/>
        <v>7.5839653304441423E-3</v>
      </c>
      <c r="D549" s="18">
        <f>Data!C556/12</f>
        <v>4.3058333333333337E-2</v>
      </c>
      <c r="E549" s="20">
        <f>D549/B549</f>
        <v>4.6299283154121861E-3</v>
      </c>
      <c r="F549" s="18">
        <f t="shared" si="26"/>
        <v>91.775748144625311</v>
      </c>
      <c r="G549" s="21">
        <f t="shared" si="27"/>
        <v>1.2150595882990167E-2</v>
      </c>
    </row>
    <row r="550" spans="1:7" x14ac:dyDescent="0.15">
      <c r="A550" s="17" t="str">
        <f>LEFT(Data!A556,4)&amp;"-"&amp;IF(LEN(Data!A556)-FIND(".",Data!A556)=1,10,RIGHT(Data!A556,2))&amp;"-28"</f>
        <v>1916-08-28</v>
      </c>
      <c r="B550" s="18">
        <f>Data!B557</f>
        <v>9.68</v>
      </c>
      <c r="C550" s="20">
        <f t="shared" si="25"/>
        <v>4.086021505376336E-2</v>
      </c>
      <c r="D550" s="18">
        <f>Data!C557/12</f>
        <v>4.3958333333333328E-2</v>
      </c>
      <c r="E550" s="20">
        <f>D550/B550</f>
        <v>4.5411501377410467E-3</v>
      </c>
      <c r="F550" s="18">
        <f t="shared" si="26"/>
        <v>95.950640085537657</v>
      </c>
      <c r="G550" s="21">
        <f t="shared" si="27"/>
        <v>4.5490143369175451E-2</v>
      </c>
    </row>
    <row r="551" spans="1:7" x14ac:dyDescent="0.15">
      <c r="A551" s="17" t="str">
        <f>LEFT(Data!A557,4)&amp;"-"&amp;IF(LEN(Data!A557)-FIND(".",Data!A557)=1,10,RIGHT(Data!A557,2))&amp;"-28"</f>
        <v>1916-09-28</v>
      </c>
      <c r="B551" s="18">
        <f>Data!B558</f>
        <v>9.98</v>
      </c>
      <c r="C551" s="20">
        <f t="shared" si="25"/>
        <v>3.0991735537190257E-2</v>
      </c>
      <c r="D551" s="18">
        <f>Data!C558/12</f>
        <v>4.4858333333333333E-2</v>
      </c>
      <c r="E551" s="20">
        <f>D551/B551</f>
        <v>4.4948229792919174E-3</v>
      </c>
      <c r="F551" s="18">
        <f t="shared" si="26"/>
        <v>99.36004321013354</v>
      </c>
      <c r="G551" s="21">
        <f t="shared" si="27"/>
        <v>3.5532885674931292E-2</v>
      </c>
    </row>
    <row r="552" spans="1:7" x14ac:dyDescent="0.15">
      <c r="A552" s="17" t="str">
        <f>LEFT(Data!A558,4)&amp;"-"&amp;IF(LEN(Data!A558)-FIND(".",Data!A558)=1,10,RIGHT(Data!A558,2))&amp;"-28"</f>
        <v>1916-10-28</v>
      </c>
      <c r="B552" s="18">
        <f>Data!B559</f>
        <v>10.210000000000001</v>
      </c>
      <c r="C552" s="20">
        <f t="shared" si="25"/>
        <v>2.3046092184368705E-2</v>
      </c>
      <c r="D552" s="18">
        <f>Data!C559/12</f>
        <v>4.5766666666666671E-2</v>
      </c>
      <c r="E552" s="20">
        <f>D552/B552</f>
        <v>4.482533463924257E-3</v>
      </c>
      <c r="F552" s="18">
        <f t="shared" si="26"/>
        <v>102.09650973084148</v>
      </c>
      <c r="G552" s="21">
        <f t="shared" si="27"/>
        <v>2.7540915163660529E-2</v>
      </c>
    </row>
    <row r="553" spans="1:7" x14ac:dyDescent="0.15">
      <c r="A553" s="17" t="str">
        <f>LEFT(Data!A559,4)&amp;"-"&amp;IF(LEN(Data!A559)-FIND(".",Data!A559)=1,10,RIGHT(Data!A559,2))&amp;"-28"</f>
        <v>1916-11-28</v>
      </c>
      <c r="B553" s="18">
        <f>Data!B560</f>
        <v>9.8000000000000007</v>
      </c>
      <c r="C553" s="20">
        <f t="shared" si="25"/>
        <v>-4.0156709108716937E-2</v>
      </c>
      <c r="D553" s="18">
        <f>Data!C560/12</f>
        <v>4.6666666666666669E-2</v>
      </c>
      <c r="E553" s="20">
        <f>D553/B553</f>
        <v>4.7619047619047615E-3</v>
      </c>
      <c r="F553" s="18">
        <f t="shared" si="26"/>
        <v>98.454300909983147</v>
      </c>
      <c r="G553" s="21">
        <f t="shared" si="27"/>
        <v>-3.5674175644792694E-2</v>
      </c>
    </row>
    <row r="554" spans="1:7" x14ac:dyDescent="0.15">
      <c r="A554" s="17" t="str">
        <f>LEFT(Data!A560,4)&amp;"-"&amp;IF(LEN(Data!A560)-FIND(".",Data!A560)=1,10,RIGHT(Data!A560,2))&amp;"-28"</f>
        <v>1916-12-28</v>
      </c>
      <c r="B554" s="18">
        <f>Data!B561</f>
        <v>9.57</v>
      </c>
      <c r="C554" s="20">
        <f t="shared" si="25"/>
        <v>-2.34693877551021E-2</v>
      </c>
      <c r="D554" s="18">
        <f>Data!C561/12</f>
        <v>4.7566666666666667E-2</v>
      </c>
      <c r="E554" s="20">
        <f>D554/B554</f>
        <v>4.9703935910832458E-3</v>
      </c>
      <c r="F554" s="18">
        <f t="shared" si="26"/>
        <v>96.612468750102508</v>
      </c>
      <c r="G554" s="21">
        <f t="shared" si="27"/>
        <v>-1.8707482993197244E-2</v>
      </c>
    </row>
    <row r="555" spans="1:7" x14ac:dyDescent="0.15">
      <c r="A555" s="17" t="str">
        <f>LEFT(Data!A561,4)&amp;"-"&amp;IF(LEN(Data!A561)-FIND(".",Data!A561)=1,10,RIGHT(Data!A561,2))&amp;"-28"</f>
        <v>1917-01-28</v>
      </c>
      <c r="B555" s="18">
        <f>Data!B562</f>
        <v>9.0299999999999994</v>
      </c>
      <c r="C555" s="20">
        <f t="shared" si="25"/>
        <v>-5.6426332288401326E-2</v>
      </c>
      <c r="D555" s="18">
        <f>Data!C562/12</f>
        <v>4.8474999999999997E-2</v>
      </c>
      <c r="E555" s="20">
        <f>D555/B555</f>
        <v>5.3682170542635656E-3</v>
      </c>
      <c r="F555" s="18">
        <f t="shared" si="26"/>
        <v>91.641183480700676</v>
      </c>
      <c r="G555" s="21">
        <f t="shared" si="27"/>
        <v>-5.1455938697318016E-2</v>
      </c>
    </row>
    <row r="556" spans="1:7" x14ac:dyDescent="0.15">
      <c r="A556" s="17" t="str">
        <f>LEFT(Data!A562,4)&amp;"-"&amp;IF(LEN(Data!A562)-FIND(".",Data!A562)=1,10,RIGHT(Data!A562,2))&amp;"-28"</f>
        <v>1917-02-28</v>
      </c>
      <c r="B556" s="18">
        <f>Data!B563</f>
        <v>9.31</v>
      </c>
      <c r="C556" s="20">
        <f t="shared" si="25"/>
        <v>3.1007751937984551E-2</v>
      </c>
      <c r="D556" s="18">
        <f>Data!C563/12</f>
        <v>4.9375000000000002E-2</v>
      </c>
      <c r="E556" s="20">
        <f>D556/B556</f>
        <v>5.3034371643394199E-3</v>
      </c>
      <c r="F556" s="18">
        <f t="shared" si="26"/>
        <v>94.97472032940756</v>
      </c>
      <c r="G556" s="21">
        <f t="shared" si="27"/>
        <v>3.6375968992248042E-2</v>
      </c>
    </row>
    <row r="557" spans="1:7" x14ac:dyDescent="0.15">
      <c r="A557" s="17" t="str">
        <f>LEFT(Data!A563,4)&amp;"-"&amp;IF(LEN(Data!A563)-FIND(".",Data!A563)=1,10,RIGHT(Data!A563,2))&amp;"-28"</f>
        <v>1917-03-28</v>
      </c>
      <c r="B557" s="18">
        <f>Data!B564</f>
        <v>9.17</v>
      </c>
      <c r="C557" s="20">
        <f t="shared" si="25"/>
        <v>-1.5037593984962516E-2</v>
      </c>
      <c r="D557" s="18">
        <f>Data!C564/12</f>
        <v>5.0274999999999993E-2</v>
      </c>
      <c r="E557" s="20">
        <f>D557/B557</f>
        <v>5.4825517993456916E-3</v>
      </c>
      <c r="F557" s="18">
        <f t="shared" si="26"/>
        <v>94.050221507726292</v>
      </c>
      <c r="G557" s="21">
        <f t="shared" si="27"/>
        <v>-9.7341568206230633E-3</v>
      </c>
    </row>
    <row r="558" spans="1:7" x14ac:dyDescent="0.15">
      <c r="A558" s="17" t="str">
        <f>LEFT(Data!A564,4)&amp;"-"&amp;IF(LEN(Data!A564)-FIND(".",Data!A564)=1,10,RIGHT(Data!A564,2))&amp;"-28"</f>
        <v>1917-04-28</v>
      </c>
      <c r="B558" s="18">
        <f>Data!B565</f>
        <v>8.86</v>
      </c>
      <c r="C558" s="20">
        <f t="shared" si="25"/>
        <v>-3.3805888767720838E-2</v>
      </c>
      <c r="D558" s="18">
        <f>Data!C565/12</f>
        <v>5.1183333333333331E-2</v>
      </c>
      <c r="E558" s="20">
        <f>D558/B558</f>
        <v>5.7768999247554556E-3</v>
      </c>
      <c r="F558" s="18">
        <f t="shared" si="26"/>
        <v>91.386405392012634</v>
      </c>
      <c r="G558" s="21">
        <f t="shared" si="27"/>
        <v>-2.832333696837519E-2</v>
      </c>
    </row>
    <row r="559" spans="1:7" x14ac:dyDescent="0.15">
      <c r="A559" s="17" t="str">
        <f>LEFT(Data!A565,4)&amp;"-"&amp;IF(LEN(Data!A565)-FIND(".",Data!A565)=1,10,RIGHT(Data!A565,2))&amp;"-28"</f>
        <v>1917-05-28</v>
      </c>
      <c r="B559" s="18">
        <f>Data!B566</f>
        <v>9.0399999999999991</v>
      </c>
      <c r="C559" s="20">
        <f t="shared" si="25"/>
        <v>2.0316027088036037E-2</v>
      </c>
      <c r="D559" s="18">
        <f>Data!C566/12</f>
        <v>5.2083333333333336E-2</v>
      </c>
      <c r="E559" s="20">
        <f>D559/B559</f>
        <v>5.7614306784660773E-3</v>
      </c>
      <c r="F559" s="18">
        <f t="shared" si="26"/>
        <v>93.770944197867792</v>
      </c>
      <c r="G559" s="21">
        <f t="shared" si="27"/>
        <v>2.6092927012791423E-2</v>
      </c>
    </row>
    <row r="560" spans="1:7" x14ac:dyDescent="0.15">
      <c r="A560" s="17" t="str">
        <f>LEFT(Data!A566,4)&amp;"-"&amp;IF(LEN(Data!A566)-FIND(".",Data!A566)=1,10,RIGHT(Data!A566,2))&amp;"-28"</f>
        <v>1917-06-28</v>
      </c>
      <c r="B560" s="18">
        <f>Data!B567</f>
        <v>8.7899999999999991</v>
      </c>
      <c r="C560" s="20">
        <f t="shared" si="25"/>
        <v>-2.7654867256637128E-2</v>
      </c>
      <c r="D560" s="18">
        <f>Data!C567/12</f>
        <v>5.2983333333333334E-2</v>
      </c>
      <c r="E560" s="20">
        <f>D560/B560</f>
        <v>6.0276829730754652E-3</v>
      </c>
      <c r="F560" s="18">
        <f t="shared" si="26"/>
        <v>91.717975978196563</v>
      </c>
      <c r="G560" s="21">
        <f t="shared" si="27"/>
        <v>-2.1893436578170999E-2</v>
      </c>
    </row>
    <row r="561" spans="1:7" x14ac:dyDescent="0.15">
      <c r="A561" s="17" t="str">
        <f>LEFT(Data!A567,4)&amp;"-"&amp;IF(LEN(Data!A567)-FIND(".",Data!A567)=1,10,RIGHT(Data!A567,2))&amp;"-28"</f>
        <v>1917-07-28</v>
      </c>
      <c r="B561" s="18">
        <f>Data!B568</f>
        <v>8.5299999999999994</v>
      </c>
      <c r="C561" s="20">
        <f t="shared" si="25"/>
        <v>-2.9579067121729197E-2</v>
      </c>
      <c r="D561" s="18">
        <f>Data!C568/12</f>
        <v>5.3891666666666671E-2</v>
      </c>
      <c r="E561" s="20">
        <f>D561/B561</f>
        <v>6.3178976162563509E-3</v>
      </c>
      <c r="F561" s="18">
        <f t="shared" si="26"/>
        <v>89.557890692597056</v>
      </c>
      <c r="G561" s="21">
        <f t="shared" si="27"/>
        <v>-2.3551384148653765E-2</v>
      </c>
    </row>
    <row r="562" spans="1:7" x14ac:dyDescent="0.15">
      <c r="A562" s="17" t="str">
        <f>LEFT(Data!A568,4)&amp;"-"&amp;IF(LEN(Data!A568)-FIND(".",Data!A568)=1,10,RIGHT(Data!A568,2))&amp;"-28"</f>
        <v>1917-08-28</v>
      </c>
      <c r="B562" s="18">
        <f>Data!B569</f>
        <v>8.1199999999999992</v>
      </c>
      <c r="C562" s="20">
        <f t="shared" si="25"/>
        <v>-4.8065650644783187E-2</v>
      </c>
      <c r="D562" s="18">
        <f>Data!C569/12</f>
        <v>5.4791666666666662E-2</v>
      </c>
      <c r="E562" s="20">
        <f>D562/B562</f>
        <v>6.7477422003284077E-3</v>
      </c>
      <c r="F562" s="18">
        <f t="shared" si="26"/>
        <v>85.819049990206707</v>
      </c>
      <c r="G562" s="21">
        <f t="shared" si="27"/>
        <v>-4.1747753028526846E-2</v>
      </c>
    </row>
    <row r="563" spans="1:7" x14ac:dyDescent="0.15">
      <c r="A563" s="17" t="str">
        <f>LEFT(Data!A569,4)&amp;"-"&amp;IF(LEN(Data!A569)-FIND(".",Data!A569)=1,10,RIGHT(Data!A569,2))&amp;"-28"</f>
        <v>1917-09-28</v>
      </c>
      <c r="B563" s="18">
        <f>Data!B570</f>
        <v>7.68</v>
      </c>
      <c r="C563" s="20">
        <f t="shared" si="25"/>
        <v>-5.4187192118226535E-2</v>
      </c>
      <c r="D563" s="18">
        <f>Data!C570/12</f>
        <v>5.5691666666666667E-2</v>
      </c>
      <c r="E563" s="20">
        <f>D563/B563</f>
        <v>7.2515190972222221E-3</v>
      </c>
      <c r="F563" s="18">
        <f t="shared" si="26"/>
        <v>81.7478414661947</v>
      </c>
      <c r="G563" s="21">
        <f t="shared" si="27"/>
        <v>-4.7439449917898169E-2</v>
      </c>
    </row>
    <row r="564" spans="1:7" x14ac:dyDescent="0.15">
      <c r="A564" s="17" t="str">
        <f>LEFT(Data!A570,4)&amp;"-"&amp;IF(LEN(Data!A570)-FIND(".",Data!A570)=1,10,RIGHT(Data!A570,2))&amp;"-28"</f>
        <v>1917-10-28</v>
      </c>
      <c r="B564" s="18">
        <f>Data!B571</f>
        <v>7.04</v>
      </c>
      <c r="C564" s="20">
        <f t="shared" si="25"/>
        <v>-8.3333333333333259E-2</v>
      </c>
      <c r="D564" s="18">
        <f>Data!C571/12</f>
        <v>5.6600000000000004E-2</v>
      </c>
      <c r="E564" s="20">
        <f>D564/B564</f>
        <v>8.039772727272727E-3</v>
      </c>
      <c r="F564" s="18">
        <f t="shared" si="26"/>
        <v>75.528317377560626</v>
      </c>
      <c r="G564" s="21">
        <f t="shared" si="27"/>
        <v>-7.6081814236110934E-2</v>
      </c>
    </row>
    <row r="565" spans="1:7" x14ac:dyDescent="0.15">
      <c r="A565" s="17" t="str">
        <f>LEFT(Data!A571,4)&amp;"-"&amp;IF(LEN(Data!A571)-FIND(".",Data!A571)=1,10,RIGHT(Data!A571,2))&amp;"-28"</f>
        <v>1917-11-28</v>
      </c>
      <c r="B565" s="18">
        <f>Data!B572</f>
        <v>6.8</v>
      </c>
      <c r="C565" s="20">
        <f t="shared" si="25"/>
        <v>-3.4090909090909172E-2</v>
      </c>
      <c r="D565" s="18">
        <f>Data!C572/12</f>
        <v>5.7499999999999996E-2</v>
      </c>
      <c r="E565" s="20">
        <f>D565/B565</f>
        <v>8.4558823529411759E-3</v>
      </c>
      <c r="F565" s="18">
        <f t="shared" si="26"/>
        <v>73.560718882241787</v>
      </c>
      <c r="G565" s="21">
        <f t="shared" si="27"/>
        <v>-2.6051136363636429E-2</v>
      </c>
    </row>
    <row r="566" spans="1:7" x14ac:dyDescent="0.15">
      <c r="A566" s="17" t="str">
        <f>LEFT(Data!A572,4)&amp;"-"&amp;IF(LEN(Data!A572)-FIND(".",Data!A572)=1,10,RIGHT(Data!A572,2))&amp;"-28"</f>
        <v>1917-12-28</v>
      </c>
      <c r="B566" s="18">
        <f>Data!B573</f>
        <v>7.21</v>
      </c>
      <c r="C566" s="20">
        <f t="shared" si="25"/>
        <v>6.0294117647058831E-2</v>
      </c>
      <c r="D566" s="18">
        <f>Data!C573/12</f>
        <v>5.6666666666666671E-2</v>
      </c>
      <c r="E566" s="20">
        <f>D566/B566</f>
        <v>7.8594544613962095E-3</v>
      </c>
      <c r="F566" s="18">
        <f t="shared" si="26"/>
        <v>78.618018305395921</v>
      </c>
      <c r="G566" s="21">
        <f t="shared" si="27"/>
        <v>6.8750000000000089E-2</v>
      </c>
    </row>
    <row r="567" spans="1:7" x14ac:dyDescent="0.15">
      <c r="A567" s="17" t="str">
        <f>LEFT(Data!A573,4)&amp;"-"&amp;IF(LEN(Data!A573)-FIND(".",Data!A573)=1,10,RIGHT(Data!A573,2))&amp;"-28"</f>
        <v>1918-01-28</v>
      </c>
      <c r="B567" s="18">
        <f>Data!B574</f>
        <v>7.43</v>
      </c>
      <c r="C567" s="20">
        <f t="shared" si="25"/>
        <v>3.0513176144244092E-2</v>
      </c>
      <c r="D567" s="18">
        <f>Data!C574/12</f>
        <v>5.5833333333333339E-2</v>
      </c>
      <c r="E567" s="20">
        <f>D567/B567</f>
        <v>7.5145805293853757E-3</v>
      </c>
      <c r="F567" s="18">
        <f t="shared" si="26"/>
        <v>81.63479848077634</v>
      </c>
      <c r="G567" s="21">
        <f t="shared" si="27"/>
        <v>3.8372630605640223E-2</v>
      </c>
    </row>
    <row r="568" spans="1:7" x14ac:dyDescent="0.15">
      <c r="A568" s="17" t="str">
        <f>LEFT(Data!A574,4)&amp;"-"&amp;IF(LEN(Data!A574)-FIND(".",Data!A574)=1,10,RIGHT(Data!A574,2))&amp;"-28"</f>
        <v>1918-02-28</v>
      </c>
      <c r="B568" s="18">
        <f>Data!B575</f>
        <v>7.28</v>
      </c>
      <c r="C568" s="20">
        <f t="shared" si="25"/>
        <v>-2.0188425302826274E-2</v>
      </c>
      <c r="D568" s="18">
        <f>Data!C575/12</f>
        <v>5.5E-2</v>
      </c>
      <c r="E568" s="20">
        <f>D568/B568</f>
        <v>7.554945054945055E-3</v>
      </c>
      <c r="F568" s="18">
        <f t="shared" si="26"/>
        <v>80.600171716719856</v>
      </c>
      <c r="G568" s="21">
        <f t="shared" si="27"/>
        <v>-1.2673844773440801E-2</v>
      </c>
    </row>
    <row r="569" spans="1:7" x14ac:dyDescent="0.15">
      <c r="A569" s="17" t="str">
        <f>LEFT(Data!A575,4)&amp;"-"&amp;IF(LEN(Data!A575)-FIND(".",Data!A575)=1,10,RIGHT(Data!A575,2))&amp;"-28"</f>
        <v>1918-03-28</v>
      </c>
      <c r="B569" s="18">
        <f>Data!B576</f>
        <v>7.21</v>
      </c>
      <c r="C569" s="20">
        <f t="shared" si="25"/>
        <v>-9.6153846153846922E-3</v>
      </c>
      <c r="D569" s="18">
        <f>Data!C576/12</f>
        <v>5.4166666666666669E-2</v>
      </c>
      <c r="E569" s="20">
        <f>D569/B569</f>
        <v>7.5127138233934358E-3</v>
      </c>
      <c r="F569" s="18">
        <f t="shared" si="26"/>
        <v>80.434099934336501</v>
      </c>
      <c r="G569" s="21">
        <f t="shared" si="27"/>
        <v>-2.0604395604395531E-3</v>
      </c>
    </row>
    <row r="570" spans="1:7" x14ac:dyDescent="0.15">
      <c r="A570" s="17" t="str">
        <f>LEFT(Data!A576,4)&amp;"-"&amp;IF(LEN(Data!A576)-FIND(".",Data!A576)=1,10,RIGHT(Data!A576,2))&amp;"-28"</f>
        <v>1918-04-28</v>
      </c>
      <c r="B570" s="18">
        <f>Data!B577</f>
        <v>7.44</v>
      </c>
      <c r="C570" s="20">
        <f t="shared" si="25"/>
        <v>3.1900138696255187E-2</v>
      </c>
      <c r="D570" s="18">
        <f>Data!C577/12</f>
        <v>5.3333333333333337E-2</v>
      </c>
      <c r="E570" s="20">
        <f>D570/B570</f>
        <v>7.1684587813620072E-3</v>
      </c>
      <c r="F570" s="18">
        <f t="shared" si="26"/>
        <v>83.604237252599191</v>
      </c>
      <c r="G570" s="21">
        <f t="shared" si="27"/>
        <v>3.9412852519648656E-2</v>
      </c>
    </row>
    <row r="571" spans="1:7" x14ac:dyDescent="0.15">
      <c r="A571" s="17" t="str">
        <f>LEFT(Data!A577,4)&amp;"-"&amp;IF(LEN(Data!A577)-FIND(".",Data!A577)=1,10,RIGHT(Data!A577,2))&amp;"-28"</f>
        <v>1918-05-28</v>
      </c>
      <c r="B571" s="18">
        <f>Data!B578</f>
        <v>7.45</v>
      </c>
      <c r="C571" s="20">
        <f t="shared" si="25"/>
        <v>1.3440860215052641E-3</v>
      </c>
      <c r="D571" s="18">
        <f>Data!C578/12</f>
        <v>5.2499999999999998E-2</v>
      </c>
      <c r="E571" s="20">
        <f>D571/B571</f>
        <v>7.046979865771812E-3</v>
      </c>
      <c r="F571" s="18">
        <f t="shared" si="26"/>
        <v>84.315922067921491</v>
      </c>
      <c r="G571" s="21">
        <f t="shared" si="27"/>
        <v>8.5125448028673389E-3</v>
      </c>
    </row>
    <row r="572" spans="1:7" x14ac:dyDescent="0.15">
      <c r="A572" s="17" t="str">
        <f>LEFT(Data!A578,4)&amp;"-"&amp;IF(LEN(Data!A578)-FIND(".",Data!A578)=1,10,RIGHT(Data!A578,2))&amp;"-28"</f>
        <v>1918-06-28</v>
      </c>
      <c r="B572" s="18">
        <f>Data!B579</f>
        <v>7.51</v>
      </c>
      <c r="C572" s="20">
        <f t="shared" si="25"/>
        <v>8.0536912751676404E-3</v>
      </c>
      <c r="D572" s="18">
        <f>Data!C579/12</f>
        <v>5.1666666666666666E-2</v>
      </c>
      <c r="E572" s="20">
        <f>D572/B572</f>
        <v>6.879715934309809E-3</v>
      </c>
      <c r="F572" s="18">
        <f t="shared" si="26"/>
        <v>85.589149079014248</v>
      </c>
      <c r="G572" s="21">
        <f t="shared" si="27"/>
        <v>1.5100671140939381E-2</v>
      </c>
    </row>
    <row r="573" spans="1:7" x14ac:dyDescent="0.15">
      <c r="A573" s="17" t="str">
        <f>LEFT(Data!A579,4)&amp;"-"&amp;IF(LEN(Data!A579)-FIND(".",Data!A579)=1,10,RIGHT(Data!A579,2))&amp;"-28"</f>
        <v>1918-07-28</v>
      </c>
      <c r="B573" s="18">
        <f>Data!B580</f>
        <v>7.58</v>
      </c>
      <c r="C573" s="20">
        <f t="shared" si="25"/>
        <v>9.320905459387463E-3</v>
      </c>
      <c r="D573" s="18">
        <f>Data!C580/12</f>
        <v>5.0833333333333335E-2</v>
      </c>
      <c r="E573" s="20">
        <f>D573/B573</f>
        <v>6.7062445030782762E-3</v>
      </c>
      <c r="F573" s="18">
        <f t="shared" si="26"/>
        <v>86.975746478652084</v>
      </c>
      <c r="G573" s="21">
        <f t="shared" si="27"/>
        <v>1.6200621393697379E-2</v>
      </c>
    </row>
    <row r="574" spans="1:7" x14ac:dyDescent="0.15">
      <c r="A574" s="17" t="str">
        <f>LEFT(Data!A580,4)&amp;"-"&amp;IF(LEN(Data!A580)-FIND(".",Data!A580)=1,10,RIGHT(Data!A580,2))&amp;"-28"</f>
        <v>1918-08-28</v>
      </c>
      <c r="B574" s="18">
        <f>Data!B581</f>
        <v>7.54</v>
      </c>
      <c r="C574" s="20">
        <f t="shared" si="25"/>
        <v>-5.2770448548812299E-3</v>
      </c>
      <c r="D574" s="18">
        <f>Data!C581/12</f>
        <v>4.9999999999999996E-2</v>
      </c>
      <c r="E574" s="20">
        <f>D574/B574</f>
        <v>6.6312997347480101E-3</v>
      </c>
      <c r="F574" s="18">
        <f t="shared" si="26"/>
        <v>87.10005218492104</v>
      </c>
      <c r="G574" s="21">
        <f t="shared" si="27"/>
        <v>1.4291996481969882E-3</v>
      </c>
    </row>
    <row r="575" spans="1:7" x14ac:dyDescent="0.15">
      <c r="A575" s="17" t="str">
        <f>LEFT(Data!A581,4)&amp;"-"&amp;IF(LEN(Data!A581)-FIND(".",Data!A581)=1,10,RIGHT(Data!A581,2))&amp;"-28"</f>
        <v>1918-09-28</v>
      </c>
      <c r="B575" s="18">
        <f>Data!B582</f>
        <v>7.86</v>
      </c>
      <c r="C575" s="20">
        <f t="shared" si="25"/>
        <v>4.244031830238737E-2</v>
      </c>
      <c r="D575" s="18">
        <f>Data!C582/12</f>
        <v>4.9166666666666664E-2</v>
      </c>
      <c r="E575" s="20">
        <f>D575/B575</f>
        <v>6.2553011026293464E-3</v>
      </c>
      <c r="F575" s="18">
        <f t="shared" si="26"/>
        <v>91.374192676754035</v>
      </c>
      <c r="G575" s="21">
        <f t="shared" si="27"/>
        <v>4.9071618037135334E-2</v>
      </c>
    </row>
    <row r="576" spans="1:7" x14ac:dyDescent="0.15">
      <c r="A576" s="17" t="str">
        <f>LEFT(Data!A582,4)&amp;"-"&amp;IF(LEN(Data!A582)-FIND(".",Data!A582)=1,10,RIGHT(Data!A582,2))&amp;"-28"</f>
        <v>1918-10-28</v>
      </c>
      <c r="B576" s="18">
        <f>Data!B583</f>
        <v>8.06</v>
      </c>
      <c r="C576" s="20">
        <f t="shared" si="25"/>
        <v>2.5445292620865256E-2</v>
      </c>
      <c r="D576" s="18">
        <f>Data!C583/12</f>
        <v>4.8333333333333332E-2</v>
      </c>
      <c r="E576" s="20">
        <f>D576/B576</f>
        <v>5.9966914805624476E-3</v>
      </c>
      <c r="F576" s="18">
        <f t="shared" si="26"/>
        <v>94.270808835612129</v>
      </c>
      <c r="G576" s="21">
        <f t="shared" si="27"/>
        <v>3.1700593723494652E-2</v>
      </c>
    </row>
    <row r="577" spans="1:7" x14ac:dyDescent="0.15">
      <c r="A577" s="17" t="str">
        <f>LEFT(Data!A583,4)&amp;"-"&amp;IF(LEN(Data!A583)-FIND(".",Data!A583)=1,10,RIGHT(Data!A583,2))&amp;"-28"</f>
        <v>1918-11-28</v>
      </c>
      <c r="B577" s="18">
        <f>Data!B584</f>
        <v>7.9</v>
      </c>
      <c r="C577" s="20">
        <f t="shared" si="25"/>
        <v>-1.9851116625310139E-2</v>
      </c>
      <c r="D577" s="18">
        <f>Data!C584/12</f>
        <v>4.7499999999999994E-2</v>
      </c>
      <c r="E577" s="20">
        <f>D577/B577</f>
        <v>6.0126582278481003E-3</v>
      </c>
      <c r="F577" s="18">
        <f t="shared" si="26"/>
        <v>92.96474097126432</v>
      </c>
      <c r="G577" s="21">
        <f t="shared" si="27"/>
        <v>-1.3854425144747662E-2</v>
      </c>
    </row>
    <row r="578" spans="1:7" x14ac:dyDescent="0.15">
      <c r="A578" s="17" t="str">
        <f>LEFT(Data!A584,4)&amp;"-"&amp;IF(LEN(Data!A584)-FIND(".",Data!A584)=1,10,RIGHT(Data!A584,2))&amp;"-28"</f>
        <v>1918-12-28</v>
      </c>
      <c r="B578" s="18">
        <f>Data!B585</f>
        <v>7.85</v>
      </c>
      <c r="C578" s="20">
        <f t="shared" si="25"/>
        <v>-6.3291139240507777E-3</v>
      </c>
      <c r="D578" s="18">
        <f>Data!C585/12</f>
        <v>4.7224999999999996E-2</v>
      </c>
      <c r="E578" s="20">
        <f>D578/B578</f>
        <v>6.0159235668789807E-3</v>
      </c>
      <c r="F578" s="18">
        <f t="shared" si="26"/>
        <v>92.935321749437961</v>
      </c>
      <c r="G578" s="21">
        <f t="shared" si="27"/>
        <v>-3.1645569620264435E-4</v>
      </c>
    </row>
    <row r="579" spans="1:7" x14ac:dyDescent="0.15">
      <c r="A579" s="17" t="str">
        <f>LEFT(Data!A585,4)&amp;"-"&amp;IF(LEN(Data!A585)-FIND(".",Data!A585)=1,10,RIGHT(Data!A585,2))&amp;"-28"</f>
        <v>1919-01-28</v>
      </c>
      <c r="B579" s="18">
        <f>Data!B586</f>
        <v>7.88</v>
      </c>
      <c r="C579" s="20">
        <f t="shared" si="25"/>
        <v>3.8216560509554132E-3</v>
      </c>
      <c r="D579" s="18">
        <f>Data!C586/12</f>
        <v>4.6941666666666666E-2</v>
      </c>
      <c r="E579" s="20">
        <f>D579/B579</f>
        <v>5.9570642978003388E-3</v>
      </c>
      <c r="F579" s="18">
        <f t="shared" si="26"/>
        <v>93.849580376457126</v>
      </c>
      <c r="G579" s="21">
        <f t="shared" si="27"/>
        <v>9.837579617834491E-3</v>
      </c>
    </row>
    <row r="580" spans="1:7" x14ac:dyDescent="0.15">
      <c r="A580" s="17" t="str">
        <f>LEFT(Data!A586,4)&amp;"-"&amp;IF(LEN(Data!A586)-FIND(".",Data!A586)=1,10,RIGHT(Data!A586,2))&amp;"-28"</f>
        <v>1919-02-28</v>
      </c>
      <c r="B580" s="18">
        <f>Data!B587</f>
        <v>8.1199999999999992</v>
      </c>
      <c r="C580" s="20">
        <f t="shared" ref="C580:C643" si="28">B580/B579-1</f>
        <v>3.0456852791878042E-2</v>
      </c>
      <c r="D580" s="18">
        <f>Data!C587/12</f>
        <v>4.6666666666666669E-2</v>
      </c>
      <c r="E580" s="20">
        <f>D580/B580</f>
        <v>5.74712643678161E-3</v>
      </c>
      <c r="F580" s="18">
        <f t="shared" ref="F580:F643" si="29">(1+C580+E579)*F579</f>
        <v>97.267011215186557</v>
      </c>
      <c r="G580" s="21">
        <f t="shared" ref="G580:G643" si="30">F580/F579-1</f>
        <v>3.6413917089678449E-2</v>
      </c>
    </row>
    <row r="581" spans="1:7" x14ac:dyDescent="0.15">
      <c r="A581" s="17" t="str">
        <f>LEFT(Data!A587,4)&amp;"-"&amp;IF(LEN(Data!A587)-FIND(".",Data!A587)=1,10,RIGHT(Data!A587,2))&amp;"-28"</f>
        <v>1919-03-28</v>
      </c>
      <c r="B581" s="18">
        <f>Data!B588</f>
        <v>8.39</v>
      </c>
      <c r="C581" s="20">
        <f t="shared" si="28"/>
        <v>3.3251231527093861E-2</v>
      </c>
      <c r="D581" s="18">
        <f>Data!C588/12</f>
        <v>4.6391666666666664E-2</v>
      </c>
      <c r="E581" s="20">
        <f>D581/B581</f>
        <v>5.5294000794596735E-3</v>
      </c>
      <c r="F581" s="18">
        <f t="shared" si="29"/>
        <v>101.06026493663269</v>
      </c>
      <c r="G581" s="21">
        <f t="shared" si="30"/>
        <v>3.8998357963875518E-2</v>
      </c>
    </row>
    <row r="582" spans="1:7" x14ac:dyDescent="0.15">
      <c r="A582" s="17" t="str">
        <f>LEFT(Data!A588,4)&amp;"-"&amp;IF(LEN(Data!A588)-FIND(".",Data!A588)=1,10,RIGHT(Data!A588,2))&amp;"-28"</f>
        <v>1919-04-28</v>
      </c>
      <c r="B582" s="18">
        <f>Data!B589</f>
        <v>8.9700000000000006</v>
      </c>
      <c r="C582" s="20">
        <f t="shared" si="28"/>
        <v>6.912991656734202E-2</v>
      </c>
      <c r="D582" s="18">
        <f>Data!C589/12</f>
        <v>4.6108333333333335E-2</v>
      </c>
      <c r="E582" s="20">
        <f>D582/B582</f>
        <v>5.1402824228911183E-3</v>
      </c>
      <c r="F582" s="18">
        <f t="shared" si="29"/>
        <v>108.60535525694642</v>
      </c>
      <c r="G582" s="21">
        <f t="shared" si="30"/>
        <v>7.4659316646801699E-2</v>
      </c>
    </row>
    <row r="583" spans="1:7" x14ac:dyDescent="0.15">
      <c r="A583" s="17" t="str">
        <f>LEFT(Data!A589,4)&amp;"-"&amp;IF(LEN(Data!A589)-FIND(".",Data!A589)=1,10,RIGHT(Data!A589,2))&amp;"-28"</f>
        <v>1919-05-28</v>
      </c>
      <c r="B583" s="18">
        <f>Data!B590</f>
        <v>9.2100000000000009</v>
      </c>
      <c r="C583" s="20">
        <f t="shared" si="28"/>
        <v>2.6755852842809347E-2</v>
      </c>
      <c r="D583" s="18">
        <f>Data!C590/12</f>
        <v>4.5833333333333337E-2</v>
      </c>
      <c r="E583" s="20">
        <f>D583/B583</f>
        <v>4.9764748461816862E-3</v>
      </c>
      <c r="F583" s="18">
        <f t="shared" si="29"/>
        <v>112.06944635880146</v>
      </c>
      <c r="G583" s="21">
        <f t="shared" si="30"/>
        <v>3.1896135265700565E-2</v>
      </c>
    </row>
    <row r="584" spans="1:7" x14ac:dyDescent="0.15">
      <c r="A584" s="17" t="str">
        <f>LEFT(Data!A590,4)&amp;"-"&amp;IF(LEN(Data!A590)-FIND(".",Data!A590)=1,10,RIGHT(Data!A590,2))&amp;"-28"</f>
        <v>1919-06-28</v>
      </c>
      <c r="B584" s="18">
        <f>Data!B591</f>
        <v>9.51</v>
      </c>
      <c r="C584" s="20">
        <f t="shared" si="28"/>
        <v>3.2573289902279923E-2</v>
      </c>
      <c r="D584" s="18">
        <f>Data!C591/12</f>
        <v>4.5558333333333333E-2</v>
      </c>
      <c r="E584" s="20">
        <f>D584/B584</f>
        <v>4.7905713284262181E-3</v>
      </c>
      <c r="F584" s="18">
        <f t="shared" si="29"/>
        <v>116.27762770506477</v>
      </c>
      <c r="G584" s="21">
        <f t="shared" si="30"/>
        <v>3.75497647484615E-2</v>
      </c>
    </row>
    <row r="585" spans="1:7" x14ac:dyDescent="0.15">
      <c r="A585" s="17" t="str">
        <f>LEFT(Data!A591,4)&amp;"-"&amp;IF(LEN(Data!A591)-FIND(".",Data!A591)=1,10,RIGHT(Data!A591,2))&amp;"-28"</f>
        <v>1919-07-28</v>
      </c>
      <c r="B585" s="18">
        <f>Data!B592</f>
        <v>8.8699999999999992</v>
      </c>
      <c r="C585" s="20">
        <f t="shared" si="28"/>
        <v>-6.7297581493165115E-2</v>
      </c>
      <c r="D585" s="18">
        <f>Data!C592/12</f>
        <v>4.5275000000000003E-2</v>
      </c>
      <c r="E585" s="20">
        <f>D585/B585</f>
        <v>5.104284103720407E-3</v>
      </c>
      <c r="F585" s="18">
        <f t="shared" si="29"/>
        <v>109.00946084817257</v>
      </c>
      <c r="G585" s="21">
        <f t="shared" si="30"/>
        <v>-6.2507010164738919E-2</v>
      </c>
    </row>
    <row r="586" spans="1:7" x14ac:dyDescent="0.15">
      <c r="A586" s="17" t="str">
        <f>LEFT(Data!A592,4)&amp;"-"&amp;IF(LEN(Data!A592)-FIND(".",Data!A592)=1,10,RIGHT(Data!A592,2))&amp;"-28"</f>
        <v>1919-08-28</v>
      </c>
      <c r="B586" s="18">
        <f>Data!B593</f>
        <v>9.01</v>
      </c>
      <c r="C586" s="20">
        <f t="shared" si="28"/>
        <v>1.5783540022547893E-2</v>
      </c>
      <c r="D586" s="18">
        <f>Data!C593/12</f>
        <v>4.5000000000000005E-2</v>
      </c>
      <c r="E586" s="20">
        <f>D586/B586</f>
        <v>4.9944506104328528E-3</v>
      </c>
      <c r="F586" s="18">
        <f t="shared" si="29"/>
        <v>111.28643129446851</v>
      </c>
      <c r="G586" s="21">
        <f t="shared" si="30"/>
        <v>2.0887824126268217E-2</v>
      </c>
    </row>
    <row r="587" spans="1:7" x14ac:dyDescent="0.15">
      <c r="A587" s="17" t="str">
        <f>LEFT(Data!A593,4)&amp;"-"&amp;IF(LEN(Data!A593)-FIND(".",Data!A593)=1,10,RIGHT(Data!A593,2))&amp;"-28"</f>
        <v>1919-09-28</v>
      </c>
      <c r="B587" s="18">
        <f>Data!B594</f>
        <v>9.4700000000000006</v>
      </c>
      <c r="C587" s="20">
        <f t="shared" si="28"/>
        <v>5.1054384017758192E-2</v>
      </c>
      <c r="D587" s="18">
        <f>Data!C594/12</f>
        <v>4.4724999999999994E-2</v>
      </c>
      <c r="E587" s="20">
        <f>D587/B587</f>
        <v>4.7228088701161556E-3</v>
      </c>
      <c r="F587" s="18">
        <f t="shared" si="29"/>
        <v>117.52390607845373</v>
      </c>
      <c r="G587" s="21">
        <f t="shared" si="30"/>
        <v>5.6048834628191102E-2</v>
      </c>
    </row>
    <row r="588" spans="1:7" x14ac:dyDescent="0.15">
      <c r="A588" s="17" t="str">
        <f>LEFT(Data!A594,4)&amp;"-"&amp;IF(LEN(Data!A594)-FIND(".",Data!A594)=1,10,RIGHT(Data!A594,2))&amp;"-28"</f>
        <v>1919-10-28</v>
      </c>
      <c r="B588" s="18">
        <f>Data!B595</f>
        <v>9.19</v>
      </c>
      <c r="C588" s="20">
        <f t="shared" si="28"/>
        <v>-2.9567053854276826E-2</v>
      </c>
      <c r="D588" s="18">
        <f>Data!C595/12</f>
        <v>4.4441666666666664E-2</v>
      </c>
      <c r="E588" s="20">
        <f>D588/B588</f>
        <v>4.8358723249909323E-3</v>
      </c>
      <c r="F588" s="18">
        <f t="shared" si="29"/>
        <v>114.60411336434514</v>
      </c>
      <c r="G588" s="21">
        <f t="shared" si="30"/>
        <v>-2.4844244984160713E-2</v>
      </c>
    </row>
    <row r="589" spans="1:7" x14ac:dyDescent="0.15">
      <c r="A589" s="17" t="str">
        <f>LEFT(Data!A595,4)&amp;"-"&amp;IF(LEN(Data!A595)-FIND(".",Data!A595)=1,10,RIGHT(Data!A595,2))&amp;"-28"</f>
        <v>1919-11-28</v>
      </c>
      <c r="B589" s="18">
        <f>Data!B596</f>
        <v>8.92</v>
      </c>
      <c r="C589" s="20">
        <f t="shared" si="28"/>
        <v>-2.9379760609357986E-2</v>
      </c>
      <c r="D589" s="18">
        <f>Data!C596/12</f>
        <v>4.4166666666666667E-2</v>
      </c>
      <c r="E589" s="20">
        <f>D589/B589</f>
        <v>4.9514200298953663E-3</v>
      </c>
      <c r="F589" s="18">
        <f t="shared" si="29"/>
        <v>111.79128280900171</v>
      </c>
      <c r="G589" s="21">
        <f t="shared" si="30"/>
        <v>-2.4543888284367044E-2</v>
      </c>
    </row>
    <row r="590" spans="1:7" x14ac:dyDescent="0.15">
      <c r="A590" s="17" t="str">
        <f>LEFT(Data!A596,4)&amp;"-"&amp;IF(LEN(Data!A596)-FIND(".",Data!A596)=1,10,RIGHT(Data!A596,2))&amp;"-28"</f>
        <v>1919-12-28</v>
      </c>
      <c r="B590" s="18">
        <f>Data!B597</f>
        <v>8.83</v>
      </c>
      <c r="C590" s="20">
        <f t="shared" si="28"/>
        <v>-1.0089686098654682E-2</v>
      </c>
      <c r="D590" s="18">
        <f>Data!C597/12</f>
        <v>4.4025000000000002E-2</v>
      </c>
      <c r="E590" s="20">
        <f>D590/B590</f>
        <v>4.9858437146092869E-3</v>
      </c>
      <c r="F590" s="18">
        <f t="shared" si="29"/>
        <v>111.21686945376115</v>
      </c>
      <c r="G590" s="21">
        <f t="shared" si="30"/>
        <v>-5.138266068759223E-3</v>
      </c>
    </row>
    <row r="591" spans="1:7" x14ac:dyDescent="0.15">
      <c r="A591" s="17" t="str">
        <f>LEFT(Data!A597,4)&amp;"-"&amp;IF(LEN(Data!A597)-FIND(".",Data!A597)=1,10,RIGHT(Data!A597,2))&amp;"-28"</f>
        <v>1920-01-28</v>
      </c>
      <c r="B591" s="18">
        <f>Data!B598</f>
        <v>8.1</v>
      </c>
      <c r="C591" s="20">
        <f t="shared" si="28"/>
        <v>-8.2672706681766739E-2</v>
      </c>
      <c r="D591" s="18">
        <f>Data!C598/12</f>
        <v>4.3891666666666662E-2</v>
      </c>
      <c r="E591" s="20">
        <f>D591/B591</f>
        <v>5.4187242798353907E-3</v>
      </c>
      <c r="F591" s="18">
        <f t="shared" si="29"/>
        <v>102.57677975687056</v>
      </c>
      <c r="G591" s="21">
        <f t="shared" si="30"/>
        <v>-7.7686862967157433E-2</v>
      </c>
    </row>
    <row r="592" spans="1:7" x14ac:dyDescent="0.15">
      <c r="A592" s="17" t="str">
        <f>LEFT(Data!A598,4)&amp;"-"&amp;IF(LEN(Data!A598)-FIND(".",Data!A598)=1,10,RIGHT(Data!A598,2))&amp;"-28"</f>
        <v>1920-02-28</v>
      </c>
      <c r="B592" s="18">
        <f>Data!B599</f>
        <v>8.67</v>
      </c>
      <c r="C592" s="20">
        <f t="shared" si="28"/>
        <v>7.0370370370370416E-2</v>
      </c>
      <c r="D592" s="18">
        <f>Data!C599/12</f>
        <v>4.3750000000000004E-2</v>
      </c>
      <c r="E592" s="20">
        <f>D592/B592</f>
        <v>5.046136101499424E-3</v>
      </c>
      <c r="F592" s="18">
        <f t="shared" si="29"/>
        <v>110.35098102677733</v>
      </c>
      <c r="G592" s="21">
        <f t="shared" si="30"/>
        <v>7.5789094650205779E-2</v>
      </c>
    </row>
    <row r="593" spans="1:7" x14ac:dyDescent="0.15">
      <c r="A593" s="17" t="str">
        <f>LEFT(Data!A599,4)&amp;"-"&amp;IF(LEN(Data!A599)-FIND(".",Data!A599)=1,10,RIGHT(Data!A599,2))&amp;"-28"</f>
        <v>1920-03-28</v>
      </c>
      <c r="B593" s="18">
        <f>Data!B600</f>
        <v>8.6</v>
      </c>
      <c r="C593" s="20">
        <f t="shared" si="28"/>
        <v>-8.073817762399127E-3</v>
      </c>
      <c r="D593" s="18">
        <f>Data!C600/12</f>
        <v>4.3608333333333332E-2</v>
      </c>
      <c r="E593" s="20">
        <f>D593/B593</f>
        <v>5.0707364341085271E-3</v>
      </c>
      <c r="F593" s="18">
        <f t="shared" si="29"/>
        <v>110.01687338526027</v>
      </c>
      <c r="G593" s="21">
        <f t="shared" si="30"/>
        <v>-3.0276816608997281E-3</v>
      </c>
    </row>
    <row r="594" spans="1:7" x14ac:dyDescent="0.15">
      <c r="A594" s="17" t="str">
        <f>LEFT(Data!A600,4)&amp;"-"&amp;IF(LEN(Data!A600)-FIND(".",Data!A600)=1,10,RIGHT(Data!A600,2))&amp;"-28"</f>
        <v>1920-04-28</v>
      </c>
      <c r="B594" s="18">
        <f>Data!B601</f>
        <v>8.06</v>
      </c>
      <c r="C594" s="20">
        <f t="shared" si="28"/>
        <v>-6.2790697674418472E-2</v>
      </c>
      <c r="D594" s="18">
        <f>Data!C601/12</f>
        <v>4.3475000000000007E-2</v>
      </c>
      <c r="E594" s="20">
        <f>D594/B594</f>
        <v>5.3939205955334992E-3</v>
      </c>
      <c r="F594" s="18">
        <f t="shared" si="29"/>
        <v>103.66670371768295</v>
      </c>
      <c r="G594" s="21">
        <f t="shared" si="30"/>
        <v>-5.771996124030998E-2</v>
      </c>
    </row>
    <row r="595" spans="1:7" x14ac:dyDescent="0.15">
      <c r="A595" s="17" t="str">
        <f>LEFT(Data!A601,4)&amp;"-"&amp;IF(LEN(Data!A601)-FIND(".",Data!A601)=1,10,RIGHT(Data!A601,2))&amp;"-28"</f>
        <v>1920-05-28</v>
      </c>
      <c r="B595" s="18">
        <f>Data!B602</f>
        <v>7.92</v>
      </c>
      <c r="C595" s="20">
        <f t="shared" si="28"/>
        <v>-1.7369727047146455E-2</v>
      </c>
      <c r="D595" s="18">
        <f>Data!C602/12</f>
        <v>4.3333333333333335E-2</v>
      </c>
      <c r="E595" s="20">
        <f>D595/B595</f>
        <v>5.4713804713804716E-3</v>
      </c>
      <c r="F595" s="18">
        <f t="shared" si="29"/>
        <v>102.42521133848327</v>
      </c>
      <c r="G595" s="21">
        <f t="shared" si="30"/>
        <v>-1.1975806451613003E-2</v>
      </c>
    </row>
    <row r="596" spans="1:7" x14ac:dyDescent="0.15">
      <c r="A596" s="17" t="str">
        <f>LEFT(Data!A602,4)&amp;"-"&amp;IF(LEN(Data!A602)-FIND(".",Data!A602)=1,10,RIGHT(Data!A602,2))&amp;"-28"</f>
        <v>1920-06-28</v>
      </c>
      <c r="B596" s="18">
        <f>Data!B603</f>
        <v>7.91</v>
      </c>
      <c r="C596" s="20">
        <f t="shared" si="28"/>
        <v>-1.2626262626261875E-3</v>
      </c>
      <c r="D596" s="18">
        <f>Data!C603/12</f>
        <v>4.3191666666666663E-2</v>
      </c>
      <c r="E596" s="20">
        <f>D596/B596</f>
        <v>5.4603876949009689E-3</v>
      </c>
      <c r="F596" s="18">
        <f t="shared" si="29"/>
        <v>102.85629387778665</v>
      </c>
      <c r="G596" s="21">
        <f t="shared" si="30"/>
        <v>4.2087542087543284E-3</v>
      </c>
    </row>
    <row r="597" spans="1:7" x14ac:dyDescent="0.15">
      <c r="A597" s="17" t="str">
        <f>LEFT(Data!A603,4)&amp;"-"&amp;IF(LEN(Data!A603)-FIND(".",Data!A603)=1,10,RIGHT(Data!A603,2))&amp;"-28"</f>
        <v>1920-07-28</v>
      </c>
      <c r="B597" s="18">
        <f>Data!B604</f>
        <v>7.6</v>
      </c>
      <c r="C597" s="20">
        <f t="shared" si="28"/>
        <v>-3.9190897597977337E-2</v>
      </c>
      <c r="D597" s="18">
        <f>Data!C604/12</f>
        <v>4.3058333333333337E-2</v>
      </c>
      <c r="E597" s="20">
        <f>D597/B597</f>
        <v>5.6655701754385977E-3</v>
      </c>
      <c r="F597" s="18">
        <f t="shared" si="29"/>
        <v>99.386898638548246</v>
      </c>
      <c r="G597" s="21">
        <f t="shared" si="30"/>
        <v>-3.3730509903076356E-2</v>
      </c>
    </row>
    <row r="598" spans="1:7" x14ac:dyDescent="0.15">
      <c r="A598" s="17" t="str">
        <f>LEFT(Data!A604,4)&amp;"-"&amp;IF(LEN(Data!A604)-FIND(".",Data!A604)=1,10,RIGHT(Data!A604,2))&amp;"-28"</f>
        <v>1920-08-28</v>
      </c>
      <c r="B598" s="18">
        <f>Data!B605</f>
        <v>7.87</v>
      </c>
      <c r="C598" s="20">
        <f t="shared" si="28"/>
        <v>3.552631578947385E-2</v>
      </c>
      <c r="D598" s="18">
        <f>Data!C605/12</f>
        <v>4.2916666666666665E-2</v>
      </c>
      <c r="E598" s="20">
        <f>D598/B598</f>
        <v>5.4531977975434132E-3</v>
      </c>
      <c r="F598" s="18">
        <f t="shared" si="29"/>
        <v>103.48083243367364</v>
      </c>
      <c r="G598" s="21">
        <f t="shared" si="30"/>
        <v>4.1191885964912522E-2</v>
      </c>
    </row>
    <row r="599" spans="1:7" x14ac:dyDescent="0.15">
      <c r="A599" s="17" t="str">
        <f>LEFT(Data!A605,4)&amp;"-"&amp;IF(LEN(Data!A605)-FIND(".",Data!A605)=1,10,RIGHT(Data!A605,2))&amp;"-28"</f>
        <v>1920-09-28</v>
      </c>
      <c r="B599" s="18">
        <f>Data!B606</f>
        <v>7.88</v>
      </c>
      <c r="C599" s="20">
        <f t="shared" si="28"/>
        <v>1.2706480304955914E-3</v>
      </c>
      <c r="D599" s="18">
        <f>Data!C606/12</f>
        <v>4.2775000000000001E-2</v>
      </c>
      <c r="E599" s="20">
        <f>D599/B599</f>
        <v>5.4282994923857868E-3</v>
      </c>
      <c r="F599" s="18">
        <f t="shared" si="29"/>
        <v>104.1766215971148</v>
      </c>
      <c r="G599" s="21">
        <f t="shared" si="30"/>
        <v>6.7238458280389768E-3</v>
      </c>
    </row>
    <row r="600" spans="1:7" x14ac:dyDescent="0.15">
      <c r="A600" s="17" t="str">
        <f>LEFT(Data!A606,4)&amp;"-"&amp;IF(LEN(Data!A606)-FIND(".",Data!A606)=1,10,RIGHT(Data!A606,2))&amp;"-28"</f>
        <v>1920-10-28</v>
      </c>
      <c r="B600" s="18">
        <f>Data!B607</f>
        <v>7.48</v>
      </c>
      <c r="C600" s="20">
        <f t="shared" si="28"/>
        <v>-5.0761421319796884E-2</v>
      </c>
      <c r="D600" s="18">
        <f>Data!C607/12</f>
        <v>4.2641666666666668E-2</v>
      </c>
      <c r="E600" s="20">
        <f>D600/B600</f>
        <v>5.700757575757576E-3</v>
      </c>
      <c r="F600" s="18">
        <f t="shared" si="29"/>
        <v>99.453970118684694</v>
      </c>
      <c r="G600" s="21">
        <f t="shared" si="30"/>
        <v>-4.5333121827411116E-2</v>
      </c>
    </row>
    <row r="601" spans="1:7" x14ac:dyDescent="0.15">
      <c r="A601" s="17" t="str">
        <f>LEFT(Data!A607,4)&amp;"-"&amp;IF(LEN(Data!A607)-FIND(".",Data!A607)=1,10,RIGHT(Data!A607,2))&amp;"-28"</f>
        <v>1920-11-28</v>
      </c>
      <c r="B601" s="18">
        <f>Data!B608</f>
        <v>6.81</v>
      </c>
      <c r="C601" s="20">
        <f t="shared" si="28"/>
        <v>-8.957219251336912E-2</v>
      </c>
      <c r="D601" s="18">
        <f>Data!C608/12</f>
        <v>4.2500000000000003E-2</v>
      </c>
      <c r="E601" s="20">
        <f>D601/B601</f>
        <v>6.2408223201174751E-3</v>
      </c>
      <c r="F601" s="18">
        <f t="shared" si="29"/>
        <v>91.112622934588273</v>
      </c>
      <c r="G601" s="21">
        <f t="shared" si="30"/>
        <v>-8.3871434937611511E-2</v>
      </c>
    </row>
    <row r="602" spans="1:7" x14ac:dyDescent="0.15">
      <c r="A602" s="17" t="str">
        <f>LEFT(Data!A608,4)&amp;"-"&amp;IF(LEN(Data!A608)-FIND(".",Data!A608)=1,10,RIGHT(Data!A608,2))&amp;"-28"</f>
        <v>1920-12-28</v>
      </c>
      <c r="B602" s="18">
        <f>Data!B609</f>
        <v>7.11</v>
      </c>
      <c r="C602" s="20">
        <f t="shared" si="28"/>
        <v>4.4052863436123468E-2</v>
      </c>
      <c r="D602" s="18">
        <f>Data!C609/12</f>
        <v>4.215E-2</v>
      </c>
      <c r="E602" s="20">
        <f>D602/B602</f>
        <v>5.9282700421940922E-3</v>
      </c>
      <c r="F602" s="18">
        <f t="shared" si="29"/>
        <v>95.695012560887335</v>
      </c>
      <c r="G602" s="21">
        <f t="shared" si="30"/>
        <v>5.0293685756241047E-2</v>
      </c>
    </row>
    <row r="603" spans="1:7" x14ac:dyDescent="0.15">
      <c r="A603" s="17" t="str">
        <f>LEFT(Data!A609,4)&amp;"-"&amp;IF(LEN(Data!A609)-FIND(".",Data!A609)=1,10,RIGHT(Data!A609,2))&amp;"-28"</f>
        <v>1921-01-28</v>
      </c>
      <c r="B603" s="18">
        <f>Data!B610</f>
        <v>7.06</v>
      </c>
      <c r="C603" s="20">
        <f t="shared" si="28"/>
        <v>-7.0323488045007654E-3</v>
      </c>
      <c r="D603" s="18">
        <f>Data!C610/12</f>
        <v>4.1808333333333336E-2</v>
      </c>
      <c r="E603" s="20">
        <f>D603/B603</f>
        <v>5.9218602455146374E-3</v>
      </c>
      <c r="F603" s="18">
        <f t="shared" si="29"/>
        <v>95.589357729860183</v>
      </c>
      <c r="G603" s="21">
        <f t="shared" si="30"/>
        <v>-1.1040787623067816E-3</v>
      </c>
    </row>
    <row r="604" spans="1:7" x14ac:dyDescent="0.15">
      <c r="A604" s="17" t="str">
        <f>LEFT(Data!A610,4)&amp;"-"&amp;IF(LEN(Data!A610)-FIND(".",Data!A610)=1,10,RIGHT(Data!A610,2))&amp;"-28"</f>
        <v>1921-02-28</v>
      </c>
      <c r="B604" s="18">
        <f>Data!B611</f>
        <v>6.88</v>
      </c>
      <c r="C604" s="20">
        <f t="shared" si="28"/>
        <v>-2.5495750708215303E-2</v>
      </c>
      <c r="D604" s="18">
        <f>Data!C611/12</f>
        <v>4.1458333333333333E-2</v>
      </c>
      <c r="E604" s="20">
        <f>D604/B604</f>
        <v>6.0259205426356592E-3</v>
      </c>
      <c r="F604" s="18">
        <f t="shared" si="29"/>
        <v>93.718302112255998</v>
      </c>
      <c r="G604" s="21">
        <f t="shared" si="30"/>
        <v>-1.9573890462700638E-2</v>
      </c>
    </row>
    <row r="605" spans="1:7" x14ac:dyDescent="0.15">
      <c r="A605" s="17" t="str">
        <f>LEFT(Data!A611,4)&amp;"-"&amp;IF(LEN(Data!A611)-FIND(".",Data!A611)=1,10,RIGHT(Data!A611,2))&amp;"-28"</f>
        <v>1921-03-28</v>
      </c>
      <c r="B605" s="18">
        <f>Data!B612</f>
        <v>6.91</v>
      </c>
      <c r="C605" s="20">
        <f t="shared" si="28"/>
        <v>4.3604651162791885E-3</v>
      </c>
      <c r="D605" s="18">
        <f>Data!C612/12</f>
        <v>4.1108333333333337E-2</v>
      </c>
      <c r="E605" s="20">
        <f>D605/B605</f>
        <v>5.9491075735648826E-3</v>
      </c>
      <c r="F605" s="18">
        <f t="shared" si="29"/>
        <v>94.691696541292572</v>
      </c>
      <c r="G605" s="21">
        <f t="shared" si="30"/>
        <v>1.038638565891481E-2</v>
      </c>
    </row>
    <row r="606" spans="1:7" x14ac:dyDescent="0.15">
      <c r="A606" s="17" t="str">
        <f>LEFT(Data!A612,4)&amp;"-"&amp;IF(LEN(Data!A612)-FIND(".",Data!A612)=1,10,RIGHT(Data!A612,2))&amp;"-28"</f>
        <v>1921-04-28</v>
      </c>
      <c r="B606" s="18">
        <f>Data!B613</f>
        <v>7.12</v>
      </c>
      <c r="C606" s="20">
        <f t="shared" si="28"/>
        <v>3.0390738060781519E-2</v>
      </c>
      <c r="D606" s="18">
        <f>Data!C613/12</f>
        <v>4.0766666666666666E-2</v>
      </c>
      <c r="E606" s="20">
        <f>D606/B606</f>
        <v>5.7256554307116101E-3</v>
      </c>
      <c r="F606" s="18">
        <f t="shared" si="29"/>
        <v>98.132778176457521</v>
      </c>
      <c r="G606" s="21">
        <f t="shared" si="30"/>
        <v>3.6339845634346446E-2</v>
      </c>
    </row>
    <row r="607" spans="1:7" x14ac:dyDescent="0.15">
      <c r="A607" s="17" t="str">
        <f>LEFT(Data!A613,4)&amp;"-"&amp;IF(LEN(Data!A613)-FIND(".",Data!A613)=1,10,RIGHT(Data!A613,2))&amp;"-28"</f>
        <v>1921-05-28</v>
      </c>
      <c r="B607" s="18">
        <f>Data!B614</f>
        <v>6.55</v>
      </c>
      <c r="C607" s="20">
        <f t="shared" si="28"/>
        <v>-8.00561797752809E-2</v>
      </c>
      <c r="D607" s="18">
        <f>Data!C614/12</f>
        <v>4.0416666666666663E-2</v>
      </c>
      <c r="E607" s="20">
        <f>D607/B607</f>
        <v>6.1704834605597961E-3</v>
      </c>
      <c r="F607" s="18">
        <f t="shared" si="29"/>
        <v>90.83851731921213</v>
      </c>
      <c r="G607" s="21">
        <f t="shared" si="30"/>
        <v>-7.4330524344569215E-2</v>
      </c>
    </row>
    <row r="608" spans="1:7" x14ac:dyDescent="0.15">
      <c r="A608" s="17" t="str">
        <f>LEFT(Data!A614,4)&amp;"-"&amp;IF(LEN(Data!A614)-FIND(".",Data!A614)=1,10,RIGHT(Data!A614,2))&amp;"-28"</f>
        <v>1921-06-28</v>
      </c>
      <c r="B608" s="18">
        <f>Data!B615</f>
        <v>6.53</v>
      </c>
      <c r="C608" s="20">
        <f t="shared" si="28"/>
        <v>-3.0534351145037331E-3</v>
      </c>
      <c r="D608" s="18">
        <f>Data!C615/12</f>
        <v>4.0066666666666667E-2</v>
      </c>
      <c r="E608" s="20">
        <f>D608/B608</f>
        <v>6.1357835630423685E-3</v>
      </c>
      <c r="F608" s="18">
        <f t="shared" si="29"/>
        <v>91.121665369380167</v>
      </c>
      <c r="G608" s="21">
        <f t="shared" si="30"/>
        <v>3.1170483460560838E-3</v>
      </c>
    </row>
    <row r="609" spans="1:7" x14ac:dyDescent="0.15">
      <c r="A609" s="17" t="str">
        <f>LEFT(Data!A615,4)&amp;"-"&amp;IF(LEN(Data!A615)-FIND(".",Data!A615)=1,10,RIGHT(Data!A615,2))&amp;"-28"</f>
        <v>1921-07-28</v>
      </c>
      <c r="B609" s="18">
        <f>Data!B616</f>
        <v>6.45</v>
      </c>
      <c r="C609" s="20">
        <f t="shared" si="28"/>
        <v>-1.2251148545176171E-2</v>
      </c>
      <c r="D609" s="18">
        <f>Data!C616/12</f>
        <v>3.9725000000000003E-2</v>
      </c>
      <c r="E609" s="20">
        <f>D609/B609</f>
        <v>6.1589147286821707E-3</v>
      </c>
      <c r="F609" s="18">
        <f t="shared" si="29"/>
        <v>90.564423127866547</v>
      </c>
      <c r="G609" s="21">
        <f t="shared" si="30"/>
        <v>-6.1153649821338307E-3</v>
      </c>
    </row>
    <row r="610" spans="1:7" x14ac:dyDescent="0.15">
      <c r="A610" s="17" t="str">
        <f>LEFT(Data!A616,4)&amp;"-"&amp;IF(LEN(Data!A616)-FIND(".",Data!A616)=1,10,RIGHT(Data!A616,2))&amp;"-28"</f>
        <v>1921-08-28</v>
      </c>
      <c r="B610" s="18">
        <f>Data!B617</f>
        <v>6.61</v>
      </c>
      <c r="C610" s="20">
        <f t="shared" si="28"/>
        <v>2.4806201550387597E-2</v>
      </c>
      <c r="D610" s="18">
        <f>Data!C617/12</f>
        <v>3.9375E-2</v>
      </c>
      <c r="E610" s="20">
        <f>D610/B610</f>
        <v>5.9568835098335856E-3</v>
      </c>
      <c r="F610" s="18">
        <f t="shared" si="29"/>
        <v>93.36876102076782</v>
      </c>
      <c r="G610" s="21">
        <f t="shared" si="30"/>
        <v>3.0965116279069838E-2</v>
      </c>
    </row>
    <row r="611" spans="1:7" x14ac:dyDescent="0.15">
      <c r="A611" s="17" t="str">
        <f>LEFT(Data!A617,4)&amp;"-"&amp;IF(LEN(Data!A617)-FIND(".",Data!A617)=1,10,RIGHT(Data!A617,2))&amp;"-28"</f>
        <v>1921-09-28</v>
      </c>
      <c r="B611" s="18">
        <f>Data!B618</f>
        <v>6.7</v>
      </c>
      <c r="C611" s="20">
        <f t="shared" si="28"/>
        <v>1.3615733736762392E-2</v>
      </c>
      <c r="D611" s="18">
        <f>Data!C618/12</f>
        <v>3.9024999999999997E-2</v>
      </c>
      <c r="E611" s="20">
        <f>D611/B611</f>
        <v>5.8246268656716414E-3</v>
      </c>
      <c r="F611" s="18">
        <f t="shared" si="29"/>
        <v>95.196232043016195</v>
      </c>
      <c r="G611" s="21">
        <f t="shared" si="30"/>
        <v>1.957261724659598E-2</v>
      </c>
    </row>
    <row r="612" spans="1:7" x14ac:dyDescent="0.15">
      <c r="A612" s="17" t="str">
        <f>LEFT(Data!A618,4)&amp;"-"&amp;IF(LEN(Data!A618)-FIND(".",Data!A618)=1,10,RIGHT(Data!A618,2))&amp;"-28"</f>
        <v>1921-10-28</v>
      </c>
      <c r="B612" s="18">
        <f>Data!B619</f>
        <v>7.06</v>
      </c>
      <c r="C612" s="20">
        <f t="shared" si="28"/>
        <v>5.3731343283581978E-2</v>
      </c>
      <c r="D612" s="18">
        <f>Data!C619/12</f>
        <v>3.8683333333333333E-2</v>
      </c>
      <c r="E612" s="20">
        <f>D612/B612</f>
        <v>5.479225684608121E-3</v>
      </c>
      <c r="F612" s="18">
        <f t="shared" si="29"/>
        <v>100.86573599689149</v>
      </c>
      <c r="G612" s="21">
        <f t="shared" si="30"/>
        <v>5.9555970149253623E-2</v>
      </c>
    </row>
    <row r="613" spans="1:7" x14ac:dyDescent="0.15">
      <c r="A613" s="17" t="str">
        <f>LEFT(Data!A619,4)&amp;"-"&amp;IF(LEN(Data!A619)-FIND(".",Data!A619)=1,10,RIGHT(Data!A619,2))&amp;"-28"</f>
        <v>1921-11-28</v>
      </c>
      <c r="B613" s="18">
        <f>Data!B620</f>
        <v>7.31</v>
      </c>
      <c r="C613" s="20">
        <f t="shared" si="28"/>
        <v>3.5410764872521261E-2</v>
      </c>
      <c r="D613" s="18">
        <f>Data!C620/12</f>
        <v>3.8333333333333337E-2</v>
      </c>
      <c r="E613" s="20">
        <f>D613/B613</f>
        <v>5.2439580483356141E-3</v>
      </c>
      <c r="F613" s="18">
        <f t="shared" si="29"/>
        <v>104.99013498934228</v>
      </c>
      <c r="G613" s="21">
        <f t="shared" si="30"/>
        <v>4.0889990557129385E-2</v>
      </c>
    </row>
    <row r="614" spans="1:7" x14ac:dyDescent="0.15">
      <c r="A614" s="17" t="str">
        <f>LEFT(Data!A620,4)&amp;"-"&amp;IF(LEN(Data!A620)-FIND(".",Data!A620)=1,10,RIGHT(Data!A620,2))&amp;"-28"</f>
        <v>1921-12-28</v>
      </c>
      <c r="B614" s="18">
        <f>Data!B621</f>
        <v>7.3</v>
      </c>
      <c r="C614" s="20">
        <f t="shared" si="28"/>
        <v>-1.3679890560874819E-3</v>
      </c>
      <c r="D614" s="18">
        <f>Data!C621/12</f>
        <v>3.8683333333333333E-2</v>
      </c>
      <c r="E614" s="20">
        <f>D614/B614</f>
        <v>5.2990867579908677E-3</v>
      </c>
      <c r="F614" s="18">
        <f t="shared" si="29"/>
        <v>105.39707349705292</v>
      </c>
      <c r="G614" s="21">
        <f t="shared" si="30"/>
        <v>3.8759689922480689E-3</v>
      </c>
    </row>
    <row r="615" spans="1:7" x14ac:dyDescent="0.15">
      <c r="A615" s="17" t="str">
        <f>LEFT(Data!A621,4)&amp;"-"&amp;IF(LEN(Data!A621)-FIND(".",Data!A621)=1,10,RIGHT(Data!A621,2))&amp;"-28"</f>
        <v>1922-01-28</v>
      </c>
      <c r="B615" s="18">
        <f>Data!B622</f>
        <v>7.46</v>
      </c>
      <c r="C615" s="20">
        <f t="shared" si="28"/>
        <v>2.1917808219177992E-2</v>
      </c>
      <c r="D615" s="18">
        <f>Data!C622/12</f>
        <v>3.9024999999999997E-2</v>
      </c>
      <c r="E615" s="20">
        <f>D615/B615</f>
        <v>5.2312332439678278E-3</v>
      </c>
      <c r="F615" s="18">
        <f t="shared" si="29"/>
        <v>108.26565457732316</v>
      </c>
      <c r="G615" s="21">
        <f t="shared" si="30"/>
        <v>2.7216894977168948E-2</v>
      </c>
    </row>
    <row r="616" spans="1:7" x14ac:dyDescent="0.15">
      <c r="A616" s="17" t="str">
        <f>LEFT(Data!A622,4)&amp;"-"&amp;IF(LEN(Data!A622)-FIND(".",Data!A622)=1,10,RIGHT(Data!A622,2))&amp;"-28"</f>
        <v>1922-02-28</v>
      </c>
      <c r="B616" s="18">
        <f>Data!B623</f>
        <v>7.74</v>
      </c>
      <c r="C616" s="20">
        <f t="shared" si="28"/>
        <v>3.7533512064343189E-2</v>
      </c>
      <c r="D616" s="18">
        <f>Data!C623/12</f>
        <v>3.9375E-2</v>
      </c>
      <c r="E616" s="20">
        <f>D616/B616</f>
        <v>5.0872093023255809E-3</v>
      </c>
      <c r="F616" s="18">
        <f t="shared" si="29"/>
        <v>112.89560772095997</v>
      </c>
      <c r="G616" s="21">
        <f t="shared" si="30"/>
        <v>4.2764745308311092E-2</v>
      </c>
    </row>
    <row r="617" spans="1:7" x14ac:dyDescent="0.15">
      <c r="A617" s="17" t="str">
        <f>LEFT(Data!A623,4)&amp;"-"&amp;IF(LEN(Data!A623)-FIND(".",Data!A623)=1,10,RIGHT(Data!A623,2))&amp;"-28"</f>
        <v>1922-03-28</v>
      </c>
      <c r="B617" s="18">
        <f>Data!B624</f>
        <v>8.2100000000000009</v>
      </c>
      <c r="C617" s="20">
        <f t="shared" si="28"/>
        <v>6.0723514211886487E-2</v>
      </c>
      <c r="D617" s="18">
        <f>Data!C624/12</f>
        <v>3.9725000000000003E-2</v>
      </c>
      <c r="E617" s="20">
        <f>D617/B617</f>
        <v>4.8386114494518876E-3</v>
      </c>
      <c r="F617" s="18">
        <f t="shared" si="29"/>
        <v>120.32534934665301</v>
      </c>
      <c r="G617" s="21">
        <f t="shared" si="30"/>
        <v>6.5810723514212022E-2</v>
      </c>
    </row>
    <row r="618" spans="1:7" x14ac:dyDescent="0.15">
      <c r="A618" s="17" t="str">
        <f>LEFT(Data!A624,4)&amp;"-"&amp;IF(LEN(Data!A624)-FIND(".",Data!A624)=1,10,RIGHT(Data!A624,2))&amp;"-28"</f>
        <v>1922-04-28</v>
      </c>
      <c r="B618" s="18">
        <f>Data!B625</f>
        <v>8.5299999999999994</v>
      </c>
      <c r="C618" s="20">
        <f t="shared" si="28"/>
        <v>3.8976857490864658E-2</v>
      </c>
      <c r="D618" s="18">
        <f>Data!C625/12</f>
        <v>4.0066666666666667E-2</v>
      </c>
      <c r="E618" s="20">
        <f>D618/B618</f>
        <v>4.6971473231731146E-3</v>
      </c>
      <c r="F618" s="18">
        <f t="shared" si="29"/>
        <v>125.59746095368402</v>
      </c>
      <c r="G618" s="21">
        <f t="shared" si="30"/>
        <v>4.3815468940316515E-2</v>
      </c>
    </row>
    <row r="619" spans="1:7" x14ac:dyDescent="0.15">
      <c r="A619" s="17" t="str">
        <f>LEFT(Data!A625,4)&amp;"-"&amp;IF(LEN(Data!A625)-FIND(".",Data!A625)=1,10,RIGHT(Data!A625,2))&amp;"-28"</f>
        <v>1922-05-28</v>
      </c>
      <c r="B619" s="18">
        <f>Data!B626</f>
        <v>8.4499999999999993</v>
      </c>
      <c r="C619" s="20">
        <f t="shared" si="28"/>
        <v>-9.3786635404454755E-3</v>
      </c>
      <c r="D619" s="18">
        <f>Data!C626/12</f>
        <v>4.0416666666666663E-2</v>
      </c>
      <c r="E619" s="20">
        <f>D619/B619</f>
        <v>4.7830374753451673E-3</v>
      </c>
      <c r="F619" s="18">
        <f t="shared" si="29"/>
        <v>125.00947440338112</v>
      </c>
      <c r="G619" s="21">
        <f t="shared" si="30"/>
        <v>-4.6815162172723079E-3</v>
      </c>
    </row>
    <row r="620" spans="1:7" x14ac:dyDescent="0.15">
      <c r="A620" s="17" t="str">
        <f>LEFT(Data!A626,4)&amp;"-"&amp;IF(LEN(Data!A626)-FIND(".",Data!A626)=1,10,RIGHT(Data!A626,2))&amp;"-28"</f>
        <v>1922-06-28</v>
      </c>
      <c r="B620" s="18">
        <f>Data!B627</f>
        <v>8.51</v>
      </c>
      <c r="C620" s="20">
        <f t="shared" si="28"/>
        <v>7.1005917159763232E-3</v>
      </c>
      <c r="D620" s="18">
        <f>Data!C627/12</f>
        <v>4.0766666666666666E-2</v>
      </c>
      <c r="E620" s="20">
        <f>D620/B620</f>
        <v>4.7904426165295728E-3</v>
      </c>
      <c r="F620" s="18">
        <f t="shared" si="29"/>
        <v>126.49504064259291</v>
      </c>
      <c r="G620" s="21">
        <f t="shared" si="30"/>
        <v>1.1883629191321576E-2</v>
      </c>
    </row>
    <row r="621" spans="1:7" x14ac:dyDescent="0.15">
      <c r="A621" s="17" t="str">
        <f>LEFT(Data!A627,4)&amp;"-"&amp;IF(LEN(Data!A627)-FIND(".",Data!A627)=1,10,RIGHT(Data!A627,2))&amp;"-28"</f>
        <v>1922-07-28</v>
      </c>
      <c r="B621" s="18">
        <f>Data!B628</f>
        <v>8.83</v>
      </c>
      <c r="C621" s="20">
        <f t="shared" si="28"/>
        <v>3.7602820211515953E-2</v>
      </c>
      <c r="D621" s="18">
        <f>Data!C628/12</f>
        <v>4.1108333333333337E-2</v>
      </c>
      <c r="E621" s="20">
        <f>D621/B621</f>
        <v>4.655530388825972E-3</v>
      </c>
      <c r="F621" s="18">
        <f t="shared" si="29"/>
        <v>131.85757814699863</v>
      </c>
      <c r="G621" s="21">
        <f t="shared" si="30"/>
        <v>4.2393262828045453E-2</v>
      </c>
    </row>
    <row r="622" spans="1:7" x14ac:dyDescent="0.15">
      <c r="A622" s="17" t="str">
        <f>LEFT(Data!A628,4)&amp;"-"&amp;IF(LEN(Data!A628)-FIND(".",Data!A628)=1,10,RIGHT(Data!A628,2))&amp;"-28"</f>
        <v>1922-08-28</v>
      </c>
      <c r="B622" s="18">
        <f>Data!B629</f>
        <v>9.06</v>
      </c>
      <c r="C622" s="20">
        <f t="shared" si="28"/>
        <v>2.604756511891293E-2</v>
      </c>
      <c r="D622" s="18">
        <f>Data!C629/12</f>
        <v>4.1458333333333333E-2</v>
      </c>
      <c r="E622" s="20">
        <f>D622/B622</f>
        <v>4.57597498160412E-3</v>
      </c>
      <c r="F622" s="18">
        <f t="shared" si="29"/>
        <v>135.90601396226509</v>
      </c>
      <c r="G622" s="21">
        <f t="shared" si="30"/>
        <v>3.0703095507738976E-2</v>
      </c>
    </row>
    <row r="623" spans="1:7" x14ac:dyDescent="0.15">
      <c r="A623" s="17" t="str">
        <f>LEFT(Data!A629,4)&amp;"-"&amp;IF(LEN(Data!A629)-FIND(".",Data!A629)=1,10,RIGHT(Data!A629,2))&amp;"-28"</f>
        <v>1922-09-28</v>
      </c>
      <c r="B623" s="18">
        <f>Data!B630</f>
        <v>9.26</v>
      </c>
      <c r="C623" s="20">
        <f t="shared" si="28"/>
        <v>2.207505518763786E-2</v>
      </c>
      <c r="D623" s="18">
        <f>Data!C630/12</f>
        <v>4.1808333333333336E-2</v>
      </c>
      <c r="E623" s="20">
        <f>D623/B623</f>
        <v>4.514938804895609E-3</v>
      </c>
      <c r="F623" s="18">
        <f t="shared" si="29"/>
        <v>139.52804924055485</v>
      </c>
      <c r="G623" s="21">
        <f t="shared" si="30"/>
        <v>2.6651030169241974E-2</v>
      </c>
    </row>
    <row r="624" spans="1:7" x14ac:dyDescent="0.15">
      <c r="A624" s="17" t="str">
        <f>LEFT(Data!A630,4)&amp;"-"&amp;IF(LEN(Data!A630)-FIND(".",Data!A630)=1,10,RIGHT(Data!A630,2))&amp;"-28"</f>
        <v>1922-10-28</v>
      </c>
      <c r="B624" s="18">
        <f>Data!B631</f>
        <v>8.8000000000000007</v>
      </c>
      <c r="C624" s="20">
        <f t="shared" si="28"/>
        <v>-4.9676025917926414E-2</v>
      </c>
      <c r="D624" s="18">
        <f>Data!C631/12</f>
        <v>4.215E-2</v>
      </c>
      <c r="E624" s="20">
        <f>D624/B624</f>
        <v>4.7897727272727267E-3</v>
      </c>
      <c r="F624" s="18">
        <f t="shared" si="29"/>
        <v>133.2268108540909</v>
      </c>
      <c r="G624" s="21">
        <f t="shared" si="30"/>
        <v>-4.5161087113030796E-2</v>
      </c>
    </row>
    <row r="625" spans="1:7" x14ac:dyDescent="0.15">
      <c r="A625" s="17" t="str">
        <f>LEFT(Data!A631,4)&amp;"-"&amp;IF(LEN(Data!A631)-FIND(".",Data!A631)=1,10,RIGHT(Data!A631,2))&amp;"-28"</f>
        <v>1922-11-28</v>
      </c>
      <c r="B625" s="18">
        <f>Data!B632</f>
        <v>8.7799999999999994</v>
      </c>
      <c r="C625" s="20">
        <f t="shared" si="28"/>
        <v>-2.2727272727274261E-3</v>
      </c>
      <c r="D625" s="18">
        <f>Data!C632/12</f>
        <v>4.2500000000000003E-2</v>
      </c>
      <c r="E625" s="20">
        <f>D625/B625</f>
        <v>4.8405466970387247E-3</v>
      </c>
      <c r="F625" s="18">
        <f t="shared" si="29"/>
        <v>133.56214879277476</v>
      </c>
      <c r="G625" s="21">
        <f t="shared" si="30"/>
        <v>2.5170454545453413E-3</v>
      </c>
    </row>
    <row r="626" spans="1:7" x14ac:dyDescent="0.15">
      <c r="A626" s="17" t="str">
        <f>LEFT(Data!A632,4)&amp;"-"&amp;IF(LEN(Data!A632)-FIND(".",Data!A632)=1,10,RIGHT(Data!A632,2))&amp;"-28"</f>
        <v>1922-12-28</v>
      </c>
      <c r="B626" s="18">
        <f>Data!B633</f>
        <v>8.9</v>
      </c>
      <c r="C626" s="20">
        <f t="shared" si="28"/>
        <v>1.3667425968109548E-2</v>
      </c>
      <c r="D626" s="18">
        <f>Data!C633/12</f>
        <v>4.2641666666666668E-2</v>
      </c>
      <c r="E626" s="20">
        <f>D626/B626</f>
        <v>4.7911985018726589E-3</v>
      </c>
      <c r="F626" s="18">
        <f t="shared" si="29"/>
        <v>136.0341133917299</v>
      </c>
      <c r="G626" s="21">
        <f t="shared" si="30"/>
        <v>1.8507972665148253E-2</v>
      </c>
    </row>
    <row r="627" spans="1:7" x14ac:dyDescent="0.15">
      <c r="A627" s="17" t="str">
        <f>LEFT(Data!A633,4)&amp;"-"&amp;IF(LEN(Data!A633)-FIND(".",Data!A633)=1,10,RIGHT(Data!A633,2))&amp;"-28"</f>
        <v>1923-01-28</v>
      </c>
      <c r="B627" s="18">
        <f>Data!B634</f>
        <v>9.2799999999999994</v>
      </c>
      <c r="C627" s="20">
        <f t="shared" si="28"/>
        <v>4.2696629213482939E-2</v>
      </c>
      <c r="D627" s="18">
        <f>Data!C634/12</f>
        <v>4.2775000000000001E-2</v>
      </c>
      <c r="E627" s="20">
        <f>D627/B627</f>
        <v>4.6093750000000006E-3</v>
      </c>
      <c r="F627" s="18">
        <f t="shared" si="29"/>
        <v>142.49407793188752</v>
      </c>
      <c r="G627" s="21">
        <f t="shared" si="30"/>
        <v>4.7487827715355646E-2</v>
      </c>
    </row>
    <row r="628" spans="1:7" x14ac:dyDescent="0.15">
      <c r="A628" s="17" t="str">
        <f>LEFT(Data!A634,4)&amp;"-"&amp;IF(LEN(Data!A634)-FIND(".",Data!A634)=1,10,RIGHT(Data!A634,2))&amp;"-28"</f>
        <v>1923-02-28</v>
      </c>
      <c r="B628" s="18">
        <f>Data!B635</f>
        <v>9.43</v>
      </c>
      <c r="C628" s="20">
        <f t="shared" si="28"/>
        <v>1.6163793103448398E-2</v>
      </c>
      <c r="D628" s="18">
        <f>Data!C635/12</f>
        <v>4.2916666666666665E-2</v>
      </c>
      <c r="E628" s="20">
        <f>D628/B628</f>
        <v>4.5510781194768469E-3</v>
      </c>
      <c r="F628" s="18">
        <f t="shared" si="29"/>
        <v>145.45413136651248</v>
      </c>
      <c r="G628" s="21">
        <f t="shared" si="30"/>
        <v>2.0773168103448425E-2</v>
      </c>
    </row>
    <row r="629" spans="1:7" x14ac:dyDescent="0.15">
      <c r="A629" s="17" t="str">
        <f>LEFT(Data!A635,4)&amp;"-"&amp;IF(LEN(Data!A635)-FIND(".",Data!A635)=1,10,RIGHT(Data!A635,2))&amp;"-28"</f>
        <v>1923-03-28</v>
      </c>
      <c r="B629" s="18">
        <f>Data!B636</f>
        <v>9.1</v>
      </c>
      <c r="C629" s="20">
        <f t="shared" si="28"/>
        <v>-3.4994697773064742E-2</v>
      </c>
      <c r="D629" s="18">
        <f>Data!C636/12</f>
        <v>4.3058333333333337E-2</v>
      </c>
      <c r="E629" s="20">
        <f>D629/B629</f>
        <v>4.7316849816849823E-3</v>
      </c>
      <c r="F629" s="18">
        <f t="shared" si="29"/>
        <v>141.02598111414738</v>
      </c>
      <c r="G629" s="21">
        <f t="shared" si="30"/>
        <v>-3.0443619653587772E-2</v>
      </c>
    </row>
    <row r="630" spans="1:7" x14ac:dyDescent="0.15">
      <c r="A630" s="17" t="str">
        <f>LEFT(Data!A636,4)&amp;"-"&amp;IF(LEN(Data!A636)-FIND(".",Data!A636)=1,10,RIGHT(Data!A636,2))&amp;"-28"</f>
        <v>1923-04-28</v>
      </c>
      <c r="B630" s="18">
        <f>Data!B637</f>
        <v>8.67</v>
      </c>
      <c r="C630" s="20">
        <f t="shared" si="28"/>
        <v>-4.7252747252747196E-2</v>
      </c>
      <c r="D630" s="18">
        <f>Data!C637/12</f>
        <v>4.3191666666666663E-2</v>
      </c>
      <c r="E630" s="20">
        <f>D630/B630</f>
        <v>4.981737793156478E-3</v>
      </c>
      <c r="F630" s="18">
        <f t="shared" si="29"/>
        <v>135.02940658935509</v>
      </c>
      <c r="G630" s="21">
        <f t="shared" si="30"/>
        <v>-4.2521062271062116E-2</v>
      </c>
    </row>
    <row r="631" spans="1:7" x14ac:dyDescent="0.15">
      <c r="A631" s="17" t="str">
        <f>LEFT(Data!A637,4)&amp;"-"&amp;IF(LEN(Data!A637)-FIND(".",Data!A637)=1,10,RIGHT(Data!A637,2))&amp;"-28"</f>
        <v>1923-05-28</v>
      </c>
      <c r="B631" s="18">
        <f>Data!B638</f>
        <v>8.34</v>
      </c>
      <c r="C631" s="20">
        <f t="shared" si="28"/>
        <v>-3.8062283737024249E-2</v>
      </c>
      <c r="D631" s="18">
        <f>Data!C638/12</f>
        <v>4.3333333333333335E-2</v>
      </c>
      <c r="E631" s="20">
        <f>D631/B631</f>
        <v>5.1958433253397286E-3</v>
      </c>
      <c r="F631" s="18">
        <f t="shared" si="29"/>
        <v>130.56256010090272</v>
      </c>
      <c r="G631" s="21">
        <f t="shared" si="30"/>
        <v>-3.3080545943867889E-2</v>
      </c>
    </row>
    <row r="632" spans="1:7" x14ac:dyDescent="0.15">
      <c r="A632" s="17" t="str">
        <f>LEFT(Data!A638,4)&amp;"-"&amp;IF(LEN(Data!A638)-FIND(".",Data!A638)=1,10,RIGHT(Data!A638,2))&amp;"-28"</f>
        <v>1923-06-28</v>
      </c>
      <c r="B632" s="18">
        <f>Data!B639</f>
        <v>8.06</v>
      </c>
      <c r="C632" s="20">
        <f t="shared" si="28"/>
        <v>-3.3573141486810454E-2</v>
      </c>
      <c r="D632" s="18">
        <f>Data!C639/12</f>
        <v>4.3475000000000007E-2</v>
      </c>
      <c r="E632" s="20">
        <f>D632/B632</f>
        <v>5.3939205955334992E-3</v>
      </c>
      <c r="F632" s="18">
        <f t="shared" si="29"/>
        <v>126.85754740419446</v>
      </c>
      <c r="G632" s="21">
        <f t="shared" si="30"/>
        <v>-2.8377298161470721E-2</v>
      </c>
    </row>
    <row r="633" spans="1:7" x14ac:dyDescent="0.15">
      <c r="A633" s="17" t="str">
        <f>LEFT(Data!A639,4)&amp;"-"&amp;IF(LEN(Data!A639)-FIND(".",Data!A639)=1,10,RIGHT(Data!A639,2))&amp;"-28"</f>
        <v>1923-07-28</v>
      </c>
      <c r="B633" s="18">
        <f>Data!B640</f>
        <v>8.1</v>
      </c>
      <c r="C633" s="20">
        <f t="shared" si="28"/>
        <v>4.9627791563273682E-3</v>
      </c>
      <c r="D633" s="18">
        <f>Data!C640/12</f>
        <v>4.3608333333333332E-2</v>
      </c>
      <c r="E633" s="20">
        <f>D633/B633</f>
        <v>5.3837448559670787E-3</v>
      </c>
      <c r="F633" s="18">
        <f t="shared" si="29"/>
        <v>128.17137293391718</v>
      </c>
      <c r="G633" s="21">
        <f t="shared" si="30"/>
        <v>1.0356699751860932E-2</v>
      </c>
    </row>
    <row r="634" spans="1:7" x14ac:dyDescent="0.15">
      <c r="A634" s="17" t="str">
        <f>LEFT(Data!A640,4)&amp;"-"&amp;IF(LEN(Data!A640)-FIND(".",Data!A640)=1,10,RIGHT(Data!A640,2))&amp;"-28"</f>
        <v>1923-08-28</v>
      </c>
      <c r="B634" s="18">
        <f>Data!B641</f>
        <v>8.15</v>
      </c>
      <c r="C634" s="20">
        <f t="shared" si="28"/>
        <v>6.1728395061728669E-3</v>
      </c>
      <c r="D634" s="18">
        <f>Data!C641/12</f>
        <v>4.3750000000000004E-2</v>
      </c>
      <c r="E634" s="20">
        <f>D634/B634</f>
        <v>5.3680981595092027E-3</v>
      </c>
      <c r="F634" s="18">
        <f t="shared" si="29"/>
        <v>129.65259621803929</v>
      </c>
      <c r="G634" s="21">
        <f t="shared" si="30"/>
        <v>1.155658436213991E-2</v>
      </c>
    </row>
    <row r="635" spans="1:7" x14ac:dyDescent="0.15">
      <c r="A635" s="17" t="str">
        <f>LEFT(Data!A641,4)&amp;"-"&amp;IF(LEN(Data!A641)-FIND(".",Data!A641)=1,10,RIGHT(Data!A641,2))&amp;"-28"</f>
        <v>1923-09-28</v>
      </c>
      <c r="B635" s="18">
        <f>Data!B642</f>
        <v>8.0299999999999994</v>
      </c>
      <c r="C635" s="20">
        <f t="shared" si="28"/>
        <v>-1.4723926380368235E-2</v>
      </c>
      <c r="D635" s="18">
        <f>Data!C642/12</f>
        <v>4.3891666666666662E-2</v>
      </c>
      <c r="E635" s="20">
        <f>D635/B635</f>
        <v>5.4659609796596093E-3</v>
      </c>
      <c r="F635" s="18">
        <f t="shared" si="29"/>
        <v>128.43958879943492</v>
      </c>
      <c r="G635" s="21">
        <f t="shared" si="30"/>
        <v>-9.3558282208590082E-3</v>
      </c>
    </row>
    <row r="636" spans="1:7" x14ac:dyDescent="0.15">
      <c r="A636" s="17" t="str">
        <f>LEFT(Data!A642,4)&amp;"-"&amp;IF(LEN(Data!A642)-FIND(".",Data!A642)=1,10,RIGHT(Data!A642,2))&amp;"-28"</f>
        <v>1923-10-28</v>
      </c>
      <c r="B636" s="18">
        <f>Data!B643</f>
        <v>8.27</v>
      </c>
      <c r="C636" s="20">
        <f t="shared" si="28"/>
        <v>2.9887920298879322E-2</v>
      </c>
      <c r="D636" s="18">
        <f>Data!C643/12</f>
        <v>4.4025000000000002E-2</v>
      </c>
      <c r="E636" s="20">
        <f>D636/B636</f>
        <v>5.323458282950424E-3</v>
      </c>
      <c r="F636" s="18">
        <f t="shared" si="29"/>
        <v>132.98042677331449</v>
      </c>
      <c r="G636" s="21">
        <f t="shared" si="30"/>
        <v>3.5353881278539001E-2</v>
      </c>
    </row>
    <row r="637" spans="1:7" x14ac:dyDescent="0.15">
      <c r="A637" s="17" t="str">
        <f>LEFT(Data!A643,4)&amp;"-"&amp;IF(LEN(Data!A643)-FIND(".",Data!A643)=1,10,RIGHT(Data!A643,2))&amp;"-28"</f>
        <v>1923-11-28</v>
      </c>
      <c r="B637" s="18">
        <f>Data!B644</f>
        <v>8.5500000000000007</v>
      </c>
      <c r="C637" s="20">
        <f t="shared" si="28"/>
        <v>3.3857315598549098E-2</v>
      </c>
      <c r="D637" s="18">
        <f>Data!C644/12</f>
        <v>4.4166666666666667E-2</v>
      </c>
      <c r="E637" s="20">
        <f>D637/B637</f>
        <v>5.1656920077972701E-3</v>
      </c>
      <c r="F637" s="18">
        <f t="shared" si="29"/>
        <v>138.19070280538503</v>
      </c>
      <c r="G637" s="21">
        <f t="shared" si="30"/>
        <v>3.9180773881499542E-2</v>
      </c>
    </row>
    <row r="638" spans="1:7" x14ac:dyDescent="0.15">
      <c r="A638" s="17" t="str">
        <f>LEFT(Data!A644,4)&amp;"-"&amp;IF(LEN(Data!A644)-FIND(".",Data!A644)=1,10,RIGHT(Data!A644,2))&amp;"-28"</f>
        <v>1923-12-28</v>
      </c>
      <c r="B638" s="18">
        <f>Data!B645</f>
        <v>8.83</v>
      </c>
      <c r="C638" s="20">
        <f t="shared" si="28"/>
        <v>3.274853801169586E-2</v>
      </c>
      <c r="D638" s="18">
        <f>Data!C645/12</f>
        <v>4.4308333333333332E-2</v>
      </c>
      <c r="E638" s="20">
        <f>D638/B638</f>
        <v>5.0179312948282371E-3</v>
      </c>
      <c r="F638" s="18">
        <f t="shared" si="29"/>
        <v>143.43009689810381</v>
      </c>
      <c r="G638" s="21">
        <f t="shared" si="30"/>
        <v>3.7914230019493234E-2</v>
      </c>
    </row>
    <row r="639" spans="1:7" x14ac:dyDescent="0.15">
      <c r="A639" s="17" t="str">
        <f>LEFT(Data!A645,4)&amp;"-"&amp;IF(LEN(Data!A645)-FIND(".",Data!A645)=1,10,RIGHT(Data!A645,2))&amp;"-28"</f>
        <v>1924-01-28</v>
      </c>
      <c r="B639" s="18">
        <f>Data!B646</f>
        <v>8.8699999999999992</v>
      </c>
      <c r="C639" s="20">
        <f t="shared" si="28"/>
        <v>4.5300113250281715E-3</v>
      </c>
      <c r="D639" s="18">
        <f>Data!C646/12</f>
        <v>4.4441666666666664E-2</v>
      </c>
      <c r="E639" s="20">
        <f>D639/B639</f>
        <v>5.0103344607290495E-3</v>
      </c>
      <c r="F639" s="18">
        <f t="shared" si="29"/>
        <v>144.79955923324735</v>
      </c>
      <c r="G639" s="21">
        <f t="shared" si="30"/>
        <v>9.5479426198563644E-3</v>
      </c>
    </row>
    <row r="640" spans="1:7" x14ac:dyDescent="0.15">
      <c r="A640" s="17" t="str">
        <f>LEFT(Data!A646,4)&amp;"-"&amp;IF(LEN(Data!A646)-FIND(".",Data!A646)=1,10,RIGHT(Data!A646,2))&amp;"-28"</f>
        <v>1924-02-28</v>
      </c>
      <c r="B640" s="18">
        <f>Data!B647</f>
        <v>8.6999999999999993</v>
      </c>
      <c r="C640" s="20">
        <f t="shared" si="28"/>
        <v>-1.916572717023679E-2</v>
      </c>
      <c r="D640" s="18">
        <f>Data!C647/12</f>
        <v>4.4583333333333336E-2</v>
      </c>
      <c r="E640" s="20">
        <f>D640/B640</f>
        <v>5.124521072796936E-3</v>
      </c>
      <c r="F640" s="18">
        <f t="shared" si="29"/>
        <v>142.7498646081371</v>
      </c>
      <c r="G640" s="21">
        <f t="shared" si="30"/>
        <v>-1.4155392709507719E-2</v>
      </c>
    </row>
    <row r="641" spans="1:7" x14ac:dyDescent="0.15">
      <c r="A641" s="17" t="str">
        <f>LEFT(Data!A647,4)&amp;"-"&amp;IF(LEN(Data!A647)-FIND(".",Data!A647)=1,10,RIGHT(Data!A647,2))&amp;"-28"</f>
        <v>1924-03-28</v>
      </c>
      <c r="B641" s="18">
        <f>Data!B648</f>
        <v>8.5</v>
      </c>
      <c r="C641" s="20">
        <f t="shared" si="28"/>
        <v>-2.2988505747126409E-2</v>
      </c>
      <c r="D641" s="18">
        <f>Data!C648/12</f>
        <v>4.4724999999999994E-2</v>
      </c>
      <c r="E641" s="20">
        <f>D641/B641</f>
        <v>5.2617647058823521E-3</v>
      </c>
      <c r="F641" s="18">
        <f t="shared" si="29"/>
        <v>140.19978321451472</v>
      </c>
      <c r="G641" s="21">
        <f t="shared" si="30"/>
        <v>-1.7863984674329592E-2</v>
      </c>
    </row>
    <row r="642" spans="1:7" x14ac:dyDescent="0.15">
      <c r="A642" s="17" t="str">
        <f>LEFT(Data!A648,4)&amp;"-"&amp;IF(LEN(Data!A648)-FIND(".",Data!A648)=1,10,RIGHT(Data!A648,2))&amp;"-28"</f>
        <v>1924-04-28</v>
      </c>
      <c r="B642" s="18">
        <f>Data!B649</f>
        <v>8.4700000000000006</v>
      </c>
      <c r="C642" s="20">
        <f t="shared" si="28"/>
        <v>-3.529411764705781E-3</v>
      </c>
      <c r="D642" s="18">
        <f>Data!C649/12</f>
        <v>4.4858333333333333E-2</v>
      </c>
      <c r="E642" s="20">
        <f>D642/B642</f>
        <v>5.2961432506887047E-3</v>
      </c>
      <c r="F642" s="18">
        <f t="shared" si="29"/>
        <v>140.44265872131871</v>
      </c>
      <c r="G642" s="21">
        <f t="shared" si="30"/>
        <v>1.7323529411765737E-3</v>
      </c>
    </row>
    <row r="643" spans="1:7" x14ac:dyDescent="0.15">
      <c r="A643" s="17" t="str">
        <f>LEFT(Data!A649,4)&amp;"-"&amp;IF(LEN(Data!A649)-FIND(".",Data!A649)=1,10,RIGHT(Data!A649,2))&amp;"-28"</f>
        <v>1924-05-28</v>
      </c>
      <c r="B643" s="18">
        <f>Data!B650</f>
        <v>8.6300000000000008</v>
      </c>
      <c r="C643" s="20">
        <f t="shared" si="28"/>
        <v>1.8890200708382432E-2</v>
      </c>
      <c r="D643" s="18">
        <f>Data!C650/12</f>
        <v>4.5000000000000005E-2</v>
      </c>
      <c r="E643" s="20">
        <f>D643/B643</f>
        <v>5.2143684820393976E-3</v>
      </c>
      <c r="F643" s="18">
        <f t="shared" si="29"/>
        <v>143.83945317167894</v>
      </c>
      <c r="G643" s="21">
        <f t="shared" si="30"/>
        <v>2.4186343959071044E-2</v>
      </c>
    </row>
    <row r="644" spans="1:7" x14ac:dyDescent="0.15">
      <c r="A644" s="17" t="str">
        <f>LEFT(Data!A650,4)&amp;"-"&amp;IF(LEN(Data!A650)-FIND(".",Data!A650)=1,10,RIGHT(Data!A650,2))&amp;"-28"</f>
        <v>1924-06-28</v>
      </c>
      <c r="B644" s="18">
        <f>Data!B651</f>
        <v>9.0299999999999994</v>
      </c>
      <c r="C644" s="20">
        <f t="shared" ref="C644:C707" si="31">B644/B643-1</f>
        <v>4.6349942062572147E-2</v>
      </c>
      <c r="D644" s="18">
        <f>Data!C651/12</f>
        <v>4.5141666666666663E-2</v>
      </c>
      <c r="E644" s="20">
        <f>D644/B644</f>
        <v>4.9990771502399405E-3</v>
      </c>
      <c r="F644" s="18">
        <f t="shared" ref="F644:F707" si="32">(1+C644+E643)*F643</f>
        <v>151.2564354035905</v>
      </c>
      <c r="G644" s="21">
        <f t="shared" ref="G644:G707" si="33">F644/F643-1</f>
        <v>5.1564310544611525E-2</v>
      </c>
    </row>
    <row r="645" spans="1:7" x14ac:dyDescent="0.15">
      <c r="A645" s="17" t="str">
        <f>LEFT(Data!A651,4)&amp;"-"&amp;IF(LEN(Data!A651)-FIND(".",Data!A651)=1,10,RIGHT(Data!A651,2))&amp;"-28"</f>
        <v>1924-07-28</v>
      </c>
      <c r="B645" s="18">
        <f>Data!B652</f>
        <v>9.34</v>
      </c>
      <c r="C645" s="20">
        <f t="shared" si="31"/>
        <v>3.4330011074197087E-2</v>
      </c>
      <c r="D645" s="18">
        <f>Data!C652/12</f>
        <v>4.5275000000000003E-2</v>
      </c>
      <c r="E645" s="20">
        <f>D645/B645</f>
        <v>4.8474304068522487E-3</v>
      </c>
      <c r="F645" s="18">
        <f t="shared" si="32"/>
        <v>157.20521309609217</v>
      </c>
      <c r="G645" s="21">
        <f t="shared" si="33"/>
        <v>3.9329088224437037E-2</v>
      </c>
    </row>
    <row r="646" spans="1:7" x14ac:dyDescent="0.15">
      <c r="A646" s="17" t="str">
        <f>LEFT(Data!A652,4)&amp;"-"&amp;IF(LEN(Data!A652)-FIND(".",Data!A652)=1,10,RIGHT(Data!A652,2))&amp;"-28"</f>
        <v>1924-08-28</v>
      </c>
      <c r="B646" s="18">
        <f>Data!B653</f>
        <v>9.25</v>
      </c>
      <c r="C646" s="20">
        <f t="shared" si="31"/>
        <v>-9.6359743040684842E-3</v>
      </c>
      <c r="D646" s="18">
        <f>Data!C653/12</f>
        <v>4.5416666666666668E-2</v>
      </c>
      <c r="E646" s="20">
        <f>D646/B646</f>
        <v>4.9099099099099101E-3</v>
      </c>
      <c r="F646" s="18">
        <f t="shared" si="32"/>
        <v>156.45242903231028</v>
      </c>
      <c r="G646" s="21">
        <f t="shared" si="33"/>
        <v>-4.7885438972163907E-3</v>
      </c>
    </row>
    <row r="647" spans="1:7" x14ac:dyDescent="0.15">
      <c r="A647" s="17" t="str">
        <f>LEFT(Data!A653,4)&amp;"-"&amp;IF(LEN(Data!A653)-FIND(".",Data!A653)=1,10,RIGHT(Data!A653,2))&amp;"-28"</f>
        <v>1924-09-28</v>
      </c>
      <c r="B647" s="18">
        <f>Data!B654</f>
        <v>9.1300000000000008</v>
      </c>
      <c r="C647" s="20">
        <f t="shared" si="31"/>
        <v>-1.297297297297284E-2</v>
      </c>
      <c r="D647" s="18">
        <f>Data!C654/12</f>
        <v>4.5558333333333333E-2</v>
      </c>
      <c r="E647" s="20">
        <f>D647/B647</f>
        <v>4.9899598393574295E-3</v>
      </c>
      <c r="F647" s="18">
        <f t="shared" si="32"/>
        <v>155.19094323065337</v>
      </c>
      <c r="G647" s="21">
        <f t="shared" si="33"/>
        <v>-8.0630630630629252E-3</v>
      </c>
    </row>
    <row r="648" spans="1:7" x14ac:dyDescent="0.15">
      <c r="A648" s="17" t="str">
        <f>LEFT(Data!A654,4)&amp;"-"&amp;IF(LEN(Data!A654)-FIND(".",Data!A654)=1,10,RIGHT(Data!A654,2))&amp;"-28"</f>
        <v>1924-10-28</v>
      </c>
      <c r="B648" s="18">
        <f>Data!B655</f>
        <v>9.64</v>
      </c>
      <c r="C648" s="20">
        <f t="shared" si="31"/>
        <v>5.5859802847754603E-2</v>
      </c>
      <c r="D648" s="18">
        <f>Data!C655/12</f>
        <v>4.5691666666666665E-2</v>
      </c>
      <c r="E648" s="20">
        <f>D648/B648</f>
        <v>4.739799446749654E-3</v>
      </c>
      <c r="F648" s="18">
        <f t="shared" si="32"/>
        <v>164.63427529742771</v>
      </c>
      <c r="G648" s="21">
        <f t="shared" si="33"/>
        <v>6.0849762687112063E-2</v>
      </c>
    </row>
    <row r="649" spans="1:7" x14ac:dyDescent="0.15">
      <c r="A649" s="17" t="str">
        <f>LEFT(Data!A655,4)&amp;"-"&amp;IF(LEN(Data!A655)-FIND(".",Data!A655)=1,10,RIGHT(Data!A655,2))&amp;"-28"</f>
        <v>1924-11-28</v>
      </c>
      <c r="B649" s="18">
        <f>Data!B656</f>
        <v>10.16</v>
      </c>
      <c r="C649" s="20">
        <f t="shared" si="31"/>
        <v>5.3941908713692976E-2</v>
      </c>
      <c r="D649" s="18">
        <f>Data!C656/12</f>
        <v>4.5833333333333337E-2</v>
      </c>
      <c r="E649" s="20">
        <f>D649/B649</f>
        <v>4.511154855643045E-3</v>
      </c>
      <c r="F649" s="18">
        <f t="shared" si="32"/>
        <v>174.29529579363734</v>
      </c>
      <c r="G649" s="21">
        <f t="shared" si="33"/>
        <v>5.8681708160442714E-2</v>
      </c>
    </row>
    <row r="650" spans="1:7" x14ac:dyDescent="0.15">
      <c r="A650" s="17" t="str">
        <f>LEFT(Data!A656,4)&amp;"-"&amp;IF(LEN(Data!A656)-FIND(".",Data!A656)=1,10,RIGHT(Data!A656,2))&amp;"-28"</f>
        <v>1924-12-28</v>
      </c>
      <c r="B650" s="18">
        <f>Data!B657</f>
        <v>10.58</v>
      </c>
      <c r="C650" s="20">
        <f t="shared" si="31"/>
        <v>4.1338582677165281E-2</v>
      </c>
      <c r="D650" s="18">
        <f>Data!C657/12</f>
        <v>4.6183333333333333E-2</v>
      </c>
      <c r="E650" s="20">
        <f>D650/B650</f>
        <v>4.3651543793320731E-3</v>
      </c>
      <c r="F650" s="18">
        <f t="shared" si="32"/>
        <v>182.2866893589788</v>
      </c>
      <c r="G650" s="21">
        <f t="shared" si="33"/>
        <v>4.584973753280841E-2</v>
      </c>
    </row>
    <row r="651" spans="1:7" x14ac:dyDescent="0.15">
      <c r="A651" s="17" t="str">
        <f>LEFT(Data!A657,4)&amp;"-"&amp;IF(LEN(Data!A657)-FIND(".",Data!A657)=1,10,RIGHT(Data!A657,2))&amp;"-28"</f>
        <v>1925-01-28</v>
      </c>
      <c r="B651" s="18">
        <f>Data!B658</f>
        <v>10.67</v>
      </c>
      <c r="C651" s="20">
        <f t="shared" si="31"/>
        <v>8.5066162570888171E-3</v>
      </c>
      <c r="D651" s="18">
        <f>Data!C658/12</f>
        <v>4.6525000000000004E-2</v>
      </c>
      <c r="E651" s="20">
        <f>D651/B651</f>
        <v>4.3603561387066548E-3</v>
      </c>
      <c r="F651" s="18">
        <f t="shared" si="32"/>
        <v>184.63304181448009</v>
      </c>
      <c r="G651" s="21">
        <f t="shared" si="33"/>
        <v>1.2871770636420976E-2</v>
      </c>
    </row>
    <row r="652" spans="1:7" x14ac:dyDescent="0.15">
      <c r="A652" s="17" t="str">
        <f>LEFT(Data!A658,4)&amp;"-"&amp;IF(LEN(Data!A658)-FIND(".",Data!A658)=1,10,RIGHT(Data!A658,2))&amp;"-28"</f>
        <v>1925-02-28</v>
      </c>
      <c r="B652" s="18">
        <f>Data!B659</f>
        <v>10.39</v>
      </c>
      <c r="C652" s="20">
        <f t="shared" si="31"/>
        <v>-2.6241799437675684E-2</v>
      </c>
      <c r="D652" s="18">
        <f>Data!C659/12</f>
        <v>4.6875E-2</v>
      </c>
      <c r="E652" s="20">
        <f>D652/B652</f>
        <v>4.5115495668912415E-3</v>
      </c>
      <c r="F652" s="18">
        <f t="shared" si="32"/>
        <v>180.59300437890036</v>
      </c>
      <c r="G652" s="21">
        <f t="shared" si="33"/>
        <v>-2.1881443298969128E-2</v>
      </c>
    </row>
    <row r="653" spans="1:7" x14ac:dyDescent="0.15">
      <c r="A653" s="17" t="str">
        <f>LEFT(Data!A659,4)&amp;"-"&amp;IF(LEN(Data!A659)-FIND(".",Data!A659)=1,10,RIGHT(Data!A659,2))&amp;"-28"</f>
        <v>1925-03-28</v>
      </c>
      <c r="B653" s="18">
        <f>Data!B660</f>
        <v>10.28</v>
      </c>
      <c r="C653" s="20">
        <f t="shared" si="31"/>
        <v>-1.0587102983638186E-2</v>
      </c>
      <c r="D653" s="18">
        <f>Data!C660/12</f>
        <v>4.7224999999999996E-2</v>
      </c>
      <c r="E653" s="20">
        <f>D653/B653</f>
        <v>4.5938715953307389E-3</v>
      </c>
      <c r="F653" s="18">
        <f t="shared" si="32"/>
        <v>179.49580193410554</v>
      </c>
      <c r="G653" s="21">
        <f t="shared" si="33"/>
        <v>-6.0755534167469261E-3</v>
      </c>
    </row>
    <row r="654" spans="1:7" x14ac:dyDescent="0.15">
      <c r="A654" s="17" t="str">
        <f>LEFT(Data!A660,4)&amp;"-"&amp;IF(LEN(Data!A660)-FIND(".",Data!A660)=1,10,RIGHT(Data!A660,2))&amp;"-28"</f>
        <v>1925-04-28</v>
      </c>
      <c r="B654" s="18">
        <f>Data!B661</f>
        <v>10.61</v>
      </c>
      <c r="C654" s="20">
        <f t="shared" si="31"/>
        <v>3.2101167315175205E-2</v>
      </c>
      <c r="D654" s="18">
        <f>Data!C661/12</f>
        <v>4.7566666666666667E-2</v>
      </c>
      <c r="E654" s="20">
        <f>D654/B654</f>
        <v>4.4831919572730135E-3</v>
      </c>
      <c r="F654" s="18">
        <f t="shared" si="32"/>
        <v>186.08240737034998</v>
      </c>
      <c r="G654" s="21">
        <f t="shared" si="33"/>
        <v>3.6695038910505851E-2</v>
      </c>
    </row>
    <row r="655" spans="1:7" x14ac:dyDescent="0.15">
      <c r="A655" s="17" t="str">
        <f>LEFT(Data!A661,4)&amp;"-"&amp;IF(LEN(Data!A661)-FIND(".",Data!A661)=1,10,RIGHT(Data!A661,2))&amp;"-28"</f>
        <v>1925-05-28</v>
      </c>
      <c r="B655" s="18">
        <f>Data!B662</f>
        <v>10.8</v>
      </c>
      <c r="C655" s="20">
        <f t="shared" si="31"/>
        <v>1.7907634307257503E-2</v>
      </c>
      <c r="D655" s="18">
        <f>Data!C662/12</f>
        <v>4.7916666666666663E-2</v>
      </c>
      <c r="E655" s="20">
        <f>D655/B655</f>
        <v>4.4367283950617281E-3</v>
      </c>
      <c r="F655" s="18">
        <f t="shared" si="32"/>
        <v>190.24894622466508</v>
      </c>
      <c r="G655" s="21">
        <f t="shared" si="33"/>
        <v>2.2390826264530483E-2</v>
      </c>
    </row>
    <row r="656" spans="1:7" x14ac:dyDescent="0.15">
      <c r="A656" s="17" t="str">
        <f>LEFT(Data!A662,4)&amp;"-"&amp;IF(LEN(Data!A662)-FIND(".",Data!A662)=1,10,RIGHT(Data!A662,2))&amp;"-28"</f>
        <v>1925-06-28</v>
      </c>
      <c r="B656" s="18">
        <f>Data!B663</f>
        <v>11.1</v>
      </c>
      <c r="C656" s="20">
        <f t="shared" si="31"/>
        <v>2.7777777777777679E-2</v>
      </c>
      <c r="D656" s="18">
        <f>Data!C663/12</f>
        <v>4.8266666666666673E-2</v>
      </c>
      <c r="E656" s="20">
        <f>D656/B656</f>
        <v>4.3483483483483494E-3</v>
      </c>
      <c r="F656" s="18">
        <f t="shared" si="32"/>
        <v>196.37772207719573</v>
      </c>
      <c r="G656" s="21">
        <f t="shared" si="33"/>
        <v>3.2214506172839386E-2</v>
      </c>
    </row>
    <row r="657" spans="1:7" x14ac:dyDescent="0.15">
      <c r="A657" s="17" t="str">
        <f>LEFT(Data!A663,4)&amp;"-"&amp;IF(LEN(Data!A663)-FIND(".",Data!A663)=1,10,RIGHT(Data!A663,2))&amp;"-28"</f>
        <v>1925-07-28</v>
      </c>
      <c r="B657" s="18">
        <f>Data!B664</f>
        <v>11.25</v>
      </c>
      <c r="C657" s="20">
        <f t="shared" si="31"/>
        <v>1.3513513513513598E-2</v>
      </c>
      <c r="D657" s="18">
        <f>Data!C664/12</f>
        <v>4.8608333333333337E-2</v>
      </c>
      <c r="E657" s="20">
        <f>D657/B657</f>
        <v>4.3207407407407413E-3</v>
      </c>
      <c r="F657" s="18">
        <f t="shared" si="32"/>
        <v>199.88539382168574</v>
      </c>
      <c r="G657" s="21">
        <f t="shared" si="33"/>
        <v>1.7861861861862005E-2</v>
      </c>
    </row>
    <row r="658" spans="1:7" x14ac:dyDescent="0.15">
      <c r="A658" s="17" t="str">
        <f>LEFT(Data!A664,4)&amp;"-"&amp;IF(LEN(Data!A664)-FIND(".",Data!A664)=1,10,RIGHT(Data!A664,2))&amp;"-28"</f>
        <v>1925-08-28</v>
      </c>
      <c r="B658" s="18">
        <f>Data!B665</f>
        <v>11.51</v>
      </c>
      <c r="C658" s="20">
        <f t="shared" si="31"/>
        <v>2.3111111111111082E-2</v>
      </c>
      <c r="D658" s="18">
        <f>Data!C665/12</f>
        <v>4.8958333333333333E-2</v>
      </c>
      <c r="E658" s="20">
        <f>D658/B658</f>
        <v>4.2535476397335655E-3</v>
      </c>
      <c r="F658" s="18">
        <f t="shared" si="32"/>
        <v>205.3686203323513</v>
      </c>
      <c r="G658" s="21">
        <f t="shared" si="33"/>
        <v>2.7431851851851929E-2</v>
      </c>
    </row>
    <row r="659" spans="1:7" x14ac:dyDescent="0.15">
      <c r="A659" s="17" t="str">
        <f>LEFT(Data!A665,4)&amp;"-"&amp;IF(LEN(Data!A665)-FIND(".",Data!A665)=1,10,RIGHT(Data!A665,2))&amp;"-28"</f>
        <v>1925-09-28</v>
      </c>
      <c r="B659" s="18">
        <f>Data!B666</f>
        <v>11.89</v>
      </c>
      <c r="C659" s="20">
        <f t="shared" si="31"/>
        <v>3.3014769765421503E-2</v>
      </c>
      <c r="D659" s="18">
        <f>Data!C666/12</f>
        <v>4.9308333333333336E-2</v>
      </c>
      <c r="E659" s="20">
        <f>D659/B659</f>
        <v>4.1470423324922907E-3</v>
      </c>
      <c r="F659" s="18">
        <f t="shared" si="32"/>
        <v>213.02236325995617</v>
      </c>
      <c r="G659" s="21">
        <f t="shared" si="33"/>
        <v>3.7268317405155127E-2</v>
      </c>
    </row>
    <row r="660" spans="1:7" x14ac:dyDescent="0.15">
      <c r="A660" s="17" t="str">
        <f>LEFT(Data!A666,4)&amp;"-"&amp;IF(LEN(Data!A666)-FIND(".",Data!A666)=1,10,RIGHT(Data!A666,2))&amp;"-28"</f>
        <v>1925-10-28</v>
      </c>
      <c r="B660" s="18">
        <f>Data!B667</f>
        <v>12.26</v>
      </c>
      <c r="C660" s="20">
        <f t="shared" si="31"/>
        <v>3.111858704793935E-2</v>
      </c>
      <c r="D660" s="18">
        <f>Data!C667/12</f>
        <v>4.965E-2</v>
      </c>
      <c r="E660" s="20">
        <f>D660/B660</f>
        <v>4.0497553017944535E-3</v>
      </c>
      <c r="F660" s="18">
        <f t="shared" si="32"/>
        <v>220.53473097242545</v>
      </c>
      <c r="G660" s="21">
        <f t="shared" si="33"/>
        <v>3.5265629380431651E-2</v>
      </c>
    </row>
    <row r="661" spans="1:7" x14ac:dyDescent="0.15">
      <c r="A661" s="17" t="str">
        <f>LEFT(Data!A667,4)&amp;"-"&amp;IF(LEN(Data!A667)-FIND(".",Data!A667)=1,10,RIGHT(Data!A667,2))&amp;"-28"</f>
        <v>1925-11-28</v>
      </c>
      <c r="B661" s="18">
        <f>Data!B668</f>
        <v>12.46</v>
      </c>
      <c r="C661" s="20">
        <f t="shared" si="31"/>
        <v>1.6313213703099683E-2</v>
      </c>
      <c r="D661" s="18">
        <f>Data!C668/12</f>
        <v>4.9999999999999996E-2</v>
      </c>
      <c r="E661" s="20">
        <f>D661/B661</f>
        <v>4.0128410914927765E-3</v>
      </c>
      <c r="F661" s="18">
        <f t="shared" si="32"/>
        <v>225.02547286371961</v>
      </c>
      <c r="G661" s="21">
        <f t="shared" si="33"/>
        <v>2.0362969004894094E-2</v>
      </c>
    </row>
    <row r="662" spans="1:7" x14ac:dyDescent="0.15">
      <c r="A662" s="17" t="str">
        <f>LEFT(Data!A668,4)&amp;"-"&amp;IF(LEN(Data!A668)-FIND(".",Data!A668)=1,10,RIGHT(Data!A668,2))&amp;"-28"</f>
        <v>1925-12-28</v>
      </c>
      <c r="B662" s="18">
        <f>Data!B669</f>
        <v>12.65</v>
      </c>
      <c r="C662" s="20">
        <f t="shared" si="31"/>
        <v>1.5248796147672605E-2</v>
      </c>
      <c r="D662" s="18">
        <f>Data!C669/12</f>
        <v>5.0625000000000003E-2</v>
      </c>
      <c r="E662" s="20">
        <f>D662/B662</f>
        <v>4.0019762845849806E-3</v>
      </c>
      <c r="F662" s="18">
        <f t="shared" si="32"/>
        <v>229.35983189159225</v>
      </c>
      <c r="G662" s="21">
        <f t="shared" si="33"/>
        <v>1.9261637239165408E-2</v>
      </c>
    </row>
    <row r="663" spans="1:7" x14ac:dyDescent="0.15">
      <c r="A663" s="17" t="str">
        <f>LEFT(Data!A669,4)&amp;"-"&amp;IF(LEN(Data!A669)-FIND(".",Data!A669)=1,10,RIGHT(Data!A669,2))&amp;"-28"</f>
        <v>1926-01-28</v>
      </c>
      <c r="B663" s="18">
        <f>Data!B670</f>
        <v>12.67</v>
      </c>
      <c r="C663" s="20">
        <f t="shared" si="31"/>
        <v>1.5810276679841806E-3</v>
      </c>
      <c r="D663" s="18">
        <f>Data!C670/12</f>
        <v>5.1249999999999997E-2</v>
      </c>
      <c r="E663" s="20">
        <f>D663/B663</f>
        <v>4.04498816101026E-3</v>
      </c>
      <c r="F663" s="18">
        <f t="shared" si="32"/>
        <v>230.64034873960358</v>
      </c>
      <c r="G663" s="21">
        <f t="shared" si="33"/>
        <v>5.5830039525690545E-3</v>
      </c>
    </row>
    <row r="664" spans="1:7" x14ac:dyDescent="0.15">
      <c r="A664" s="17" t="str">
        <f>LEFT(Data!A670,4)&amp;"-"&amp;IF(LEN(Data!A670)-FIND(".",Data!A670)=1,10,RIGHT(Data!A670,2))&amp;"-28"</f>
        <v>1926-02-28</v>
      </c>
      <c r="B664" s="18">
        <f>Data!B671</f>
        <v>11.81</v>
      </c>
      <c r="C664" s="20">
        <f t="shared" si="31"/>
        <v>-6.7876874506708762E-2</v>
      </c>
      <c r="D664" s="18">
        <f>Data!C671/12</f>
        <v>5.1875000000000004E-2</v>
      </c>
      <c r="E664" s="20">
        <f>D664/B664</f>
        <v>4.3924640135478412E-3</v>
      </c>
      <c r="F664" s="18">
        <f t="shared" si="32"/>
        <v>215.91814021212494</v>
      </c>
      <c r="G664" s="21">
        <f t="shared" si="33"/>
        <v>-6.3831886345698474E-2</v>
      </c>
    </row>
    <row r="665" spans="1:7" x14ac:dyDescent="0.15">
      <c r="A665" s="17" t="str">
        <f>LEFT(Data!A671,4)&amp;"-"&amp;IF(LEN(Data!A671)-FIND(".",Data!A671)=1,10,RIGHT(Data!A671,2))&amp;"-28"</f>
        <v>1926-03-28</v>
      </c>
      <c r="B665" s="18">
        <f>Data!B672</f>
        <v>11.48</v>
      </c>
      <c r="C665" s="20">
        <f t="shared" si="31"/>
        <v>-2.7942421676545259E-2</v>
      </c>
      <c r="D665" s="18">
        <f>Data!C672/12</f>
        <v>5.2499999999999998E-2</v>
      </c>
      <c r="E665" s="20">
        <f>D665/B665</f>
        <v>4.5731707317073168E-3</v>
      </c>
      <c r="F665" s="18">
        <f t="shared" si="32"/>
        <v>210.83327715145626</v>
      </c>
      <c r="G665" s="21">
        <f t="shared" si="33"/>
        <v>-2.3549957662997389E-2</v>
      </c>
    </row>
    <row r="666" spans="1:7" x14ac:dyDescent="0.15">
      <c r="A666" s="17" t="str">
        <f>LEFT(Data!A672,4)&amp;"-"&amp;IF(LEN(Data!A672)-FIND(".",Data!A672)=1,10,RIGHT(Data!A672,2))&amp;"-28"</f>
        <v>1926-04-28</v>
      </c>
      <c r="B666" s="18">
        <f>Data!B673</f>
        <v>11.56</v>
      </c>
      <c r="C666" s="20">
        <f t="shared" si="31"/>
        <v>6.9686411149825211E-3</v>
      </c>
      <c r="D666" s="18">
        <f>Data!C673/12</f>
        <v>5.3124999999999999E-2</v>
      </c>
      <c r="E666" s="20">
        <f>D666/B666</f>
        <v>4.5955882352941169E-3</v>
      </c>
      <c r="F666" s="18">
        <f t="shared" si="32"/>
        <v>213.26667516735938</v>
      </c>
      <c r="G666" s="21">
        <f t="shared" si="33"/>
        <v>1.1541811846689898E-2</v>
      </c>
    </row>
    <row r="667" spans="1:7" x14ac:dyDescent="0.15">
      <c r="A667" s="17" t="str">
        <f>LEFT(Data!A673,4)&amp;"-"&amp;IF(LEN(Data!A673)-FIND(".",Data!A673)=1,10,RIGHT(Data!A673,2))&amp;"-28"</f>
        <v>1926-05-28</v>
      </c>
      <c r="B667" s="18">
        <f>Data!B674</f>
        <v>12.11</v>
      </c>
      <c r="C667" s="20">
        <f t="shared" si="31"/>
        <v>4.7577854671280173E-2</v>
      </c>
      <c r="D667" s="18">
        <f>Data!C674/12</f>
        <v>5.3749999999999999E-2</v>
      </c>
      <c r="E667" s="20">
        <f>D667/B667</f>
        <v>4.4384805945499586E-3</v>
      </c>
      <c r="F667" s="18">
        <f t="shared" si="32"/>
        <v>224.39353186807853</v>
      </c>
      <c r="G667" s="21">
        <f t="shared" si="33"/>
        <v>5.217344290657433E-2</v>
      </c>
    </row>
    <row r="668" spans="1:7" x14ac:dyDescent="0.15">
      <c r="A668" s="17" t="str">
        <f>LEFT(Data!A674,4)&amp;"-"&amp;IF(LEN(Data!A674)-FIND(".",Data!A674)=1,10,RIGHT(Data!A674,2))&amp;"-28"</f>
        <v>1926-06-28</v>
      </c>
      <c r="B668" s="18">
        <f>Data!B675</f>
        <v>12.62</v>
      </c>
      <c r="C668" s="20">
        <f t="shared" si="31"/>
        <v>4.2113955408753068E-2</v>
      </c>
      <c r="D668" s="18">
        <f>Data!C675/12</f>
        <v>5.4375E-2</v>
      </c>
      <c r="E668" s="20">
        <f>D668/B668</f>
        <v>4.3086370839936607E-3</v>
      </c>
      <c r="F668" s="18">
        <f t="shared" si="32"/>
        <v>234.83959739992238</v>
      </c>
      <c r="G668" s="21">
        <f t="shared" si="33"/>
        <v>4.6552436003302944E-2</v>
      </c>
    </row>
    <row r="669" spans="1:7" x14ac:dyDescent="0.15">
      <c r="A669" s="17" t="str">
        <f>LEFT(Data!A675,4)&amp;"-"&amp;IF(LEN(Data!A675)-FIND(".",Data!A675)=1,10,RIGHT(Data!A675,2))&amp;"-28"</f>
        <v>1926-07-28</v>
      </c>
      <c r="B669" s="18">
        <f>Data!B676</f>
        <v>13.12</v>
      </c>
      <c r="C669" s="20">
        <f t="shared" si="31"/>
        <v>3.961965134706813E-2</v>
      </c>
      <c r="D669" s="18">
        <f>Data!C676/12</f>
        <v>5.5E-2</v>
      </c>
      <c r="E669" s="20">
        <f>D669/B669</f>
        <v>4.1920731707317076E-3</v>
      </c>
      <c r="F669" s="18">
        <f t="shared" si="32"/>
        <v>245.15569896954062</v>
      </c>
      <c r="G669" s="21">
        <f t="shared" si="33"/>
        <v>4.392828843106189E-2</v>
      </c>
    </row>
    <row r="670" spans="1:7" x14ac:dyDescent="0.15">
      <c r="A670" s="17" t="str">
        <f>LEFT(Data!A676,4)&amp;"-"&amp;IF(LEN(Data!A676)-FIND(".",Data!A676)=1,10,RIGHT(Data!A676,2))&amp;"-28"</f>
        <v>1926-08-28</v>
      </c>
      <c r="B670" s="18">
        <f>Data!B677</f>
        <v>13.32</v>
      </c>
      <c r="C670" s="20">
        <f t="shared" si="31"/>
        <v>1.5243902439024515E-2</v>
      </c>
      <c r="D670" s="18">
        <f>Data!C677/12</f>
        <v>5.5625000000000001E-2</v>
      </c>
      <c r="E670" s="20">
        <f>D670/B670</f>
        <v>4.1760510510510506E-3</v>
      </c>
      <c r="F670" s="18">
        <f t="shared" si="32"/>
        <v>249.92053915530533</v>
      </c>
      <c r="G670" s="21">
        <f t="shared" si="33"/>
        <v>1.9435975609756184E-2</v>
      </c>
    </row>
    <row r="671" spans="1:7" x14ac:dyDescent="0.15">
      <c r="A671" s="17" t="str">
        <f>LEFT(Data!A677,4)&amp;"-"&amp;IF(LEN(Data!A677)-FIND(".",Data!A677)=1,10,RIGHT(Data!A677,2))&amp;"-28"</f>
        <v>1926-09-28</v>
      </c>
      <c r="B671" s="18">
        <f>Data!B678</f>
        <v>13.02</v>
      </c>
      <c r="C671" s="20">
        <f t="shared" si="31"/>
        <v>-2.2522522522522626E-2</v>
      </c>
      <c r="D671" s="18">
        <f>Data!C678/12</f>
        <v>5.6250000000000001E-2</v>
      </c>
      <c r="E671" s="20">
        <f>D671/B671</f>
        <v>4.3202764976958529E-3</v>
      </c>
      <c r="F671" s="18">
        <f t="shared" si="32"/>
        <v>245.33537911355771</v>
      </c>
      <c r="G671" s="21">
        <f t="shared" si="33"/>
        <v>-1.8346471471471615E-2</v>
      </c>
    </row>
    <row r="672" spans="1:7" x14ac:dyDescent="0.15">
      <c r="A672" s="17" t="str">
        <f>LEFT(Data!A678,4)&amp;"-"&amp;IF(LEN(Data!A678)-FIND(".",Data!A678)=1,10,RIGHT(Data!A678,2))&amp;"-28"</f>
        <v>1926-10-28</v>
      </c>
      <c r="B672" s="18">
        <f>Data!B679</f>
        <v>13.19</v>
      </c>
      <c r="C672" s="20">
        <f t="shared" si="31"/>
        <v>1.3056835637480724E-2</v>
      </c>
      <c r="D672" s="18">
        <f>Data!C679/12</f>
        <v>5.6875000000000002E-2</v>
      </c>
      <c r="E672" s="20">
        <f>D672/B672</f>
        <v>4.3119787717968159E-3</v>
      </c>
      <c r="F672" s="18">
        <f t="shared" si="32"/>
        <v>249.59859950714008</v>
      </c>
      <c r="G672" s="21">
        <f t="shared" si="33"/>
        <v>1.7377112135176676E-2</v>
      </c>
    </row>
    <row r="673" spans="1:7" x14ac:dyDescent="0.15">
      <c r="A673" s="17" t="str">
        <f>LEFT(Data!A679,4)&amp;"-"&amp;IF(LEN(Data!A679)-FIND(".",Data!A679)=1,10,RIGHT(Data!A679,2))&amp;"-28"</f>
        <v>1926-11-28</v>
      </c>
      <c r="B673" s="18">
        <f>Data!B680</f>
        <v>13.49</v>
      </c>
      <c r="C673" s="20">
        <f t="shared" si="31"/>
        <v>2.2744503411675554E-2</v>
      </c>
      <c r="D673" s="18">
        <f>Data!C680/12</f>
        <v>5.7499999999999996E-2</v>
      </c>
      <c r="E673" s="20">
        <f>D673/B673</f>
        <v>4.2624166048925126E-3</v>
      </c>
      <c r="F673" s="18">
        <f t="shared" si="32"/>
        <v>256.35185956772472</v>
      </c>
      <c r="G673" s="21">
        <f t="shared" si="33"/>
        <v>2.7056482183472452E-2</v>
      </c>
    </row>
    <row r="674" spans="1:7" x14ac:dyDescent="0.15">
      <c r="A674" s="17" t="str">
        <f>LEFT(Data!A680,4)&amp;"-"&amp;IF(LEN(Data!A680)-FIND(".",Data!A680)=1,10,RIGHT(Data!A680,2))&amp;"-28"</f>
        <v>1926-12-28</v>
      </c>
      <c r="B674" s="18">
        <f>Data!B681</f>
        <v>13.4</v>
      </c>
      <c r="C674" s="20">
        <f t="shared" si="31"/>
        <v>-6.6716085989622087E-3</v>
      </c>
      <c r="D674" s="18">
        <f>Data!C681/12</f>
        <v>5.805833333333333E-2</v>
      </c>
      <c r="E674" s="20">
        <f>D674/B674</f>
        <v>4.3327114427860695E-3</v>
      </c>
      <c r="F674" s="18">
        <f t="shared" si="32"/>
        <v>255.73425871998927</v>
      </c>
      <c r="G674" s="21">
        <f t="shared" si="33"/>
        <v>-2.4091919940697482E-3</v>
      </c>
    </row>
    <row r="675" spans="1:7" x14ac:dyDescent="0.15">
      <c r="A675" s="17" t="str">
        <f>LEFT(Data!A681,4)&amp;"-"&amp;IF(LEN(Data!A681)-FIND(".",Data!A681)=1,10,RIGHT(Data!A681,2))&amp;"-28"</f>
        <v>1927-01-28</v>
      </c>
      <c r="B675" s="18">
        <f>Data!B682</f>
        <v>13.66</v>
      </c>
      <c r="C675" s="20">
        <f t="shared" si="31"/>
        <v>1.9402985074626899E-2</v>
      </c>
      <c r="D675" s="18">
        <f>Data!C682/12</f>
        <v>5.8608333333333339E-2</v>
      </c>
      <c r="E675" s="20">
        <f>D675/B675</f>
        <v>4.2905075646656908E-3</v>
      </c>
      <c r="F675" s="18">
        <f t="shared" si="32"/>
        <v>261.8042894740725</v>
      </c>
      <c r="G675" s="21">
        <f t="shared" si="33"/>
        <v>2.3735696517412919E-2</v>
      </c>
    </row>
    <row r="676" spans="1:7" x14ac:dyDescent="0.15">
      <c r="A676" s="17" t="str">
        <f>LEFT(Data!A682,4)&amp;"-"&amp;IF(LEN(Data!A682)-FIND(".",Data!A682)=1,10,RIGHT(Data!A682,2))&amp;"-28"</f>
        <v>1927-02-28</v>
      </c>
      <c r="B676" s="18">
        <f>Data!B683</f>
        <v>13.87</v>
      </c>
      <c r="C676" s="20">
        <f t="shared" si="31"/>
        <v>1.5373352855051259E-2</v>
      </c>
      <c r="D676" s="18">
        <f>Data!C683/12</f>
        <v>5.9166666666666666E-2</v>
      </c>
      <c r="E676" s="20">
        <f>D676/B676</f>
        <v>4.2658014900264357E-3</v>
      </c>
      <c r="F676" s="18">
        <f t="shared" si="32"/>
        <v>266.95237247957385</v>
      </c>
      <c r="G676" s="21">
        <f t="shared" si="33"/>
        <v>1.9663860419717016E-2</v>
      </c>
    </row>
    <row r="677" spans="1:7" x14ac:dyDescent="0.15">
      <c r="A677" s="17" t="str">
        <f>LEFT(Data!A683,4)&amp;"-"&amp;IF(LEN(Data!A683)-FIND(".",Data!A683)=1,10,RIGHT(Data!A683,2))&amp;"-28"</f>
        <v>1927-03-28</v>
      </c>
      <c r="B677" s="18">
        <f>Data!B684</f>
        <v>14.21</v>
      </c>
      <c r="C677" s="20">
        <f t="shared" si="31"/>
        <v>2.4513338139870333E-2</v>
      </c>
      <c r="D677" s="18">
        <f>Data!C684/12</f>
        <v>5.9725E-2</v>
      </c>
      <c r="E677" s="20">
        <f>D677/B677</f>
        <v>4.203026038001407E-3</v>
      </c>
      <c r="F677" s="18">
        <f t="shared" si="32"/>
        <v>274.63503208169573</v>
      </c>
      <c r="G677" s="21">
        <f t="shared" si="33"/>
        <v>2.8779139629896866E-2</v>
      </c>
    </row>
    <row r="678" spans="1:7" x14ac:dyDescent="0.15">
      <c r="A678" s="17" t="str">
        <f>LEFT(Data!A684,4)&amp;"-"&amp;IF(LEN(Data!A684)-FIND(".",Data!A684)=1,10,RIGHT(Data!A684,2))&amp;"-28"</f>
        <v>1927-04-28</v>
      </c>
      <c r="B678" s="18">
        <f>Data!B685</f>
        <v>14.7</v>
      </c>
      <c r="C678" s="20">
        <f t="shared" si="31"/>
        <v>3.4482758620689502E-2</v>
      </c>
      <c r="D678" s="18">
        <f>Data!C685/12</f>
        <v>6.0275000000000002E-2</v>
      </c>
      <c r="E678" s="20">
        <f>D678/B678</f>
        <v>4.1003401360544221E-3</v>
      </c>
      <c r="F678" s="18">
        <f t="shared" si="32"/>
        <v>285.2595037925409</v>
      </c>
      <c r="G678" s="21">
        <f t="shared" si="33"/>
        <v>3.8685784658690991E-2</v>
      </c>
    </row>
    <row r="679" spans="1:7" x14ac:dyDescent="0.15">
      <c r="A679" s="17" t="str">
        <f>LEFT(Data!A685,4)&amp;"-"&amp;IF(LEN(Data!A685)-FIND(".",Data!A685)=1,10,RIGHT(Data!A685,2))&amp;"-28"</f>
        <v>1927-05-28</v>
      </c>
      <c r="B679" s="18">
        <f>Data!B686</f>
        <v>14.89</v>
      </c>
      <c r="C679" s="20">
        <f t="shared" si="31"/>
        <v>1.2925170068027292E-2</v>
      </c>
      <c r="D679" s="18">
        <f>Data!C686/12</f>
        <v>6.083333333333333E-2</v>
      </c>
      <c r="E679" s="20">
        <f>D679/B679</f>
        <v>4.0855160062681882E-3</v>
      </c>
      <c r="F679" s="18">
        <f t="shared" si="32"/>
        <v>290.1161923851721</v>
      </c>
      <c r="G679" s="21">
        <f t="shared" si="33"/>
        <v>1.7025510204081717E-2</v>
      </c>
    </row>
    <row r="680" spans="1:7" x14ac:dyDescent="0.15">
      <c r="A680" s="17" t="str">
        <f>LEFT(Data!A686,4)&amp;"-"&amp;IF(LEN(Data!A686)-FIND(".",Data!A686)=1,10,RIGHT(Data!A686,2))&amp;"-28"</f>
        <v>1927-06-28</v>
      </c>
      <c r="B680" s="18">
        <f>Data!B687</f>
        <v>15.22</v>
      </c>
      <c r="C680" s="20">
        <f t="shared" si="31"/>
        <v>2.2162525184687754E-2</v>
      </c>
      <c r="D680" s="18">
        <f>Data!C687/12</f>
        <v>6.1391666666666671E-2</v>
      </c>
      <c r="E680" s="20">
        <f>D680/B680</f>
        <v>4.0336180464301359E-3</v>
      </c>
      <c r="F680" s="18">
        <f t="shared" si="32"/>
        <v>297.73117415306143</v>
      </c>
      <c r="G680" s="21">
        <f t="shared" si="33"/>
        <v>2.6248041190956029E-2</v>
      </c>
    </row>
    <row r="681" spans="1:7" x14ac:dyDescent="0.15">
      <c r="A681" s="17" t="str">
        <f>LEFT(Data!A687,4)&amp;"-"&amp;IF(LEN(Data!A687)-FIND(".",Data!A687)=1,10,RIGHT(Data!A687,2))&amp;"-28"</f>
        <v>1927-07-28</v>
      </c>
      <c r="B681" s="18">
        <f>Data!B688</f>
        <v>16.03</v>
      </c>
      <c r="C681" s="20">
        <f t="shared" si="31"/>
        <v>5.3219448094612432E-2</v>
      </c>
      <c r="D681" s="18">
        <f>Data!C688/12</f>
        <v>6.1941666666666666E-2</v>
      </c>
      <c r="E681" s="20">
        <f>D681/B681</f>
        <v>3.864108962362237E-3</v>
      </c>
      <c r="F681" s="18">
        <f t="shared" si="32"/>
        <v>314.77719675909697</v>
      </c>
      <c r="G681" s="21">
        <f t="shared" si="33"/>
        <v>5.7253066141042641E-2</v>
      </c>
    </row>
    <row r="682" spans="1:7" x14ac:dyDescent="0.15">
      <c r="A682" s="17" t="str">
        <f>LEFT(Data!A688,4)&amp;"-"&amp;IF(LEN(Data!A688)-FIND(".",Data!A688)=1,10,RIGHT(Data!A688,2))&amp;"-28"</f>
        <v>1927-08-28</v>
      </c>
      <c r="B682" s="18">
        <f>Data!B689</f>
        <v>16.940000000000001</v>
      </c>
      <c r="C682" s="20">
        <f t="shared" si="31"/>
        <v>5.6768558951965087E-2</v>
      </c>
      <c r="D682" s="18">
        <f>Data!C689/12</f>
        <v>6.25E-2</v>
      </c>
      <c r="E682" s="20">
        <f>D682/B682</f>
        <v>3.689492325855962E-3</v>
      </c>
      <c r="F682" s="18">
        <f t="shared" si="32"/>
        <v>333.86297799719421</v>
      </c>
      <c r="G682" s="21">
        <f t="shared" si="33"/>
        <v>6.0632667914327421E-2</v>
      </c>
    </row>
    <row r="683" spans="1:7" x14ac:dyDescent="0.15">
      <c r="A683" s="17" t="str">
        <f>LEFT(Data!A689,4)&amp;"-"&amp;IF(LEN(Data!A689)-FIND(".",Data!A689)=1,10,RIGHT(Data!A689,2))&amp;"-28"</f>
        <v>1927-09-28</v>
      </c>
      <c r="B683" s="18">
        <f>Data!B690</f>
        <v>16.68</v>
      </c>
      <c r="C683" s="20">
        <f t="shared" si="31"/>
        <v>-1.5348288075560879E-2</v>
      </c>
      <c r="D683" s="18">
        <f>Data!C690/12</f>
        <v>6.3058333333333341E-2</v>
      </c>
      <c r="E683" s="20">
        <f>D683/B683</f>
        <v>3.7804756195043972E-3</v>
      </c>
      <c r="F683" s="18">
        <f t="shared" si="32"/>
        <v>329.97053772833669</v>
      </c>
      <c r="G683" s="21">
        <f t="shared" si="33"/>
        <v>-1.1658795749704964E-2</v>
      </c>
    </row>
    <row r="684" spans="1:7" x14ac:dyDescent="0.15">
      <c r="A684" s="17" t="str">
        <f>LEFT(Data!A690,4)&amp;"-"&amp;IF(LEN(Data!A690)-FIND(".",Data!A690)=1,10,RIGHT(Data!A690,2))&amp;"-28"</f>
        <v>1927-10-28</v>
      </c>
      <c r="B684" s="18">
        <f>Data!B691</f>
        <v>17.059999999999999</v>
      </c>
      <c r="C684" s="20">
        <f t="shared" si="31"/>
        <v>2.278177458033559E-2</v>
      </c>
      <c r="D684" s="18">
        <f>Data!C691/12</f>
        <v>6.3608333333333336E-2</v>
      </c>
      <c r="E684" s="20">
        <f>D684/B684</f>
        <v>3.7285072293864797E-3</v>
      </c>
      <c r="F684" s="18">
        <f t="shared" si="32"/>
        <v>338.73529771005252</v>
      </c>
      <c r="G684" s="21">
        <f t="shared" si="33"/>
        <v>2.6562250199839932E-2</v>
      </c>
    </row>
    <row r="685" spans="1:7" x14ac:dyDescent="0.15">
      <c r="A685" s="17" t="str">
        <f>LEFT(Data!A691,4)&amp;"-"&amp;IF(LEN(Data!A691)-FIND(".",Data!A691)=1,10,RIGHT(Data!A691,2))&amp;"-28"</f>
        <v>1927-11-28</v>
      </c>
      <c r="B685" s="18">
        <f>Data!B692</f>
        <v>17.46</v>
      </c>
      <c r="C685" s="20">
        <f t="shared" si="31"/>
        <v>2.3446658851113744E-2</v>
      </c>
      <c r="D685" s="18">
        <f>Data!C692/12</f>
        <v>6.4166666666666664E-2</v>
      </c>
      <c r="E685" s="20">
        <f>D685/B685</f>
        <v>3.6750668193967161E-3</v>
      </c>
      <c r="F685" s="18">
        <f t="shared" si="32"/>
        <v>347.94048568265089</v>
      </c>
      <c r="G685" s="21">
        <f t="shared" si="33"/>
        <v>2.717516608050019E-2</v>
      </c>
    </row>
    <row r="686" spans="1:7" x14ac:dyDescent="0.15">
      <c r="A686" s="17" t="str">
        <f>LEFT(Data!A692,4)&amp;"-"&amp;IF(LEN(Data!A692)-FIND(".",Data!A692)=1,10,RIGHT(Data!A692,2))&amp;"-28"</f>
        <v>1927-12-28</v>
      </c>
      <c r="B686" s="18">
        <f>Data!B693</f>
        <v>17.53</v>
      </c>
      <c r="C686" s="20">
        <f t="shared" si="31"/>
        <v>4.0091638029782217E-3</v>
      </c>
      <c r="D686" s="18">
        <f>Data!C693/12</f>
        <v>6.4724999999999991E-2</v>
      </c>
      <c r="E686" s="20">
        <f>D686/B686</f>
        <v>3.6922418710781508E-3</v>
      </c>
      <c r="F686" s="18">
        <f t="shared" si="32"/>
        <v>350.61414061749753</v>
      </c>
      <c r="G686" s="21">
        <f t="shared" si="33"/>
        <v>7.684230622374999E-3</v>
      </c>
    </row>
    <row r="687" spans="1:7" x14ac:dyDescent="0.15">
      <c r="A687" s="17" t="str">
        <f>LEFT(Data!A693,4)&amp;"-"&amp;IF(LEN(Data!A693)-FIND(".",Data!A693)=1,10,RIGHT(Data!A693,2))&amp;"-28"</f>
        <v>1928-01-28</v>
      </c>
      <c r="B687" s="18">
        <f>Data!B694</f>
        <v>17.32</v>
      </c>
      <c r="C687" s="20">
        <f t="shared" si="31"/>
        <v>-1.197946377638337E-2</v>
      </c>
      <c r="D687" s="18">
        <f>Data!C694/12</f>
        <v>6.5275E-2</v>
      </c>
      <c r="E687" s="20">
        <f>D687/B687</f>
        <v>3.7687644341801384E-3</v>
      </c>
      <c r="F687" s="18">
        <f t="shared" si="32"/>
        <v>347.70852343106247</v>
      </c>
      <c r="G687" s="21">
        <f t="shared" si="33"/>
        <v>-8.2872219053050644E-3</v>
      </c>
    </row>
    <row r="688" spans="1:7" x14ac:dyDescent="0.15">
      <c r="A688" s="17" t="str">
        <f>LEFT(Data!A694,4)&amp;"-"&amp;IF(LEN(Data!A694)-FIND(".",Data!A694)=1,10,RIGHT(Data!A694,2))&amp;"-28"</f>
        <v>1928-02-28</v>
      </c>
      <c r="B688" s="18">
        <f>Data!B695</f>
        <v>18.25</v>
      </c>
      <c r="C688" s="20">
        <f t="shared" si="31"/>
        <v>5.3695150115473433E-2</v>
      </c>
      <c r="D688" s="18">
        <f>Data!C695/12</f>
        <v>6.5833333333333341E-2</v>
      </c>
      <c r="E688" s="20">
        <f>D688/B688</f>
        <v>3.6073059360730597E-3</v>
      </c>
      <c r="F688" s="18">
        <f t="shared" si="32"/>
        <v>367.68921630969129</v>
      </c>
      <c r="G688" s="21">
        <f t="shared" si="33"/>
        <v>5.7463914549653605E-2</v>
      </c>
    </row>
    <row r="689" spans="1:7" x14ac:dyDescent="0.15">
      <c r="A689" s="17" t="str">
        <f>LEFT(Data!A695,4)&amp;"-"&amp;IF(LEN(Data!A695)-FIND(".",Data!A695)=1,10,RIGHT(Data!A695,2))&amp;"-28"</f>
        <v>1928-03-28</v>
      </c>
      <c r="B689" s="18">
        <f>Data!B696</f>
        <v>19.399999999999999</v>
      </c>
      <c r="C689" s="20">
        <f t="shared" si="31"/>
        <v>6.3013698630136838E-2</v>
      </c>
      <c r="D689" s="18">
        <f>Data!C696/12</f>
        <v>6.6391666666666668E-2</v>
      </c>
      <c r="E689" s="20">
        <f>D689/B689</f>
        <v>3.4222508591065294E-3</v>
      </c>
      <c r="F689" s="18">
        <f t="shared" si="32"/>
        <v>392.18504126840537</v>
      </c>
      <c r="G689" s="21">
        <f t="shared" si="33"/>
        <v>6.6621004566209896E-2</v>
      </c>
    </row>
    <row r="690" spans="1:7" x14ac:dyDescent="0.15">
      <c r="A690" s="17" t="str">
        <f>LEFT(Data!A696,4)&amp;"-"&amp;IF(LEN(Data!A696)-FIND(".",Data!A696)=1,10,RIGHT(Data!A696,2))&amp;"-28"</f>
        <v>1928-04-28</v>
      </c>
      <c r="B690" s="18">
        <f>Data!B697</f>
        <v>20</v>
      </c>
      <c r="C690" s="20">
        <f t="shared" si="31"/>
        <v>3.0927835051546504E-2</v>
      </c>
      <c r="D690" s="18">
        <f>Data!C697/12</f>
        <v>6.6941666666666663E-2</v>
      </c>
      <c r="E690" s="20">
        <f>D690/B690</f>
        <v>3.347083333333333E-3</v>
      </c>
      <c r="F690" s="18">
        <f t="shared" si="32"/>
        <v>405.65663112884812</v>
      </c>
      <c r="G690" s="21">
        <f t="shared" si="33"/>
        <v>3.4350085910653139E-2</v>
      </c>
    </row>
    <row r="691" spans="1:7" x14ac:dyDescent="0.15">
      <c r="A691" s="17" t="str">
        <f>LEFT(Data!A697,4)&amp;"-"&amp;IF(LEN(Data!A697)-FIND(".",Data!A697)=1,10,RIGHT(Data!A697,2))&amp;"-28"</f>
        <v>1928-05-28</v>
      </c>
      <c r="B691" s="18">
        <f>Data!B698</f>
        <v>19.02</v>
      </c>
      <c r="C691" s="20">
        <f t="shared" si="31"/>
        <v>-4.9000000000000044E-2</v>
      </c>
      <c r="D691" s="18">
        <f>Data!C698/12</f>
        <v>6.7500000000000004E-2</v>
      </c>
      <c r="E691" s="20">
        <f>D691/B691</f>
        <v>3.5488958990536282E-3</v>
      </c>
      <c r="F691" s="18">
        <f t="shared" si="32"/>
        <v>387.13722275264206</v>
      </c>
      <c r="G691" s="21">
        <f t="shared" si="33"/>
        <v>-4.565291666666671E-2</v>
      </c>
    </row>
    <row r="692" spans="1:7" x14ac:dyDescent="0.15">
      <c r="A692" s="17" t="str">
        <f>LEFT(Data!A698,4)&amp;"-"&amp;IF(LEN(Data!A698)-FIND(".",Data!A698)=1,10,RIGHT(Data!A698,2))&amp;"-28"</f>
        <v>1928-06-28</v>
      </c>
      <c r="B692" s="18">
        <f>Data!B699</f>
        <v>19.16</v>
      </c>
      <c r="C692" s="20">
        <f t="shared" si="31"/>
        <v>7.3606729758148859E-3</v>
      </c>
      <c r="D692" s="18">
        <f>Data!C699/12</f>
        <v>6.8058333333333332E-2</v>
      </c>
      <c r="E692" s="20">
        <f>D692/B692</f>
        <v>3.5521050800278358E-3</v>
      </c>
      <c r="F692" s="18">
        <f t="shared" si="32"/>
        <v>391.36072294828733</v>
      </c>
      <c r="G692" s="21">
        <f t="shared" si="33"/>
        <v>1.0909568874868603E-2</v>
      </c>
    </row>
    <row r="693" spans="1:7" x14ac:dyDescent="0.15">
      <c r="A693" s="17" t="str">
        <f>LEFT(Data!A699,4)&amp;"-"&amp;IF(LEN(Data!A699)-FIND(".",Data!A699)=1,10,RIGHT(Data!A699,2))&amp;"-28"</f>
        <v>1928-07-28</v>
      </c>
      <c r="B693" s="18">
        <f>Data!B700</f>
        <v>19.78</v>
      </c>
      <c r="C693" s="20">
        <f t="shared" si="31"/>
        <v>3.235908141962418E-2</v>
      </c>
      <c r="D693" s="18">
        <f>Data!C700/12</f>
        <v>6.8608333333333341E-2</v>
      </c>
      <c r="E693" s="20">
        <f>D693/B693</f>
        <v>3.4685709470845972E-3</v>
      </c>
      <c r="F693" s="18">
        <f t="shared" si="32"/>
        <v>405.41495085872191</v>
      </c>
      <c r="G693" s="21">
        <f t="shared" si="33"/>
        <v>3.591118649965197E-2</v>
      </c>
    </row>
    <row r="694" spans="1:7" x14ac:dyDescent="0.15">
      <c r="A694" s="17" t="str">
        <f>LEFT(Data!A700,4)&amp;"-"&amp;IF(LEN(Data!A700)-FIND(".",Data!A700)=1,10,RIGHT(Data!A700,2))&amp;"-28"</f>
        <v>1928-08-28</v>
      </c>
      <c r="B694" s="18">
        <f>Data!B701</f>
        <v>21.17</v>
      </c>
      <c r="C694" s="20">
        <f t="shared" si="31"/>
        <v>7.0273003033367143E-2</v>
      </c>
      <c r="D694" s="18">
        <f>Data!C701/12</f>
        <v>6.9166666666666668E-2</v>
      </c>
      <c r="E694" s="20">
        <f>D694/B694</f>
        <v>3.2672020154306406E-3</v>
      </c>
      <c r="F694" s="18">
        <f t="shared" si="32"/>
        <v>435.31088745025153</v>
      </c>
      <c r="G694" s="21">
        <f t="shared" si="33"/>
        <v>7.3741573980451669E-2</v>
      </c>
    </row>
    <row r="695" spans="1:7" x14ac:dyDescent="0.15">
      <c r="A695" s="17" t="str">
        <f>LEFT(Data!A701,4)&amp;"-"&amp;IF(LEN(Data!A701)-FIND(".",Data!A701)=1,10,RIGHT(Data!A701,2))&amp;"-28"</f>
        <v>1928-09-28</v>
      </c>
      <c r="B695" s="18">
        <f>Data!B702</f>
        <v>21.6</v>
      </c>
      <c r="C695" s="20">
        <f t="shared" si="31"/>
        <v>2.0311761927255478E-2</v>
      </c>
      <c r="D695" s="18">
        <f>Data!C702/12</f>
        <v>6.9724999999999995E-2</v>
      </c>
      <c r="E695" s="20">
        <f>D695/B695</f>
        <v>3.228009259259259E-3</v>
      </c>
      <c r="F695" s="18">
        <f t="shared" si="32"/>
        <v>445.57506716929976</v>
      </c>
      <c r="G695" s="21">
        <f t="shared" si="33"/>
        <v>2.3578963942686215E-2</v>
      </c>
    </row>
    <row r="696" spans="1:7" x14ac:dyDescent="0.15">
      <c r="A696" s="17" t="str">
        <f>LEFT(Data!A702,4)&amp;"-"&amp;IF(LEN(Data!A702)-FIND(".",Data!A702)=1,10,RIGHT(Data!A702,2))&amp;"-28"</f>
        <v>1928-10-28</v>
      </c>
      <c r="B696" s="18">
        <f>Data!B703</f>
        <v>23.06</v>
      </c>
      <c r="C696" s="20">
        <f t="shared" si="31"/>
        <v>6.7592592592592426E-2</v>
      </c>
      <c r="D696" s="18">
        <f>Data!C703/12</f>
        <v>7.0275000000000004E-2</v>
      </c>
      <c r="E696" s="20">
        <f>D696/B696</f>
        <v>3.047484822202949E-3</v>
      </c>
      <c r="F696" s="18">
        <f t="shared" si="32"/>
        <v>477.13096159640884</v>
      </c>
      <c r="G696" s="21">
        <f t="shared" si="33"/>
        <v>7.0820601851851794E-2</v>
      </c>
    </row>
    <row r="697" spans="1:7" x14ac:dyDescent="0.15">
      <c r="A697" s="17" t="str">
        <f>LEFT(Data!A703,4)&amp;"-"&amp;IF(LEN(Data!A703)-FIND(".",Data!A703)=1,10,RIGHT(Data!A703,2))&amp;"-28"</f>
        <v>1928-11-28</v>
      </c>
      <c r="B697" s="18">
        <f>Data!B704</f>
        <v>23.15</v>
      </c>
      <c r="C697" s="20">
        <f t="shared" si="31"/>
        <v>3.9028620988725837E-3</v>
      </c>
      <c r="D697" s="18">
        <f>Data!C704/12</f>
        <v>7.0833333333333331E-2</v>
      </c>
      <c r="E697" s="20">
        <f>D697/B697</f>
        <v>3.0597552195824333E-3</v>
      </c>
      <c r="F697" s="18">
        <f t="shared" si="32"/>
        <v>480.44718730629018</v>
      </c>
      <c r="G697" s="21">
        <f t="shared" si="33"/>
        <v>6.9503469210754343E-3</v>
      </c>
    </row>
    <row r="698" spans="1:7" x14ac:dyDescent="0.15">
      <c r="A698" s="17" t="str">
        <f>LEFT(Data!A704,4)&amp;"-"&amp;IF(LEN(Data!A704)-FIND(".",Data!A704)=1,10,RIGHT(Data!A704,2))&amp;"-28"</f>
        <v>1928-12-28</v>
      </c>
      <c r="B698" s="18">
        <f>Data!B705</f>
        <v>24.86</v>
      </c>
      <c r="C698" s="20">
        <f t="shared" si="31"/>
        <v>7.3866090712743082E-2</v>
      </c>
      <c r="D698" s="18">
        <f>Data!C705/12</f>
        <v>7.166666666666667E-2</v>
      </c>
      <c r="E698" s="20">
        <f>D698/B698</f>
        <v>2.8828104049342987E-3</v>
      </c>
      <c r="F698" s="18">
        <f t="shared" si="32"/>
        <v>517.40599361563295</v>
      </c>
      <c r="G698" s="21">
        <f t="shared" si="33"/>
        <v>7.6925845932325432E-2</v>
      </c>
    </row>
    <row r="699" spans="1:7" x14ac:dyDescent="0.15">
      <c r="A699" s="17" t="str">
        <f>LEFT(Data!A705,4)&amp;"-"&amp;IF(LEN(Data!A705)-FIND(".",Data!A705)=1,10,RIGHT(Data!A705,2))&amp;"-28"</f>
        <v>1929-01-28</v>
      </c>
      <c r="B699" s="18">
        <f>Data!B706</f>
        <v>24.99</v>
      </c>
      <c r="C699" s="20">
        <f t="shared" si="31"/>
        <v>5.2292839903458344E-3</v>
      </c>
      <c r="D699" s="18">
        <f>Data!C706/12</f>
        <v>7.2499999999999995E-2</v>
      </c>
      <c r="E699" s="20">
        <f>D699/B699</f>
        <v>2.9011604641856741E-3</v>
      </c>
      <c r="F699" s="18">
        <f t="shared" si="32"/>
        <v>521.60323987652669</v>
      </c>
      <c r="G699" s="21">
        <f t="shared" si="33"/>
        <v>8.1120943952801561E-3</v>
      </c>
    </row>
    <row r="700" spans="1:7" x14ac:dyDescent="0.15">
      <c r="A700" s="17" t="str">
        <f>LEFT(Data!A706,4)&amp;"-"&amp;IF(LEN(Data!A706)-FIND(".",Data!A706)=1,10,RIGHT(Data!A706,2))&amp;"-28"</f>
        <v>1929-02-28</v>
      </c>
      <c r="B700" s="18">
        <f>Data!B707</f>
        <v>25.43</v>
      </c>
      <c r="C700" s="20">
        <f t="shared" si="31"/>
        <v>1.7607042817126883E-2</v>
      </c>
      <c r="D700" s="18">
        <f>Data!C707/12</f>
        <v>7.3333333333333334E-2</v>
      </c>
      <c r="E700" s="20">
        <f>D700/B700</f>
        <v>2.8837331236072879E-3</v>
      </c>
      <c r="F700" s="18">
        <f t="shared" si="32"/>
        <v>532.30038515210583</v>
      </c>
      <c r="G700" s="21">
        <f t="shared" si="33"/>
        <v>2.0508203281312642E-2</v>
      </c>
    </row>
    <row r="701" spans="1:7" x14ac:dyDescent="0.15">
      <c r="A701" s="17" t="str">
        <f>LEFT(Data!A707,4)&amp;"-"&amp;IF(LEN(Data!A707)-FIND(".",Data!A707)=1,10,RIGHT(Data!A707,2))&amp;"-28"</f>
        <v>1929-03-28</v>
      </c>
      <c r="B701" s="18">
        <f>Data!B708</f>
        <v>25.28</v>
      </c>
      <c r="C701" s="20">
        <f t="shared" si="31"/>
        <v>-5.8985450255603089E-3</v>
      </c>
      <c r="D701" s="18">
        <f>Data!C708/12</f>
        <v>7.4166666666666672E-2</v>
      </c>
      <c r="E701" s="20">
        <f>D701/B701</f>
        <v>2.9338080168776373E-3</v>
      </c>
      <c r="F701" s="18">
        <f t="shared" si="32"/>
        <v>530.695599615535</v>
      </c>
      <c r="G701" s="21">
        <f t="shared" si="33"/>
        <v>-3.0148119019531849E-3</v>
      </c>
    </row>
    <row r="702" spans="1:7" x14ac:dyDescent="0.15">
      <c r="A702" s="17" t="str">
        <f>LEFT(Data!A708,4)&amp;"-"&amp;IF(LEN(Data!A708)-FIND(".",Data!A708)=1,10,RIGHT(Data!A708,2))&amp;"-28"</f>
        <v>1929-04-28</v>
      </c>
      <c r="B702" s="18">
        <f>Data!B709</f>
        <v>25.66</v>
      </c>
      <c r="C702" s="20">
        <f t="shared" si="31"/>
        <v>1.5031645569620222E-2</v>
      </c>
      <c r="D702" s="18">
        <f>Data!C709/12</f>
        <v>7.4999999999999997E-2</v>
      </c>
      <c r="E702" s="20">
        <f>D702/B702</f>
        <v>2.9228371005455963E-3</v>
      </c>
      <c r="F702" s="18">
        <f t="shared" si="32"/>
        <v>540.22978677898664</v>
      </c>
      <c r="G702" s="21">
        <f t="shared" si="33"/>
        <v>1.7965453586497926E-2</v>
      </c>
    </row>
    <row r="703" spans="1:7" x14ac:dyDescent="0.15">
      <c r="A703" s="17" t="str">
        <f>LEFT(Data!A709,4)&amp;"-"&amp;IF(LEN(Data!A709)-FIND(".",Data!A709)=1,10,RIGHT(Data!A709,2))&amp;"-28"</f>
        <v>1929-05-28</v>
      </c>
      <c r="B703" s="18">
        <f>Data!B710</f>
        <v>26.15</v>
      </c>
      <c r="C703" s="20">
        <f t="shared" si="31"/>
        <v>1.9095869056897863E-2</v>
      </c>
      <c r="D703" s="18">
        <f>Data!C710/12</f>
        <v>7.5833333333333336E-2</v>
      </c>
      <c r="E703" s="20">
        <f>D703/B703</f>
        <v>2.89993626513703E-3</v>
      </c>
      <c r="F703" s="18">
        <f t="shared" si="32"/>
        <v>552.12494771157151</v>
      </c>
      <c r="G703" s="21">
        <f t="shared" si="33"/>
        <v>2.2018706157443502E-2</v>
      </c>
    </row>
    <row r="704" spans="1:7" x14ac:dyDescent="0.15">
      <c r="A704" s="17" t="str">
        <f>LEFT(Data!A710,4)&amp;"-"&amp;IF(LEN(Data!A710)-FIND(".",Data!A710)=1,10,RIGHT(Data!A710,2))&amp;"-28"</f>
        <v>1929-06-28</v>
      </c>
      <c r="B704" s="18">
        <f>Data!B711</f>
        <v>28.48</v>
      </c>
      <c r="C704" s="20">
        <f t="shared" si="31"/>
        <v>8.9101338432122423E-2</v>
      </c>
      <c r="D704" s="18">
        <f>Data!C711/12</f>
        <v>7.6666666666666675E-2</v>
      </c>
      <c r="E704" s="20">
        <f>D704/B704</f>
        <v>2.6919475655430712E-3</v>
      </c>
      <c r="F704" s="18">
        <f t="shared" si="32"/>
        <v>602.9211466931938</v>
      </c>
      <c r="G704" s="21">
        <f t="shared" si="33"/>
        <v>9.2001274697259383E-2</v>
      </c>
    </row>
    <row r="705" spans="1:7" x14ac:dyDescent="0.15">
      <c r="A705" s="17" t="str">
        <f>LEFT(Data!A711,4)&amp;"-"&amp;IF(LEN(Data!A711)-FIND(".",Data!A711)=1,10,RIGHT(Data!A711,2))&amp;"-28"</f>
        <v>1929-07-28</v>
      </c>
      <c r="B705" s="18">
        <f>Data!B712</f>
        <v>30.1</v>
      </c>
      <c r="C705" s="20">
        <f t="shared" si="31"/>
        <v>5.688202247191021E-2</v>
      </c>
      <c r="D705" s="18">
        <f>Data!C712/12</f>
        <v>7.7499999999999999E-2</v>
      </c>
      <c r="E705" s="20">
        <f>D705/B705</f>
        <v>2.5747508305647838E-3</v>
      </c>
      <c r="F705" s="18">
        <f t="shared" si="32"/>
        <v>638.83955302124116</v>
      </c>
      <c r="G705" s="21">
        <f t="shared" si="33"/>
        <v>5.957397003745335E-2</v>
      </c>
    </row>
    <row r="706" spans="1:7" x14ac:dyDescent="0.15">
      <c r="A706" s="17" t="str">
        <f>LEFT(Data!A712,4)&amp;"-"&amp;IF(LEN(Data!A712)-FIND(".",Data!A712)=1,10,RIGHT(Data!A712,2))&amp;"-28"</f>
        <v>1929-08-28</v>
      </c>
      <c r="B706" s="18">
        <f>Data!B713</f>
        <v>31.3</v>
      </c>
      <c r="C706" s="20">
        <f t="shared" si="31"/>
        <v>3.9867109634551534E-2</v>
      </c>
      <c r="D706" s="18">
        <f>Data!C713/12</f>
        <v>7.8333333333333324E-2</v>
      </c>
      <c r="E706" s="20">
        <f>D706/B706</f>
        <v>2.5026624068157613E-3</v>
      </c>
      <c r="F706" s="18">
        <f t="shared" si="32"/>
        <v>665.95309219016588</v>
      </c>
      <c r="G706" s="21">
        <f t="shared" si="33"/>
        <v>4.2441860465116221E-2</v>
      </c>
    </row>
    <row r="707" spans="1:7" x14ac:dyDescent="0.15">
      <c r="A707" s="17" t="str">
        <f>LEFT(Data!A713,4)&amp;"-"&amp;IF(LEN(Data!A713)-FIND(".",Data!A713)=1,10,RIGHT(Data!A713,2))&amp;"-28"</f>
        <v>1929-09-28</v>
      </c>
      <c r="B707" s="18">
        <f>Data!B714</f>
        <v>27.99</v>
      </c>
      <c r="C707" s="20">
        <f t="shared" si="31"/>
        <v>-0.10575079872204485</v>
      </c>
      <c r="D707" s="18">
        <f>Data!C714/12</f>
        <v>7.9166666666666663E-2</v>
      </c>
      <c r="E707" s="20">
        <f>D707/B707</f>
        <v>2.8283910920566869E-3</v>
      </c>
      <c r="F707" s="18">
        <f t="shared" si="32"/>
        <v>597.19467654816731</v>
      </c>
      <c r="G707" s="21">
        <f t="shared" si="33"/>
        <v>-0.10324813631522911</v>
      </c>
    </row>
    <row r="708" spans="1:7" x14ac:dyDescent="0.15">
      <c r="A708" s="17" t="str">
        <f>LEFT(Data!A714,4)&amp;"-"&amp;IF(LEN(Data!A714)-FIND(".",Data!A714)=1,10,RIGHT(Data!A714,2))&amp;"-28"</f>
        <v>1929-10-28</v>
      </c>
      <c r="B708" s="18">
        <f>Data!B715</f>
        <v>20.58</v>
      </c>
      <c r="C708" s="20">
        <f t="shared" ref="C708:C771" si="34">B708/B707-1</f>
        <v>-0.26473740621650588</v>
      </c>
      <c r="D708" s="18">
        <f>Data!C715/12</f>
        <v>0.08</v>
      </c>
      <c r="E708" s="20">
        <f>D708/B708</f>
        <v>3.8872691933916426E-3</v>
      </c>
      <c r="F708" s="18">
        <f t="shared" ref="F708:F771" si="35">(1+C708+E707)*F707</f>
        <v>440.78400697587279</v>
      </c>
      <c r="G708" s="21">
        <f t="shared" ref="G708:G771" si="36">F708/F707-1</f>
        <v>-0.2619090151244492</v>
      </c>
    </row>
    <row r="709" spans="1:7" x14ac:dyDescent="0.15">
      <c r="A709" s="17" t="str">
        <f>LEFT(Data!A715,4)&amp;"-"&amp;IF(LEN(Data!A715)-FIND(".",Data!A715)=1,10,RIGHT(Data!A715,2))&amp;"-28"</f>
        <v>1929-11-28</v>
      </c>
      <c r="B709" s="18">
        <f>Data!B716</f>
        <v>21.4</v>
      </c>
      <c r="C709" s="20">
        <f t="shared" si="34"/>
        <v>3.9844509232264347E-2</v>
      </c>
      <c r="D709" s="18">
        <f>Data!C716/12</f>
        <v>8.0833333333333326E-2</v>
      </c>
      <c r="E709" s="20">
        <f>D709/B709</f>
        <v>3.777258566978193E-3</v>
      </c>
      <c r="F709" s="18">
        <f t="shared" si="35"/>
        <v>460.0602755025144</v>
      </c>
      <c r="G709" s="21">
        <f t="shared" si="36"/>
        <v>4.3731778425655898E-2</v>
      </c>
    </row>
    <row r="710" spans="1:7" x14ac:dyDescent="0.15">
      <c r="A710" s="17" t="str">
        <f>LEFT(Data!A716,4)&amp;"-"&amp;IF(LEN(Data!A716)-FIND(".",Data!A716)=1,10,RIGHT(Data!A716,2))&amp;"-28"</f>
        <v>1929-12-28</v>
      </c>
      <c r="B710" s="18">
        <f>Data!B717</f>
        <v>21.71</v>
      </c>
      <c r="C710" s="20">
        <f t="shared" si="34"/>
        <v>1.4485981308411278E-2</v>
      </c>
      <c r="D710" s="18">
        <f>Data!C717/12</f>
        <v>8.09E-2</v>
      </c>
      <c r="E710" s="20">
        <f>D710/B710</f>
        <v>3.72639336711193E-3</v>
      </c>
      <c r="F710" s="18">
        <f t="shared" si="35"/>
        <v>468.46246667115457</v>
      </c>
      <c r="G710" s="21">
        <f t="shared" si="36"/>
        <v>1.826323987538947E-2</v>
      </c>
    </row>
    <row r="711" spans="1:7" x14ac:dyDescent="0.15">
      <c r="A711" s="17" t="str">
        <f>LEFT(Data!A717,4)&amp;"-"&amp;IF(LEN(Data!A717)-FIND(".",Data!A717)=1,10,RIGHT(Data!A717,2))&amp;"-28"</f>
        <v>1930-01-28</v>
      </c>
      <c r="B711" s="18">
        <f>Data!B718</f>
        <v>23.07</v>
      </c>
      <c r="C711" s="20">
        <f t="shared" si="34"/>
        <v>6.2643942883463755E-2</v>
      </c>
      <c r="D711" s="18">
        <f>Data!C718/12</f>
        <v>8.0975000000000005E-2</v>
      </c>
      <c r="E711" s="20">
        <f>D711/B711</f>
        <v>3.509969657563936E-3</v>
      </c>
      <c r="F711" s="18">
        <f t="shared" si="35"/>
        <v>499.55447810489318</v>
      </c>
      <c r="G711" s="21">
        <f t="shared" si="36"/>
        <v>6.6370336250575646E-2</v>
      </c>
    </row>
    <row r="712" spans="1:7" x14ac:dyDescent="0.15">
      <c r="A712" s="17" t="str">
        <f>LEFT(Data!A718,4)&amp;"-"&amp;IF(LEN(Data!A718)-FIND(".",Data!A718)=1,10,RIGHT(Data!A718,2))&amp;"-28"</f>
        <v>1930-02-28</v>
      </c>
      <c r="B712" s="18">
        <f>Data!B719</f>
        <v>23.94</v>
      </c>
      <c r="C712" s="20">
        <f t="shared" si="34"/>
        <v>3.7711313394018342E-2</v>
      </c>
      <c r="D712" s="18">
        <f>Data!C719/12</f>
        <v>8.1041666666666665E-2</v>
      </c>
      <c r="E712" s="20">
        <f>D712/B712</f>
        <v>3.3851991088833192E-3</v>
      </c>
      <c r="F712" s="18">
        <f t="shared" si="35"/>
        <v>520.14675464654044</v>
      </c>
      <c r="G712" s="21">
        <f t="shared" si="36"/>
        <v>4.1221283051582347E-2</v>
      </c>
    </row>
    <row r="713" spans="1:7" x14ac:dyDescent="0.15">
      <c r="A713" s="17" t="str">
        <f>LEFT(Data!A719,4)&amp;"-"&amp;IF(LEN(Data!A719)-FIND(".",Data!A719)=1,10,RIGHT(Data!A719,2))&amp;"-28"</f>
        <v>1930-03-28</v>
      </c>
      <c r="B713" s="18">
        <f>Data!B720</f>
        <v>25.46</v>
      </c>
      <c r="C713" s="20">
        <f t="shared" si="34"/>
        <v>6.3492063492063489E-2</v>
      </c>
      <c r="D713" s="18">
        <f>Data!C720/12</f>
        <v>8.1108333333333338E-2</v>
      </c>
      <c r="E713" s="20">
        <f>D713/B713</f>
        <v>3.1857161560617962E-3</v>
      </c>
      <c r="F713" s="18">
        <f t="shared" si="35"/>
        <v>554.93274574806742</v>
      </c>
      <c r="G713" s="21">
        <f t="shared" si="36"/>
        <v>6.6877262600946841E-2</v>
      </c>
    </row>
    <row r="714" spans="1:7" x14ac:dyDescent="0.15">
      <c r="A714" s="17" t="str">
        <f>LEFT(Data!A720,4)&amp;"-"&amp;IF(LEN(Data!A720)-FIND(".",Data!A720)=1,10,RIGHT(Data!A720,2))&amp;"-28"</f>
        <v>1930-04-28</v>
      </c>
      <c r="B714" s="18">
        <f>Data!B721</f>
        <v>23.94</v>
      </c>
      <c r="C714" s="20">
        <f t="shared" si="34"/>
        <v>-5.9701492537313383E-2</v>
      </c>
      <c r="D714" s="18">
        <f>Data!C721/12</f>
        <v>8.118333333333333E-2</v>
      </c>
      <c r="E714" s="20">
        <f>D714/B714</f>
        <v>3.3911166805903645E-3</v>
      </c>
      <c r="F714" s="18">
        <f t="shared" si="35"/>
        <v>523.5702907827357</v>
      </c>
      <c r="G714" s="21">
        <f t="shared" si="36"/>
        <v>-5.6515776381251603E-2</v>
      </c>
    </row>
    <row r="715" spans="1:7" x14ac:dyDescent="0.15">
      <c r="A715" s="17" t="str">
        <f>LEFT(Data!A721,4)&amp;"-"&amp;IF(LEN(Data!A721)-FIND(".",Data!A721)=1,10,RIGHT(Data!A721,2))&amp;"-28"</f>
        <v>1930-05-28</v>
      </c>
      <c r="B715" s="18">
        <f>Data!B722</f>
        <v>21.52</v>
      </c>
      <c r="C715" s="20">
        <f t="shared" si="34"/>
        <v>-0.10108604845446956</v>
      </c>
      <c r="D715" s="18">
        <f>Data!C722/12</f>
        <v>8.1250000000000003E-2</v>
      </c>
      <c r="E715" s="20">
        <f>D715/B715</f>
        <v>3.7755576208178439E-3</v>
      </c>
      <c r="F715" s="18">
        <f t="shared" si="35"/>
        <v>472.42012694588624</v>
      </c>
      <c r="G715" s="21">
        <f t="shared" si="36"/>
        <v>-9.7694931773879223E-2</v>
      </c>
    </row>
    <row r="716" spans="1:7" x14ac:dyDescent="0.15">
      <c r="A716" s="17" t="str">
        <f>LEFT(Data!A722,4)&amp;"-"&amp;IF(LEN(Data!A722)-FIND(".",Data!A722)=1,10,RIGHT(Data!A722,2))&amp;"-28"</f>
        <v>1930-06-28</v>
      </c>
      <c r="B716" s="18">
        <f>Data!B723</f>
        <v>21.06</v>
      </c>
      <c r="C716" s="20">
        <f t="shared" si="34"/>
        <v>-2.1375464684014855E-2</v>
      </c>
      <c r="D716" s="18">
        <f>Data!C723/12</f>
        <v>8.1316666666666662E-2</v>
      </c>
      <c r="E716" s="20">
        <f>D716/B716</f>
        <v>3.8611902500791388E-3</v>
      </c>
      <c r="F716" s="18">
        <f t="shared" si="35"/>
        <v>464.10557661685488</v>
      </c>
      <c r="G716" s="21">
        <f t="shared" si="36"/>
        <v>-1.7599907063197029E-2</v>
      </c>
    </row>
    <row r="717" spans="1:7" x14ac:dyDescent="0.15">
      <c r="A717" s="17" t="str">
        <f>LEFT(Data!A723,4)&amp;"-"&amp;IF(LEN(Data!A723)-FIND(".",Data!A723)=1,10,RIGHT(Data!A723,2))&amp;"-28"</f>
        <v>1930-07-28</v>
      </c>
      <c r="B717" s="18">
        <f>Data!B724</f>
        <v>20.79</v>
      </c>
      <c r="C717" s="20">
        <f t="shared" si="34"/>
        <v>-1.2820512820512775E-2</v>
      </c>
      <c r="D717" s="18">
        <f>Data!C724/12</f>
        <v>8.1391666666666668E-2</v>
      </c>
      <c r="E717" s="20">
        <f>D717/B717</f>
        <v>3.9149430816097482E-3</v>
      </c>
      <c r="F717" s="18">
        <f t="shared" si="35"/>
        <v>459.94750504920739</v>
      </c>
      <c r="G717" s="21">
        <f t="shared" si="36"/>
        <v>-8.9593225704336366E-3</v>
      </c>
    </row>
    <row r="718" spans="1:7" x14ac:dyDescent="0.15">
      <c r="A718" s="17" t="str">
        <f>LEFT(Data!A724,4)&amp;"-"&amp;IF(LEN(Data!A724)-FIND(".",Data!A724)=1,10,RIGHT(Data!A724,2))&amp;"-28"</f>
        <v>1930-08-28</v>
      </c>
      <c r="B718" s="18">
        <f>Data!B725</f>
        <v>20.78</v>
      </c>
      <c r="C718" s="20">
        <f t="shared" si="34"/>
        <v>-4.8100048100041537E-4</v>
      </c>
      <c r="D718" s="18">
        <f>Data!C725/12</f>
        <v>8.1458333333333341E-2</v>
      </c>
      <c r="E718" s="20">
        <f>D718/B718</f>
        <v>3.9200352903432786E-3</v>
      </c>
      <c r="F718" s="18">
        <f t="shared" si="35"/>
        <v>461.52693838083985</v>
      </c>
      <c r="G718" s="21">
        <f t="shared" si="36"/>
        <v>3.4339426006093632E-3</v>
      </c>
    </row>
    <row r="719" spans="1:7" x14ac:dyDescent="0.15">
      <c r="A719" s="17" t="str">
        <f>LEFT(Data!A725,4)&amp;"-"&amp;IF(LEN(Data!A725)-FIND(".",Data!A725)=1,10,RIGHT(Data!A725,2))&amp;"-28"</f>
        <v>1930-09-28</v>
      </c>
      <c r="B719" s="18">
        <f>Data!B726</f>
        <v>17.920000000000002</v>
      </c>
      <c r="C719" s="20">
        <f t="shared" si="34"/>
        <v>-0.13763233878729542</v>
      </c>
      <c r="D719" s="18">
        <f>Data!C726/12</f>
        <v>8.1525E-2</v>
      </c>
      <c r="E719" s="20">
        <f>D719/B719</f>
        <v>4.5493861607142855E-3</v>
      </c>
      <c r="F719" s="18">
        <f t="shared" si="35"/>
        <v>399.81510832404183</v>
      </c>
      <c r="G719" s="21">
        <f t="shared" si="36"/>
        <v>-0.13371230349695218</v>
      </c>
    </row>
    <row r="720" spans="1:7" x14ac:dyDescent="0.15">
      <c r="A720" s="17" t="str">
        <f>LEFT(Data!A726,4)&amp;"-"&amp;IF(LEN(Data!A726)-FIND(".",Data!A726)=1,10,RIGHT(Data!A726,2))&amp;"-28"</f>
        <v>1930-10-28</v>
      </c>
      <c r="B720" s="18">
        <f>Data!B727</f>
        <v>16.62</v>
      </c>
      <c r="C720" s="20">
        <f t="shared" si="34"/>
        <v>-7.2544642857142905E-2</v>
      </c>
      <c r="D720" s="18">
        <f>Data!C727/12</f>
        <v>8.1599999999999992E-2</v>
      </c>
      <c r="E720" s="20">
        <f>D720/B720</f>
        <v>4.9097472924187714E-3</v>
      </c>
      <c r="F720" s="18">
        <f t="shared" si="35"/>
        <v>372.6295774024382</v>
      </c>
      <c r="G720" s="21">
        <f t="shared" si="36"/>
        <v>-6.7995256696428585E-2</v>
      </c>
    </row>
    <row r="721" spans="1:7" x14ac:dyDescent="0.15">
      <c r="A721" s="17" t="str">
        <f>LEFT(Data!A727,4)&amp;"-"&amp;IF(LEN(Data!A727)-FIND(".",Data!A727)=1,10,RIGHT(Data!A727,2))&amp;"-28"</f>
        <v>1930-11-28</v>
      </c>
      <c r="B721" s="18">
        <f>Data!B728</f>
        <v>15.51</v>
      </c>
      <c r="C721" s="20">
        <f t="shared" si="34"/>
        <v>-6.6787003610108364E-2</v>
      </c>
      <c r="D721" s="18">
        <f>Data!C728/12</f>
        <v>8.1666666666666665E-2</v>
      </c>
      <c r="E721" s="20">
        <f>D721/B721</f>
        <v>5.2654201590371799E-3</v>
      </c>
      <c r="F721" s="18">
        <f t="shared" si="35"/>
        <v>349.57228152995521</v>
      </c>
      <c r="G721" s="21">
        <f t="shared" si="36"/>
        <v>-6.1877256317689477E-2</v>
      </c>
    </row>
    <row r="722" spans="1:7" x14ac:dyDescent="0.15">
      <c r="A722" s="17" t="str">
        <f>LEFT(Data!A728,4)&amp;"-"&amp;IF(LEN(Data!A728)-FIND(".",Data!A728)=1,10,RIGHT(Data!A728,2))&amp;"-28"</f>
        <v>1930-12-28</v>
      </c>
      <c r="B722" s="18">
        <f>Data!B729</f>
        <v>15.98</v>
      </c>
      <c r="C722" s="20">
        <f t="shared" si="34"/>
        <v>3.0303030303030276E-2</v>
      </c>
      <c r="D722" s="18">
        <f>Data!C729/12</f>
        <v>8.0558333333333329E-2</v>
      </c>
      <c r="E722" s="20">
        <f>D722/B722</f>
        <v>5.0411973299958274E-3</v>
      </c>
      <c r="F722" s="18">
        <f t="shared" si="35"/>
        <v>362.00602590846535</v>
      </c>
      <c r="G722" s="21">
        <f t="shared" si="36"/>
        <v>3.5568450462067469E-2</v>
      </c>
    </row>
    <row r="723" spans="1:7" x14ac:dyDescent="0.15">
      <c r="A723" s="17" t="str">
        <f>LEFT(Data!A729,4)&amp;"-"&amp;IF(LEN(Data!A729)-FIND(".",Data!A729)=1,10,RIGHT(Data!A729,2))&amp;"-28"</f>
        <v>1931-01-28</v>
      </c>
      <c r="B723" s="18">
        <f>Data!B730</f>
        <v>17.2</v>
      </c>
      <c r="C723" s="20">
        <f t="shared" si="34"/>
        <v>7.6345431789737184E-2</v>
      </c>
      <c r="D723" s="18">
        <f>Data!C730/12</f>
        <v>7.9441666666666674E-2</v>
      </c>
      <c r="E723" s="20">
        <f>D723/B723</f>
        <v>4.6187015503875977E-3</v>
      </c>
      <c r="F723" s="18">
        <f t="shared" si="35"/>
        <v>391.46847607818603</v>
      </c>
      <c r="G723" s="21">
        <f t="shared" si="36"/>
        <v>8.1386629119732934E-2</v>
      </c>
    </row>
    <row r="724" spans="1:7" x14ac:dyDescent="0.15">
      <c r="A724" s="17" t="str">
        <f>LEFT(Data!A730,4)&amp;"-"&amp;IF(LEN(Data!A730)-FIND(".",Data!A730)=1,10,RIGHT(Data!A730,2))&amp;"-28"</f>
        <v>1931-02-28</v>
      </c>
      <c r="B724" s="18">
        <f>Data!B731</f>
        <v>17.53</v>
      </c>
      <c r="C724" s="20">
        <f t="shared" si="34"/>
        <v>1.918604651162803E-2</v>
      </c>
      <c r="D724" s="18">
        <f>Data!C731/12</f>
        <v>7.8333333333333324E-2</v>
      </c>
      <c r="E724" s="20">
        <f>D724/B724</f>
        <v>4.4685301388096592E-3</v>
      </c>
      <c r="F724" s="18">
        <f t="shared" si="35"/>
        <v>400.78728452544846</v>
      </c>
      <c r="G724" s="21">
        <f t="shared" si="36"/>
        <v>2.3804748062015602E-2</v>
      </c>
    </row>
    <row r="725" spans="1:7" x14ac:dyDescent="0.15">
      <c r="A725" s="17" t="str">
        <f>LEFT(Data!A731,4)&amp;"-"&amp;IF(LEN(Data!A731)-FIND(".",Data!A731)=1,10,RIGHT(Data!A731,2))&amp;"-28"</f>
        <v>1931-03-28</v>
      </c>
      <c r="B725" s="18">
        <f>Data!B732</f>
        <v>15.86</v>
      </c>
      <c r="C725" s="20">
        <f t="shared" si="34"/>
        <v>-9.5265259555048609E-2</v>
      </c>
      <c r="D725" s="18">
        <f>Data!C732/12</f>
        <v>7.7225000000000002E-2</v>
      </c>
      <c r="E725" s="20">
        <f>D725/B725</f>
        <v>4.8691677175283733E-3</v>
      </c>
      <c r="F725" s="18">
        <f t="shared" si="35"/>
        <v>364.39710989892217</v>
      </c>
      <c r="G725" s="21">
        <f t="shared" si="36"/>
        <v>-9.0796729416238842E-2</v>
      </c>
    </row>
    <row r="726" spans="1:7" x14ac:dyDescent="0.15">
      <c r="A726" s="17" t="str">
        <f>LEFT(Data!A732,4)&amp;"-"&amp;IF(LEN(Data!A732)-FIND(".",Data!A732)=1,10,RIGHT(Data!A732,2))&amp;"-28"</f>
        <v>1931-04-28</v>
      </c>
      <c r="B726" s="18">
        <f>Data!B733</f>
        <v>14.33</v>
      </c>
      <c r="C726" s="20">
        <f t="shared" si="34"/>
        <v>-9.6469104665825922E-2</v>
      </c>
      <c r="D726" s="18">
        <f>Data!C733/12</f>
        <v>7.6108333333333333E-2</v>
      </c>
      <c r="E726" s="20">
        <f>D726/B726</f>
        <v>5.3111188648522914E-3</v>
      </c>
      <c r="F726" s="18">
        <f t="shared" si="35"/>
        <v>331.01835760803903</v>
      </c>
      <c r="G726" s="21">
        <f t="shared" si="36"/>
        <v>-9.15999369482976E-2</v>
      </c>
    </row>
    <row r="727" spans="1:7" x14ac:dyDescent="0.15">
      <c r="A727" s="17" t="str">
        <f>LEFT(Data!A733,4)&amp;"-"&amp;IF(LEN(Data!A733)-FIND(".",Data!A733)=1,10,RIGHT(Data!A733,2))&amp;"-28"</f>
        <v>1931-05-28</v>
      </c>
      <c r="B727" s="18">
        <f>Data!B734</f>
        <v>13.87</v>
      </c>
      <c r="C727" s="20">
        <f t="shared" si="34"/>
        <v>-3.2100488485694356E-2</v>
      </c>
      <c r="D727" s="18">
        <f>Data!C734/12</f>
        <v>7.4999999999999997E-2</v>
      </c>
      <c r="E727" s="20">
        <f>D727/B727</f>
        <v>5.4073540014419608E-3</v>
      </c>
      <c r="F727" s="18">
        <f t="shared" si="35"/>
        <v>322.15058447479316</v>
      </c>
      <c r="G727" s="21">
        <f t="shared" si="36"/>
        <v>-2.6789369620842107E-2</v>
      </c>
    </row>
    <row r="728" spans="1:7" x14ac:dyDescent="0.15">
      <c r="A728" s="17" t="str">
        <f>LEFT(Data!A734,4)&amp;"-"&amp;IF(LEN(Data!A734)-FIND(".",Data!A734)=1,10,RIGHT(Data!A734,2))&amp;"-28"</f>
        <v>1931-06-28</v>
      </c>
      <c r="B728" s="18">
        <f>Data!B735</f>
        <v>14.33</v>
      </c>
      <c r="C728" s="20">
        <f t="shared" si="34"/>
        <v>3.316510454217747E-2</v>
      </c>
      <c r="D728" s="18">
        <f>Data!C735/12</f>
        <v>7.3891666666666675E-2</v>
      </c>
      <c r="E728" s="20">
        <f>D728/B728</f>
        <v>5.1564317283089092E-3</v>
      </c>
      <c r="F728" s="18">
        <f t="shared" si="35"/>
        <v>334.57672453924988</v>
      </c>
      <c r="G728" s="21">
        <f t="shared" si="36"/>
        <v>3.8572458543619348E-2</v>
      </c>
    </row>
    <row r="729" spans="1:7" x14ac:dyDescent="0.15">
      <c r="A729" s="17" t="str">
        <f>LEFT(Data!A735,4)&amp;"-"&amp;IF(LEN(Data!A735)-FIND(".",Data!A735)=1,10,RIGHT(Data!A735,2))&amp;"-28"</f>
        <v>1931-07-28</v>
      </c>
      <c r="B729" s="18">
        <f>Data!B736</f>
        <v>13.9</v>
      </c>
      <c r="C729" s="20">
        <f t="shared" si="34"/>
        <v>-3.000697836706212E-2</v>
      </c>
      <c r="D729" s="18">
        <f>Data!C736/12</f>
        <v>7.2774999999999992E-2</v>
      </c>
      <c r="E729" s="20">
        <f>D729/B729</f>
        <v>5.2356115107913661E-3</v>
      </c>
      <c r="F729" s="18">
        <f t="shared" si="35"/>
        <v>326.26231004184598</v>
      </c>
      <c r="G729" s="21">
        <f t="shared" si="36"/>
        <v>-2.485054663875319E-2</v>
      </c>
    </row>
    <row r="730" spans="1:7" x14ac:dyDescent="0.15">
      <c r="A730" s="17" t="str">
        <f>LEFT(Data!A736,4)&amp;"-"&amp;IF(LEN(Data!A736)-FIND(".",Data!A736)=1,10,RIGHT(Data!A736,2))&amp;"-28"</f>
        <v>1931-08-28</v>
      </c>
      <c r="B730" s="18">
        <f>Data!B737</f>
        <v>11.83</v>
      </c>
      <c r="C730" s="20">
        <f t="shared" si="34"/>
        <v>-0.1489208633093525</v>
      </c>
      <c r="D730" s="18">
        <f>Data!C737/12</f>
        <v>7.166666666666667E-2</v>
      </c>
      <c r="E730" s="20">
        <f>D730/B730</f>
        <v>6.0580445195829811E-3</v>
      </c>
      <c r="F730" s="18">
        <f t="shared" si="35"/>
        <v>279.38322787110309</v>
      </c>
      <c r="G730" s="21">
        <f t="shared" si="36"/>
        <v>-0.14368525179856118</v>
      </c>
    </row>
    <row r="731" spans="1:7" x14ac:dyDescent="0.15">
      <c r="A731" s="17" t="str">
        <f>LEFT(Data!A737,4)&amp;"-"&amp;IF(LEN(Data!A737)-FIND(".",Data!A737)=1,10,RIGHT(Data!A737,2))&amp;"-28"</f>
        <v>1931-09-28</v>
      </c>
      <c r="B731" s="18">
        <f>Data!B738</f>
        <v>10.25</v>
      </c>
      <c r="C731" s="20">
        <f t="shared" si="34"/>
        <v>-0.13355874894336428</v>
      </c>
      <c r="D731" s="18">
        <f>Data!C738/12</f>
        <v>7.0558333333333334E-2</v>
      </c>
      <c r="E731" s="20">
        <f>D731/B731</f>
        <v>6.8837398373983744E-3</v>
      </c>
      <c r="F731" s="18">
        <f t="shared" si="35"/>
        <v>243.76166951334764</v>
      </c>
      <c r="G731" s="21">
        <f t="shared" si="36"/>
        <v>-0.12750070442378125</v>
      </c>
    </row>
    <row r="732" spans="1:7" x14ac:dyDescent="0.15">
      <c r="A732" s="17" t="str">
        <f>LEFT(Data!A738,4)&amp;"-"&amp;IF(LEN(Data!A738)-FIND(".",Data!A738)=1,10,RIGHT(Data!A738,2))&amp;"-28"</f>
        <v>1931-10-28</v>
      </c>
      <c r="B732" s="18">
        <f>Data!B739</f>
        <v>10.39</v>
      </c>
      <c r="C732" s="20">
        <f t="shared" si="34"/>
        <v>1.3658536585365866E-2</v>
      </c>
      <c r="D732" s="18">
        <f>Data!C739/12</f>
        <v>6.9441666666666665E-2</v>
      </c>
      <c r="E732" s="20">
        <f>D732/B732</f>
        <v>6.6835097850497264E-3</v>
      </c>
      <c r="F732" s="18">
        <f t="shared" si="35"/>
        <v>248.76908910976533</v>
      </c>
      <c r="G732" s="21">
        <f t="shared" si="36"/>
        <v>2.0542276422764294E-2</v>
      </c>
    </row>
    <row r="733" spans="1:7" x14ac:dyDescent="0.15">
      <c r="A733" s="17" t="str">
        <f>LEFT(Data!A739,4)&amp;"-"&amp;IF(LEN(Data!A739)-FIND(".",Data!A739)=1,10,RIGHT(Data!A739,2))&amp;"-28"</f>
        <v>1931-11-28</v>
      </c>
      <c r="B733" s="18">
        <f>Data!B740</f>
        <v>8.44</v>
      </c>
      <c r="C733" s="20">
        <f t="shared" si="34"/>
        <v>-0.18768046198267574</v>
      </c>
      <c r="D733" s="18">
        <f>Data!C740/12</f>
        <v>6.8333333333333329E-2</v>
      </c>
      <c r="E733" s="20">
        <f>D733/B733</f>
        <v>8.0963665086887827E-3</v>
      </c>
      <c r="F733" s="18">
        <f t="shared" si="35"/>
        <v>203.74264217991816</v>
      </c>
      <c r="G733" s="21">
        <f t="shared" si="36"/>
        <v>-0.18099695219762602</v>
      </c>
    </row>
    <row r="734" spans="1:7" x14ac:dyDescent="0.15">
      <c r="A734" s="17" t="str">
        <f>LEFT(Data!A740,4)&amp;"-"&amp;IF(LEN(Data!A740)-FIND(".",Data!A740)=1,10,RIGHT(Data!A740,2))&amp;"-28"</f>
        <v>1931-12-28</v>
      </c>
      <c r="B734" s="18">
        <f>Data!B741</f>
        <v>8.3000000000000007</v>
      </c>
      <c r="C734" s="20">
        <f t="shared" si="34"/>
        <v>-1.6587677725118377E-2</v>
      </c>
      <c r="D734" s="18">
        <f>Data!C741/12</f>
        <v>6.6108333333333338E-2</v>
      </c>
      <c r="E734" s="20">
        <f>D734/B734</f>
        <v>7.9648594377510033E-3</v>
      </c>
      <c r="F734" s="18">
        <f t="shared" si="35"/>
        <v>202.01259999711084</v>
      </c>
      <c r="G734" s="21">
        <f t="shared" si="36"/>
        <v>-8.4913112164295423E-3</v>
      </c>
    </row>
    <row r="735" spans="1:7" x14ac:dyDescent="0.15">
      <c r="A735" s="17" t="str">
        <f>LEFT(Data!A741,4)&amp;"-"&amp;IF(LEN(Data!A741)-FIND(".",Data!A741)=1,10,RIGHT(Data!A741,2))&amp;"-28"</f>
        <v>1932-01-28</v>
      </c>
      <c r="B735" s="18">
        <f>Data!B742</f>
        <v>8.23</v>
      </c>
      <c r="C735" s="20">
        <f t="shared" si="34"/>
        <v>-8.4337349397590744E-3</v>
      </c>
      <c r="D735" s="18">
        <f>Data!C742/12</f>
        <v>6.3891666666666666E-2</v>
      </c>
      <c r="E735" s="20">
        <f>D735/B735</f>
        <v>7.7632644795463746E-3</v>
      </c>
      <c r="F735" s="18">
        <f t="shared" si="35"/>
        <v>201.91788123787524</v>
      </c>
      <c r="G735" s="21">
        <f t="shared" si="36"/>
        <v>-4.6887550200813699E-4</v>
      </c>
    </row>
    <row r="736" spans="1:7" x14ac:dyDescent="0.15">
      <c r="A736" s="17" t="str">
        <f>LEFT(Data!A742,4)&amp;"-"&amp;IF(LEN(Data!A742)-FIND(".",Data!A742)=1,10,RIGHT(Data!A742,2))&amp;"-28"</f>
        <v>1932-02-28</v>
      </c>
      <c r="B736" s="18">
        <f>Data!B743</f>
        <v>8.26</v>
      </c>
      <c r="C736" s="20">
        <f t="shared" si="34"/>
        <v>3.6452004860265674E-3</v>
      </c>
      <c r="D736" s="18">
        <f>Data!C743/12</f>
        <v>6.1666666666666668E-2</v>
      </c>
      <c r="E736" s="20">
        <f>D736/B736</f>
        <v>7.4656981436642461E-3</v>
      </c>
      <c r="F736" s="18">
        <f t="shared" si="35"/>
        <v>204.22145431190026</v>
      </c>
      <c r="G736" s="21">
        <f t="shared" si="36"/>
        <v>1.1408464965573017E-2</v>
      </c>
    </row>
    <row r="737" spans="1:7" x14ac:dyDescent="0.15">
      <c r="A737" s="17" t="str">
        <f>LEFT(Data!A743,4)&amp;"-"&amp;IF(LEN(Data!A743)-FIND(".",Data!A743)=1,10,RIGHT(Data!A743,2))&amp;"-28"</f>
        <v>1932-03-28</v>
      </c>
      <c r="B737" s="18">
        <f>Data!B744</f>
        <v>6.28</v>
      </c>
      <c r="C737" s="20">
        <f t="shared" si="34"/>
        <v>-0.23970944309927356</v>
      </c>
      <c r="D737" s="18">
        <f>Data!C744/12</f>
        <v>5.944166666666667E-2</v>
      </c>
      <c r="E737" s="20">
        <f>D737/B737</f>
        <v>9.4652335456475584E-3</v>
      </c>
      <c r="F737" s="18">
        <f t="shared" si="35"/>
        <v>156.79229896222367</v>
      </c>
      <c r="G737" s="21">
        <f t="shared" si="36"/>
        <v>-0.2322437449556094</v>
      </c>
    </row>
    <row r="738" spans="1:7" x14ac:dyDescent="0.15">
      <c r="A738" s="17" t="str">
        <f>LEFT(Data!A744,4)&amp;"-"&amp;IF(LEN(Data!A744)-FIND(".",Data!A744)=1,10,RIGHT(Data!A744,2))&amp;"-28"</f>
        <v>1932-04-28</v>
      </c>
      <c r="B738" s="18">
        <f>Data!B745</f>
        <v>5.51</v>
      </c>
      <c r="C738" s="20">
        <f t="shared" si="34"/>
        <v>-0.12261146496815289</v>
      </c>
      <c r="D738" s="18">
        <f>Data!C745/12</f>
        <v>5.7224999999999998E-2</v>
      </c>
      <c r="E738" s="20">
        <f>D738/B738</f>
        <v>1.0385662431941924E-2</v>
      </c>
      <c r="F738" s="18">
        <f t="shared" si="35"/>
        <v>139.05184121857727</v>
      </c>
      <c r="G738" s="21">
        <f t="shared" si="36"/>
        <v>-0.11314623142250535</v>
      </c>
    </row>
    <row r="739" spans="1:7" x14ac:dyDescent="0.15">
      <c r="A739" s="17" t="str">
        <f>LEFT(Data!A745,4)&amp;"-"&amp;IF(LEN(Data!A745)-FIND(".",Data!A745)=1,10,RIGHT(Data!A745,2))&amp;"-28"</f>
        <v>1932-05-28</v>
      </c>
      <c r="B739" s="18">
        <f>Data!B746</f>
        <v>4.7699999999999996</v>
      </c>
      <c r="C739" s="20">
        <f t="shared" si="34"/>
        <v>-0.1343012704174229</v>
      </c>
      <c r="D739" s="18">
        <f>Data!C746/12</f>
        <v>5.5E-2</v>
      </c>
      <c r="E739" s="20">
        <f>D739/B739</f>
        <v>1.1530398322851155E-2</v>
      </c>
      <c r="F739" s="18">
        <f t="shared" si="35"/>
        <v>121.82114777247671</v>
      </c>
      <c r="G739" s="21">
        <f t="shared" si="36"/>
        <v>-0.12391560798548096</v>
      </c>
    </row>
    <row r="740" spans="1:7" x14ac:dyDescent="0.15">
      <c r="A740" s="17" t="str">
        <f>LEFT(Data!A746,4)&amp;"-"&amp;IF(LEN(Data!A746)-FIND(".",Data!A746)=1,10,RIGHT(Data!A746,2))&amp;"-28"</f>
        <v>1932-06-28</v>
      </c>
      <c r="B740" s="18">
        <f>Data!B747</f>
        <v>5.01</v>
      </c>
      <c r="C740" s="20">
        <f t="shared" si="34"/>
        <v>5.031446540880502E-2</v>
      </c>
      <c r="D740" s="18">
        <f>Data!C747/12</f>
        <v>5.2774999999999996E-2</v>
      </c>
      <c r="E740" s="20">
        <f>D740/B740</f>
        <v>1.0533932135728542E-2</v>
      </c>
      <c r="F740" s="18">
        <f t="shared" si="35"/>
        <v>129.35516005609949</v>
      </c>
      <c r="G740" s="21">
        <f t="shared" si="36"/>
        <v>6.1844863731656208E-2</v>
      </c>
    </row>
    <row r="741" spans="1:7" x14ac:dyDescent="0.15">
      <c r="A741" s="17" t="str">
        <f>LEFT(Data!A747,4)&amp;"-"&amp;IF(LEN(Data!A747)-FIND(".",Data!A747)=1,10,RIGHT(Data!A747,2))&amp;"-28"</f>
        <v>1932-07-28</v>
      </c>
      <c r="B741" s="18">
        <f>Data!B748</f>
        <v>7.53</v>
      </c>
      <c r="C741" s="20">
        <f t="shared" si="34"/>
        <v>0.50299401197604809</v>
      </c>
      <c r="D741" s="18">
        <f>Data!C748/12</f>
        <v>5.0558333333333337E-2</v>
      </c>
      <c r="E741" s="20">
        <f>D741/B741</f>
        <v>6.7142540947321824E-3</v>
      </c>
      <c r="F741" s="18">
        <f t="shared" si="35"/>
        <v>195.78264945995807</v>
      </c>
      <c r="G741" s="21">
        <f t="shared" si="36"/>
        <v>0.5135279441117766</v>
      </c>
    </row>
    <row r="742" spans="1:7" x14ac:dyDescent="0.15">
      <c r="A742" s="17" t="str">
        <f>LEFT(Data!A748,4)&amp;"-"&amp;IF(LEN(Data!A748)-FIND(".",Data!A748)=1,10,RIGHT(Data!A748,2))&amp;"-28"</f>
        <v>1932-08-28</v>
      </c>
      <c r="B742" s="18">
        <f>Data!B749</f>
        <v>8.26</v>
      </c>
      <c r="C742" s="20">
        <f t="shared" si="34"/>
        <v>9.6945551128817975E-2</v>
      </c>
      <c r="D742" s="18">
        <f>Data!C749/12</f>
        <v>4.8333333333333332E-2</v>
      </c>
      <c r="E742" s="20">
        <f>D742/B742</f>
        <v>5.8514931396287332E-3</v>
      </c>
      <c r="F742" s="18">
        <f t="shared" si="35"/>
        <v>216.07744076912792</v>
      </c>
      <c r="G742" s="21">
        <f t="shared" si="36"/>
        <v>0.10365980522355023</v>
      </c>
    </row>
    <row r="743" spans="1:7" x14ac:dyDescent="0.15">
      <c r="A743" s="17" t="str">
        <f>LEFT(Data!A749,4)&amp;"-"&amp;IF(LEN(Data!A749)-FIND(".",Data!A749)=1,10,RIGHT(Data!A749,2))&amp;"-28"</f>
        <v>1932-09-28</v>
      </c>
      <c r="B743" s="18">
        <f>Data!B750</f>
        <v>7.12</v>
      </c>
      <c r="C743" s="20">
        <f t="shared" si="34"/>
        <v>-0.13801452784503632</v>
      </c>
      <c r="D743" s="18">
        <f>Data!C750/12</f>
        <v>4.6108333333333335E-2</v>
      </c>
      <c r="E743" s="20">
        <f>D743/B743</f>
        <v>6.4758895131086141E-3</v>
      </c>
      <c r="F743" s="18">
        <f t="shared" si="35"/>
        <v>187.51999046570202</v>
      </c>
      <c r="G743" s="21">
        <f t="shared" si="36"/>
        <v>-0.13216303470540758</v>
      </c>
    </row>
    <row r="744" spans="1:7" x14ac:dyDescent="0.15">
      <c r="A744" s="17" t="str">
        <f>LEFT(Data!A750,4)&amp;"-"&amp;IF(LEN(Data!A750)-FIND(".",Data!A750)=1,10,RIGHT(Data!A750,2))&amp;"-28"</f>
        <v>1932-10-28</v>
      </c>
      <c r="B744" s="18">
        <f>Data!B751</f>
        <v>7.05</v>
      </c>
      <c r="C744" s="20">
        <f t="shared" si="34"/>
        <v>-9.8314606741572996E-3</v>
      </c>
      <c r="D744" s="18">
        <f>Data!C751/12</f>
        <v>4.3891666666666662E-2</v>
      </c>
      <c r="E744" s="20">
        <f>D744/B744</f>
        <v>6.2257683215130016E-3</v>
      </c>
      <c r="F744" s="18">
        <f t="shared" si="35"/>
        <v>186.89075379357519</v>
      </c>
      <c r="G744" s="21">
        <f t="shared" si="36"/>
        <v>-3.355571161048676E-3</v>
      </c>
    </row>
    <row r="745" spans="1:7" x14ac:dyDescent="0.15">
      <c r="A745" s="17" t="str">
        <f>LEFT(Data!A751,4)&amp;"-"&amp;IF(LEN(Data!A751)-FIND(".",Data!A751)=1,10,RIGHT(Data!A751,2))&amp;"-28"</f>
        <v>1932-11-28</v>
      </c>
      <c r="B745" s="18">
        <f>Data!B752</f>
        <v>6.82</v>
      </c>
      <c r="C745" s="20">
        <f t="shared" si="34"/>
        <v>-3.2624113475177241E-2</v>
      </c>
      <c r="D745" s="18">
        <f>Data!C752/12</f>
        <v>4.1666666666666664E-2</v>
      </c>
      <c r="E745" s="20">
        <f>D745/B745</f>
        <v>6.1094819159335286E-3</v>
      </c>
      <c r="F745" s="18">
        <f t="shared" si="35"/>
        <v>181.9571471689039</v>
      </c>
      <c r="G745" s="21">
        <f t="shared" si="36"/>
        <v>-2.6398345153664238E-2</v>
      </c>
    </row>
    <row r="746" spans="1:7" x14ac:dyDescent="0.15">
      <c r="A746" s="17" t="str">
        <f>LEFT(Data!A752,4)&amp;"-"&amp;IF(LEN(Data!A752)-FIND(".",Data!A752)=1,10,RIGHT(Data!A752,2))&amp;"-28"</f>
        <v>1932-12-28</v>
      </c>
      <c r="B746" s="18">
        <f>Data!B753</f>
        <v>7.09</v>
      </c>
      <c r="C746" s="20">
        <f t="shared" si="34"/>
        <v>3.9589442815249232E-2</v>
      </c>
      <c r="D746" s="18">
        <f>Data!C753/12</f>
        <v>4.1250000000000002E-2</v>
      </c>
      <c r="E746" s="20">
        <f>D746/B746</f>
        <v>5.8180535966149511E-3</v>
      </c>
      <c r="F746" s="18">
        <f t="shared" si="35"/>
        <v>190.27239314167639</v>
      </c>
      <c r="G746" s="21">
        <f t="shared" si="36"/>
        <v>4.5698924731182755E-2</v>
      </c>
    </row>
    <row r="747" spans="1:7" x14ac:dyDescent="0.15">
      <c r="A747" s="17" t="str">
        <f>LEFT(Data!A753,4)&amp;"-"&amp;IF(LEN(Data!A753)-FIND(".",Data!A753)=1,10,RIGHT(Data!A753,2))&amp;"-28"</f>
        <v>1933-01-28</v>
      </c>
      <c r="B747" s="18">
        <f>Data!B754</f>
        <v>6.25</v>
      </c>
      <c r="C747" s="20">
        <f t="shared" si="34"/>
        <v>-0.11847672778561347</v>
      </c>
      <c r="D747" s="18">
        <f>Data!C754/12</f>
        <v>4.0833333333333333E-2</v>
      </c>
      <c r="E747" s="20">
        <f>D747/B747</f>
        <v>6.5333333333333328E-3</v>
      </c>
      <c r="F747" s="18">
        <f t="shared" si="35"/>
        <v>168.83655759556723</v>
      </c>
      <c r="G747" s="21">
        <f t="shared" si="36"/>
        <v>-0.11265867418899855</v>
      </c>
    </row>
    <row r="748" spans="1:7" x14ac:dyDescent="0.15">
      <c r="A748" s="17" t="str">
        <f>LEFT(Data!A754,4)&amp;"-"&amp;IF(LEN(Data!A754)-FIND(".",Data!A754)=1,10,RIGHT(Data!A754,2))&amp;"-28"</f>
        <v>1933-02-28</v>
      </c>
      <c r="B748" s="18">
        <f>Data!B755</f>
        <v>6.23</v>
      </c>
      <c r="C748" s="20">
        <f t="shared" si="34"/>
        <v>-3.1999999999999806E-3</v>
      </c>
      <c r="D748" s="18">
        <f>Data!C755/12</f>
        <v>4.0416666666666663E-2</v>
      </c>
      <c r="E748" s="20">
        <f>D748/B748</f>
        <v>6.4874264312466548E-3</v>
      </c>
      <c r="F748" s="18">
        <f t="shared" si="35"/>
        <v>169.39934612088581</v>
      </c>
      <c r="G748" s="21">
        <f t="shared" si="36"/>
        <v>3.3333333333334103E-3</v>
      </c>
    </row>
    <row r="749" spans="1:7" x14ac:dyDescent="0.15">
      <c r="A749" s="17" t="str">
        <f>LEFT(Data!A755,4)&amp;"-"&amp;IF(LEN(Data!A755)-FIND(".",Data!A755)=1,10,RIGHT(Data!A755,2))&amp;"-28"</f>
        <v>1933-03-28</v>
      </c>
      <c r="B749" s="18">
        <f>Data!B756</f>
        <v>6.89</v>
      </c>
      <c r="C749" s="20">
        <f t="shared" si="34"/>
        <v>0.10593900481540919</v>
      </c>
      <c r="D749" s="18">
        <f>Data!C756/12</f>
        <v>0.04</v>
      </c>
      <c r="E749" s="20">
        <f>D749/B749</f>
        <v>5.8055152394775036E-3</v>
      </c>
      <c r="F749" s="18">
        <f t="shared" si="35"/>
        <v>188.44431006077403</v>
      </c>
      <c r="G749" s="21">
        <f t="shared" si="36"/>
        <v>0.11242643124665586</v>
      </c>
    </row>
    <row r="750" spans="1:7" x14ac:dyDescent="0.15">
      <c r="A750" s="17" t="str">
        <f>LEFT(Data!A756,4)&amp;"-"&amp;IF(LEN(Data!A756)-FIND(".",Data!A756)=1,10,RIGHT(Data!A756,2))&amp;"-28"</f>
        <v>1933-04-28</v>
      </c>
      <c r="B750" s="18">
        <f>Data!B757</f>
        <v>8.8699999999999992</v>
      </c>
      <c r="C750" s="20">
        <f t="shared" si="34"/>
        <v>0.28737300435413649</v>
      </c>
      <c r="D750" s="18">
        <f>Data!C757/12</f>
        <v>3.9583333333333331E-2</v>
      </c>
      <c r="E750" s="20">
        <f>D750/B750</f>
        <v>4.4626080420894403E-3</v>
      </c>
      <c r="F750" s="18">
        <f t="shared" si="35"/>
        <v>243.69213391023175</v>
      </c>
      <c r="G750" s="21">
        <f t="shared" si="36"/>
        <v>0.29317851959361407</v>
      </c>
    </row>
    <row r="751" spans="1:7" x14ac:dyDescent="0.15">
      <c r="A751" s="17" t="str">
        <f>LEFT(Data!A757,4)&amp;"-"&amp;IF(LEN(Data!A757)-FIND(".",Data!A757)=1,10,RIGHT(Data!A757,2))&amp;"-28"</f>
        <v>1933-05-28</v>
      </c>
      <c r="B751" s="18">
        <f>Data!B758</f>
        <v>10.39</v>
      </c>
      <c r="C751" s="20">
        <f t="shared" si="34"/>
        <v>0.17136414881623474</v>
      </c>
      <c r="D751" s="18">
        <f>Data!C758/12</f>
        <v>3.9166666666666662E-2</v>
      </c>
      <c r="E751" s="20">
        <f>D751/B751</f>
        <v>3.7696503047802369E-3</v>
      </c>
      <c r="F751" s="18">
        <f t="shared" si="35"/>
        <v>286.53973148755227</v>
      </c>
      <c r="G751" s="21">
        <f t="shared" si="36"/>
        <v>0.17582675685832427</v>
      </c>
    </row>
    <row r="752" spans="1:7" x14ac:dyDescent="0.15">
      <c r="A752" s="17" t="str">
        <f>LEFT(Data!A758,4)&amp;"-"&amp;IF(LEN(Data!A758)-FIND(".",Data!A758)=1,10,RIGHT(Data!A758,2))&amp;"-28"</f>
        <v>1933-06-28</v>
      </c>
      <c r="B752" s="18">
        <f>Data!B759</f>
        <v>11.23</v>
      </c>
      <c r="C752" s="20">
        <f t="shared" si="34"/>
        <v>8.0846968238690975E-2</v>
      </c>
      <c r="D752" s="18">
        <f>Data!C759/12</f>
        <v>3.875E-2</v>
      </c>
      <c r="E752" s="20">
        <f>D752/B752</f>
        <v>3.4505788067675865E-3</v>
      </c>
      <c r="F752" s="18">
        <f t="shared" si="35"/>
        <v>310.78575464438313</v>
      </c>
      <c r="G752" s="21">
        <f t="shared" si="36"/>
        <v>8.4616618543471134E-2</v>
      </c>
    </row>
    <row r="753" spans="1:7" x14ac:dyDescent="0.15">
      <c r="A753" s="17" t="str">
        <f>LEFT(Data!A759,4)&amp;"-"&amp;IF(LEN(Data!A759)-FIND(".",Data!A759)=1,10,RIGHT(Data!A759,2))&amp;"-28"</f>
        <v>1933-07-28</v>
      </c>
      <c r="B753" s="18">
        <f>Data!B760</f>
        <v>10.67</v>
      </c>
      <c r="C753" s="20">
        <f t="shared" si="34"/>
        <v>-4.9866429207479968E-2</v>
      </c>
      <c r="D753" s="18">
        <f>Data!C760/12</f>
        <v>3.8333333333333337E-2</v>
      </c>
      <c r="E753" s="20">
        <f>D753/B753</f>
        <v>3.5926273039675106E-3</v>
      </c>
      <c r="F753" s="18">
        <f t="shared" si="35"/>
        <v>296.36036955013697</v>
      </c>
      <c r="G753" s="21">
        <f t="shared" si="36"/>
        <v>-4.6415850400712277E-2</v>
      </c>
    </row>
    <row r="754" spans="1:7" x14ac:dyDescent="0.15">
      <c r="A754" s="17" t="str">
        <f>LEFT(Data!A760,4)&amp;"-"&amp;IF(LEN(Data!A760)-FIND(".",Data!A760)=1,10,RIGHT(Data!A760,2))&amp;"-28"</f>
        <v>1933-08-28</v>
      </c>
      <c r="B754" s="18">
        <f>Data!B761</f>
        <v>10.58</v>
      </c>
      <c r="C754" s="20">
        <f t="shared" si="34"/>
        <v>-8.434864104967188E-3</v>
      </c>
      <c r="D754" s="18">
        <f>Data!C761/12</f>
        <v>3.7916666666666668E-2</v>
      </c>
      <c r="E754" s="20">
        <f>D754/B754</f>
        <v>3.5838059231253941E-3</v>
      </c>
      <c r="F754" s="18">
        <f t="shared" si="35"/>
        <v>294.92532246234344</v>
      </c>
      <c r="G754" s="21">
        <f t="shared" si="36"/>
        <v>-4.8422368009995997E-3</v>
      </c>
    </row>
    <row r="755" spans="1:7" x14ac:dyDescent="0.15">
      <c r="A755" s="17" t="str">
        <f>LEFT(Data!A761,4)&amp;"-"&amp;IF(LEN(Data!A761)-FIND(".",Data!A761)=1,10,RIGHT(Data!A761,2))&amp;"-28"</f>
        <v>1933-09-28</v>
      </c>
      <c r="B755" s="18">
        <f>Data!B762</f>
        <v>9.5500000000000007</v>
      </c>
      <c r="C755" s="20">
        <f t="shared" si="34"/>
        <v>-9.7353497164461178E-2</v>
      </c>
      <c r="D755" s="18">
        <f>Data!C762/12</f>
        <v>3.7499999999999999E-2</v>
      </c>
      <c r="E755" s="20">
        <f>D755/B755</f>
        <v>3.9267015706806281E-3</v>
      </c>
      <c r="F755" s="18">
        <f t="shared" si="35"/>
        <v>267.2702660357981</v>
      </c>
      <c r="G755" s="21">
        <f t="shared" si="36"/>
        <v>-9.3769691241335829E-2</v>
      </c>
    </row>
    <row r="756" spans="1:7" x14ac:dyDescent="0.15">
      <c r="A756" s="17" t="str">
        <f>LEFT(Data!A762,4)&amp;"-"&amp;IF(LEN(Data!A762)-FIND(".",Data!A762)=1,10,RIGHT(Data!A762,2))&amp;"-28"</f>
        <v>1933-10-28</v>
      </c>
      <c r="B756" s="18">
        <f>Data!B763</f>
        <v>9.7799999999999994</v>
      </c>
      <c r="C756" s="20">
        <f t="shared" si="34"/>
        <v>2.4083769633507668E-2</v>
      </c>
      <c r="D756" s="18">
        <f>Data!C763/12</f>
        <v>3.7083333333333336E-2</v>
      </c>
      <c r="E756" s="20">
        <f>D756/B756</f>
        <v>3.7917518745739609E-3</v>
      </c>
      <c r="F756" s="18">
        <f t="shared" si="35"/>
        <v>274.75663212632952</v>
      </c>
      <c r="G756" s="21">
        <f t="shared" si="36"/>
        <v>2.8010471204188203E-2</v>
      </c>
    </row>
    <row r="757" spans="1:7" x14ac:dyDescent="0.15">
      <c r="A757" s="17" t="str">
        <f>LEFT(Data!A763,4)&amp;"-"&amp;IF(LEN(Data!A763)-FIND(".",Data!A763)=1,10,RIGHT(Data!A763,2))&amp;"-28"</f>
        <v>1933-11-28</v>
      </c>
      <c r="B757" s="18">
        <f>Data!B764</f>
        <v>9.9700000000000006</v>
      </c>
      <c r="C757" s="20">
        <f t="shared" si="34"/>
        <v>1.9427402862985721E-2</v>
      </c>
      <c r="D757" s="18">
        <f>Data!C764/12</f>
        <v>3.6666666666666667E-2</v>
      </c>
      <c r="E757" s="20">
        <f>D757/B757</f>
        <v>3.67769976596456E-3</v>
      </c>
      <c r="F757" s="18">
        <f t="shared" si="35"/>
        <v>281.13624888284153</v>
      </c>
      <c r="G757" s="21">
        <f t="shared" si="36"/>
        <v>2.3219154737559755E-2</v>
      </c>
    </row>
    <row r="758" spans="1:7" x14ac:dyDescent="0.15">
      <c r="A758" s="17" t="str">
        <f>LEFT(Data!A764,4)&amp;"-"&amp;IF(LEN(Data!A764)-FIND(".",Data!A764)=1,10,RIGHT(Data!A764,2))&amp;"-28"</f>
        <v>1933-12-28</v>
      </c>
      <c r="B758" s="18">
        <f>Data!B765</f>
        <v>10.54</v>
      </c>
      <c r="C758" s="20">
        <f t="shared" si="34"/>
        <v>5.7171514543630675E-2</v>
      </c>
      <c r="D758" s="18">
        <f>Data!C765/12</f>
        <v>3.6733333333333333E-2</v>
      </c>
      <c r="E758" s="20">
        <f>D758/B758</f>
        <v>3.485135989879823E-3</v>
      </c>
      <c r="F758" s="18">
        <f t="shared" si="35"/>
        <v>298.24316874130926</v>
      </c>
      <c r="G758" s="21">
        <f t="shared" si="36"/>
        <v>6.0849214309595334E-2</v>
      </c>
    </row>
    <row r="759" spans="1:7" x14ac:dyDescent="0.15">
      <c r="A759" s="17" t="str">
        <f>LEFT(Data!A765,4)&amp;"-"&amp;IF(LEN(Data!A765)-FIND(".",Data!A765)=1,10,RIGHT(Data!A765,2))&amp;"-28"</f>
        <v>1934-01-28</v>
      </c>
      <c r="B759" s="18">
        <f>Data!B766</f>
        <v>11.32</v>
      </c>
      <c r="C759" s="20">
        <f t="shared" si="34"/>
        <v>7.4003795066413858E-2</v>
      </c>
      <c r="D759" s="18">
        <f>Data!C766/12</f>
        <v>3.6808333333333332E-2</v>
      </c>
      <c r="E759" s="20">
        <f>D759/B759</f>
        <v>3.2516195524146052E-3</v>
      </c>
      <c r="F759" s="18">
        <f t="shared" si="35"/>
        <v>321.35371308191515</v>
      </c>
      <c r="G759" s="21">
        <f t="shared" si="36"/>
        <v>7.748893105629362E-2</v>
      </c>
    </row>
    <row r="760" spans="1:7" x14ac:dyDescent="0.15">
      <c r="A760" s="17" t="str">
        <f>LEFT(Data!A766,4)&amp;"-"&amp;IF(LEN(Data!A766)-FIND(".",Data!A766)=1,10,RIGHT(Data!A766,2))&amp;"-28"</f>
        <v>1934-02-28</v>
      </c>
      <c r="B760" s="18">
        <f>Data!B767</f>
        <v>10.74</v>
      </c>
      <c r="C760" s="20">
        <f t="shared" si="34"/>
        <v>-5.1236749116607805E-2</v>
      </c>
      <c r="D760" s="18">
        <f>Data!C767/12</f>
        <v>3.6874999999999998E-2</v>
      </c>
      <c r="E760" s="20">
        <f>D760/B760</f>
        <v>3.4334264432029794E-3</v>
      </c>
      <c r="F760" s="18">
        <f t="shared" si="35"/>
        <v>305.93351352374486</v>
      </c>
      <c r="G760" s="21">
        <f t="shared" si="36"/>
        <v>-4.7985129564193207E-2</v>
      </c>
    </row>
    <row r="761" spans="1:7" x14ac:dyDescent="0.15">
      <c r="A761" s="17" t="str">
        <f>LEFT(Data!A767,4)&amp;"-"&amp;IF(LEN(Data!A767)-FIND(".",Data!A767)=1,10,RIGHT(Data!A767,2))&amp;"-28"</f>
        <v>1934-03-28</v>
      </c>
      <c r="B761" s="18">
        <f>Data!B768</f>
        <v>10.92</v>
      </c>
      <c r="C761" s="20">
        <f t="shared" si="34"/>
        <v>1.6759776536312776E-2</v>
      </c>
      <c r="D761" s="18">
        <f>Data!C768/12</f>
        <v>3.6941666666666671E-2</v>
      </c>
      <c r="E761" s="20">
        <f>D761/B761</f>
        <v>3.3829365079365084E-3</v>
      </c>
      <c r="F761" s="18">
        <f t="shared" si="35"/>
        <v>312.11129106056626</v>
      </c>
      <c r="G761" s="21">
        <f t="shared" si="36"/>
        <v>2.0193202979515767E-2</v>
      </c>
    </row>
    <row r="762" spans="1:7" x14ac:dyDescent="0.15">
      <c r="A762" s="17" t="str">
        <f>LEFT(Data!A768,4)&amp;"-"&amp;IF(LEN(Data!A768)-FIND(".",Data!A768)=1,10,RIGHT(Data!A768,2))&amp;"-28"</f>
        <v>1934-04-28</v>
      </c>
      <c r="B762" s="18">
        <f>Data!B769</f>
        <v>9.81</v>
      </c>
      <c r="C762" s="20">
        <f t="shared" si="34"/>
        <v>-0.10164835164835162</v>
      </c>
      <c r="D762" s="18">
        <f>Data!C769/12</f>
        <v>3.7016666666666663E-2</v>
      </c>
      <c r="E762" s="20">
        <f>D762/B762</f>
        <v>3.773360516479782E-3</v>
      </c>
      <c r="F762" s="18">
        <f t="shared" si="35"/>
        <v>281.44154547448881</v>
      </c>
      <c r="G762" s="21">
        <f t="shared" si="36"/>
        <v>-9.8265415140415091E-2</v>
      </c>
    </row>
    <row r="763" spans="1:7" x14ac:dyDescent="0.15">
      <c r="A763" s="17" t="str">
        <f>LEFT(Data!A769,4)&amp;"-"&amp;IF(LEN(Data!A769)-FIND(".",Data!A769)=1,10,RIGHT(Data!A769,2))&amp;"-28"</f>
        <v>1934-05-28</v>
      </c>
      <c r="B763" s="18">
        <f>Data!B770</f>
        <v>9.94</v>
      </c>
      <c r="C763" s="20">
        <f t="shared" si="34"/>
        <v>1.3251783893985625E-2</v>
      </c>
      <c r="D763" s="18">
        <f>Data!C770/12</f>
        <v>3.7083333333333336E-2</v>
      </c>
      <c r="E763" s="20">
        <f>D763/B763</f>
        <v>3.7307176391683438E-3</v>
      </c>
      <c r="F763" s="18">
        <f t="shared" si="35"/>
        <v>286.23312842929653</v>
      </c>
      <c r="G763" s="21">
        <f t="shared" si="36"/>
        <v>1.7025144410465431E-2</v>
      </c>
    </row>
    <row r="764" spans="1:7" x14ac:dyDescent="0.15">
      <c r="A764" s="17" t="str">
        <f>LEFT(Data!A770,4)&amp;"-"&amp;IF(LEN(Data!A770)-FIND(".",Data!A770)=1,10,RIGHT(Data!A770,2))&amp;"-28"</f>
        <v>1934-06-28</v>
      </c>
      <c r="B764" s="18">
        <f>Data!B771</f>
        <v>9.4700000000000006</v>
      </c>
      <c r="C764" s="20">
        <f t="shared" si="34"/>
        <v>-4.7283702213279599E-2</v>
      </c>
      <c r="D764" s="18">
        <f>Data!C771/12</f>
        <v>3.7149999999999996E-2</v>
      </c>
      <c r="E764" s="20">
        <f>D764/B764</f>
        <v>3.9229144667370635E-3</v>
      </c>
      <c r="F764" s="18">
        <f t="shared" si="35"/>
        <v>273.76682140221578</v>
      </c>
      <c r="G764" s="21">
        <f t="shared" si="36"/>
        <v>-4.3552984574111164E-2</v>
      </c>
    </row>
    <row r="765" spans="1:7" x14ac:dyDescent="0.15">
      <c r="A765" s="17" t="str">
        <f>LEFT(Data!A771,4)&amp;"-"&amp;IF(LEN(Data!A771)-FIND(".",Data!A771)=1,10,RIGHT(Data!A771,2))&amp;"-28"</f>
        <v>1934-07-28</v>
      </c>
      <c r="B765" s="18">
        <f>Data!B772</f>
        <v>9.1</v>
      </c>
      <c r="C765" s="20">
        <f t="shared" si="34"/>
        <v>-3.9070749736008548E-2</v>
      </c>
      <c r="D765" s="18">
        <f>Data!C772/12</f>
        <v>3.7225000000000001E-2</v>
      </c>
      <c r="E765" s="20">
        <f>D765/B765</f>
        <v>4.090659340659341E-3</v>
      </c>
      <c r="F765" s="18">
        <f t="shared" si="35"/>
        <v>264.14451026137863</v>
      </c>
      <c r="G765" s="21">
        <f t="shared" si="36"/>
        <v>-3.5147835269271566E-2</v>
      </c>
    </row>
    <row r="766" spans="1:7" x14ac:dyDescent="0.15">
      <c r="A766" s="17" t="str">
        <f>LEFT(Data!A772,4)&amp;"-"&amp;IF(LEN(Data!A772)-FIND(".",Data!A772)=1,10,RIGHT(Data!A772,2))&amp;"-28"</f>
        <v>1934-08-28</v>
      </c>
      <c r="B766" s="18">
        <f>Data!B773</f>
        <v>8.8800000000000008</v>
      </c>
      <c r="C766" s="20">
        <f t="shared" si="34"/>
        <v>-2.417582417582409E-2</v>
      </c>
      <c r="D766" s="18">
        <f>Data!C773/12</f>
        <v>3.7291666666666667E-2</v>
      </c>
      <c r="E766" s="20">
        <f>D766/B766</f>
        <v>4.1995120120120119E-3</v>
      </c>
      <c r="F766" s="18">
        <f t="shared" si="35"/>
        <v>258.83912423247494</v>
      </c>
      <c r="G766" s="21">
        <f t="shared" si="36"/>
        <v>-2.008516483516487E-2</v>
      </c>
    </row>
    <row r="767" spans="1:7" x14ac:dyDescent="0.15">
      <c r="A767" s="17" t="str">
        <f>LEFT(Data!A773,4)&amp;"-"&amp;IF(LEN(Data!A773)-FIND(".",Data!A773)=1,10,RIGHT(Data!A773,2))&amp;"-28"</f>
        <v>1934-09-28</v>
      </c>
      <c r="B767" s="18">
        <f>Data!B774</f>
        <v>8.9499999999999993</v>
      </c>
      <c r="C767" s="20">
        <f t="shared" si="34"/>
        <v>7.8828828828827469E-3</v>
      </c>
      <c r="D767" s="18">
        <f>Data!C774/12</f>
        <v>3.7358333333333334E-2</v>
      </c>
      <c r="E767" s="20">
        <f>D767/B767</f>
        <v>4.1741154562383613E-3</v>
      </c>
      <c r="F767" s="18">
        <f t="shared" si="35"/>
        <v>261.96652074570039</v>
      </c>
      <c r="G767" s="21">
        <f t="shared" si="36"/>
        <v>1.208239489489471E-2</v>
      </c>
    </row>
    <row r="768" spans="1:7" x14ac:dyDescent="0.15">
      <c r="A768" s="17" t="str">
        <f>LEFT(Data!A774,4)&amp;"-"&amp;IF(LEN(Data!A774)-FIND(".",Data!A774)=1,10,RIGHT(Data!A774,2))&amp;"-28"</f>
        <v>1934-10-28</v>
      </c>
      <c r="B768" s="18">
        <f>Data!B775</f>
        <v>9.1999999999999993</v>
      </c>
      <c r="C768" s="20">
        <f t="shared" si="34"/>
        <v>2.7932960893854775E-2</v>
      </c>
      <c r="D768" s="18">
        <f>Data!C775/12</f>
        <v>3.7433333333333332E-2</v>
      </c>
      <c r="E768" s="20">
        <f>D768/B768</f>
        <v>4.0688405797101451E-3</v>
      </c>
      <c r="F768" s="18">
        <f t="shared" si="35"/>
        <v>270.37749982845088</v>
      </c>
      <c r="G768" s="21">
        <f t="shared" si="36"/>
        <v>3.2107076350093244E-2</v>
      </c>
    </row>
    <row r="769" spans="1:7" x14ac:dyDescent="0.15">
      <c r="A769" s="17" t="str">
        <f>LEFT(Data!A775,4)&amp;"-"&amp;IF(LEN(Data!A775)-FIND(".",Data!A775)=1,10,RIGHT(Data!A775,2))&amp;"-28"</f>
        <v>1934-11-28</v>
      </c>
      <c r="B769" s="18">
        <f>Data!B776</f>
        <v>9.26</v>
      </c>
      <c r="C769" s="20">
        <f t="shared" si="34"/>
        <v>6.521739130434856E-3</v>
      </c>
      <c r="D769" s="18">
        <f>Data!C776/12</f>
        <v>3.7499999999999999E-2</v>
      </c>
      <c r="E769" s="20">
        <f>D769/B769</f>
        <v>4.0496760259179261E-3</v>
      </c>
      <c r="F769" s="18">
        <f t="shared" si="35"/>
        <v>273.24095429221381</v>
      </c>
      <c r="G769" s="21">
        <f t="shared" si="36"/>
        <v>1.0590579710145098E-2</v>
      </c>
    </row>
    <row r="770" spans="1:7" x14ac:dyDescent="0.15">
      <c r="A770" s="17" t="str">
        <f>LEFT(Data!A776,4)&amp;"-"&amp;IF(LEN(Data!A776)-FIND(".",Data!A776)=1,10,RIGHT(Data!A776,2))&amp;"-28"</f>
        <v>1934-12-28</v>
      </c>
      <c r="B770" s="18">
        <f>Data!B777</f>
        <v>9.26</v>
      </c>
      <c r="C770" s="20">
        <f t="shared" si="34"/>
        <v>0</v>
      </c>
      <c r="D770" s="18">
        <f>Data!C777/12</f>
        <v>3.7499999999999999E-2</v>
      </c>
      <c r="E770" s="20">
        <f>D770/B770</f>
        <v>4.0496760259179261E-3</v>
      </c>
      <c r="F770" s="18">
        <f t="shared" si="35"/>
        <v>274.34749163410993</v>
      </c>
      <c r="G770" s="21">
        <f t="shared" si="36"/>
        <v>4.049676025917881E-3</v>
      </c>
    </row>
    <row r="771" spans="1:7" x14ac:dyDescent="0.15">
      <c r="A771" s="17" t="str">
        <f>LEFT(Data!A777,4)&amp;"-"&amp;IF(LEN(Data!A777)-FIND(".",Data!A777)=1,10,RIGHT(Data!A777,2))&amp;"-28"</f>
        <v>1935-01-28</v>
      </c>
      <c r="B771" s="18">
        <f>Data!B778</f>
        <v>8.98</v>
      </c>
      <c r="C771" s="20">
        <f t="shared" si="34"/>
        <v>-3.0237580993520474E-2</v>
      </c>
      <c r="D771" s="18">
        <f>Data!C778/12</f>
        <v>3.7499999999999999E-2</v>
      </c>
      <c r="E771" s="20">
        <f>D771/B771</f>
        <v>4.1759465478841866E-3</v>
      </c>
      <c r="F771" s="18">
        <f t="shared" si="35"/>
        <v>267.16290559509571</v>
      </c>
      <c r="G771" s="21">
        <f t="shared" si="36"/>
        <v>-2.6187904967602593E-2</v>
      </c>
    </row>
    <row r="772" spans="1:7" x14ac:dyDescent="0.15">
      <c r="A772" s="17" t="str">
        <f>LEFT(Data!A778,4)&amp;"-"&amp;IF(LEN(Data!A778)-FIND(".",Data!A778)=1,10,RIGHT(Data!A778,2))&amp;"-28"</f>
        <v>1935-02-28</v>
      </c>
      <c r="B772" s="18">
        <f>Data!B779</f>
        <v>8.41</v>
      </c>
      <c r="C772" s="20">
        <f t="shared" ref="C772:C835" si="37">B772/B771-1</f>
        <v>-6.3474387527839626E-2</v>
      </c>
      <c r="D772" s="18">
        <f>Data!C779/12</f>
        <v>3.7499999999999999E-2</v>
      </c>
      <c r="E772" s="20">
        <f>D772/B772</f>
        <v>4.4589774078478001E-3</v>
      </c>
      <c r="F772" s="18">
        <f t="shared" ref="F772:F835" si="38">(1+C772+E771)*F771</f>
        <v>251.32056180563154</v>
      </c>
      <c r="G772" s="21">
        <f t="shared" ref="G772:G835" si="39">F772/F771-1</f>
        <v>-5.9298440979955402E-2</v>
      </c>
    </row>
    <row r="773" spans="1:7" x14ac:dyDescent="0.15">
      <c r="A773" s="17" t="str">
        <f>LEFT(Data!A779,4)&amp;"-"&amp;IF(LEN(Data!A779)-FIND(".",Data!A779)=1,10,RIGHT(Data!A779,2))&amp;"-28"</f>
        <v>1935-03-28</v>
      </c>
      <c r="B773" s="18">
        <f>Data!B780</f>
        <v>9.0399999999999991</v>
      </c>
      <c r="C773" s="20">
        <f t="shared" si="37"/>
        <v>7.4910820451842941E-2</v>
      </c>
      <c r="D773" s="18">
        <f>Data!C780/12</f>
        <v>3.7222249999999998E-2</v>
      </c>
      <c r="E773" s="20">
        <f>D773/B773</f>
        <v>4.1175055309734514E-3</v>
      </c>
      <c r="F773" s="18">
        <f t="shared" si="38"/>
        <v>271.26782399412843</v>
      </c>
      <c r="G773" s="21">
        <f t="shared" si="39"/>
        <v>7.9369797859690783E-2</v>
      </c>
    </row>
    <row r="774" spans="1:7" x14ac:dyDescent="0.15">
      <c r="A774" s="17" t="str">
        <f>LEFT(Data!A780,4)&amp;"-"&amp;IF(LEN(Data!A780)-FIND(".",Data!A780)=1,10,RIGHT(Data!A780,2))&amp;"-28"</f>
        <v>1935-04-28</v>
      </c>
      <c r="B774" s="18">
        <f>Data!B781</f>
        <v>9.75</v>
      </c>
      <c r="C774" s="20">
        <f t="shared" si="37"/>
        <v>7.8539823008849652E-2</v>
      </c>
      <c r="D774" s="18">
        <f>Data!C781/12</f>
        <v>3.6944416666666667E-2</v>
      </c>
      <c r="E774" s="20">
        <f>D774/B774</f>
        <v>3.7891709401709404E-3</v>
      </c>
      <c r="F774" s="18">
        <f t="shared" si="38"/>
        <v>293.69009764429404</v>
      </c>
      <c r="G774" s="21">
        <f t="shared" si="39"/>
        <v>8.2657328539823105E-2</v>
      </c>
    </row>
    <row r="775" spans="1:7" x14ac:dyDescent="0.15">
      <c r="A775" s="17" t="str">
        <f>LEFT(Data!A781,4)&amp;"-"&amp;IF(LEN(Data!A781)-FIND(".",Data!A781)=1,10,RIGHT(Data!A781,2))&amp;"-28"</f>
        <v>1935-05-28</v>
      </c>
      <c r="B775" s="18">
        <f>Data!B782</f>
        <v>10.119999999999999</v>
      </c>
      <c r="C775" s="20">
        <f t="shared" si="37"/>
        <v>3.7948717948717903E-2</v>
      </c>
      <c r="D775" s="18">
        <f>Data!C782/12</f>
        <v>3.6666666666666667E-2</v>
      </c>
      <c r="E775" s="20">
        <f>D775/B775</f>
        <v>3.6231884057971019E-3</v>
      </c>
      <c r="F775" s="18">
        <f t="shared" si="38"/>
        <v>305.94810230753848</v>
      </c>
      <c r="G775" s="21">
        <f t="shared" si="39"/>
        <v>4.1737888888888852E-2</v>
      </c>
    </row>
    <row r="776" spans="1:7" x14ac:dyDescent="0.15">
      <c r="A776" s="17" t="str">
        <f>LEFT(Data!A782,4)&amp;"-"&amp;IF(LEN(Data!A782)-FIND(".",Data!A782)=1,10,RIGHT(Data!A782,2))&amp;"-28"</f>
        <v>1935-06-28</v>
      </c>
      <c r="B776" s="18">
        <f>Data!B783</f>
        <v>10.65</v>
      </c>
      <c r="C776" s="20">
        <f t="shared" si="37"/>
        <v>5.2371541501976315E-2</v>
      </c>
      <c r="D776" s="18">
        <f>Data!C783/12</f>
        <v>3.6666666666666667E-2</v>
      </c>
      <c r="E776" s="20">
        <f>D776/B776</f>
        <v>3.4428794992175274E-3</v>
      </c>
      <c r="F776" s="18">
        <f t="shared" si="38"/>
        <v>323.07958366204491</v>
      </c>
      <c r="G776" s="21">
        <f t="shared" si="39"/>
        <v>5.5994729907773433E-2</v>
      </c>
    </row>
    <row r="777" spans="1:7" x14ac:dyDescent="0.15">
      <c r="A777" s="17" t="str">
        <f>LEFT(Data!A783,4)&amp;"-"&amp;IF(LEN(Data!A783)-FIND(".",Data!A783)=1,10,RIGHT(Data!A783,2))&amp;"-28"</f>
        <v>1935-07-28</v>
      </c>
      <c r="B777" s="18">
        <f>Data!B784</f>
        <v>11.37</v>
      </c>
      <c r="C777" s="20">
        <f t="shared" si="37"/>
        <v>6.7605633802816811E-2</v>
      </c>
      <c r="D777" s="18">
        <f>Data!C784/12</f>
        <v>3.6666666666666667E-2</v>
      </c>
      <c r="E777" s="20">
        <f>D777/B777</f>
        <v>3.2248607446496631E-3</v>
      </c>
      <c r="F777" s="18">
        <f t="shared" si="38"/>
        <v>346.03390775947344</v>
      </c>
      <c r="G777" s="21">
        <f t="shared" si="39"/>
        <v>7.1048513302034433E-2</v>
      </c>
    </row>
    <row r="778" spans="1:7" x14ac:dyDescent="0.15">
      <c r="A778" s="17" t="str">
        <f>LEFT(Data!A784,4)&amp;"-"&amp;IF(LEN(Data!A784)-FIND(".",Data!A784)=1,10,RIGHT(Data!A784,2))&amp;"-28"</f>
        <v>1935-08-28</v>
      </c>
      <c r="B778" s="18">
        <f>Data!B785</f>
        <v>11.61</v>
      </c>
      <c r="C778" s="20">
        <f t="shared" si="37"/>
        <v>2.1108179419525142E-2</v>
      </c>
      <c r="D778" s="18">
        <f>Data!C785/12</f>
        <v>3.6666666666666667E-2</v>
      </c>
      <c r="E778" s="20">
        <f>D778/B778</f>
        <v>3.1581969566465691E-3</v>
      </c>
      <c r="F778" s="18">
        <f t="shared" si="38"/>
        <v>354.45396473515109</v>
      </c>
      <c r="G778" s="21">
        <f t="shared" si="39"/>
        <v>2.4333040164174813E-2</v>
      </c>
    </row>
    <row r="779" spans="1:7" x14ac:dyDescent="0.15">
      <c r="A779" s="17" t="str">
        <f>LEFT(Data!A785,4)&amp;"-"&amp;IF(LEN(Data!A785)-FIND(".",Data!A785)=1,10,RIGHT(Data!A785,2))&amp;"-28"</f>
        <v>1935-09-28</v>
      </c>
      <c r="B779" s="18">
        <f>Data!B786</f>
        <v>11.92</v>
      </c>
      <c r="C779" s="20">
        <f t="shared" si="37"/>
        <v>2.670111972437561E-2</v>
      </c>
      <c r="D779" s="18">
        <f>Data!C786/12</f>
        <v>3.7499999999999999E-2</v>
      </c>
      <c r="E779" s="20">
        <f>D779/B779</f>
        <v>3.1459731543624159E-3</v>
      </c>
      <c r="F779" s="18">
        <f t="shared" si="38"/>
        <v>365.03771791702184</v>
      </c>
      <c r="G779" s="21">
        <f t="shared" si="39"/>
        <v>2.9859316681022152E-2</v>
      </c>
    </row>
    <row r="780" spans="1:7" x14ac:dyDescent="0.15">
      <c r="A780" s="17" t="str">
        <f>LEFT(Data!A786,4)&amp;"-"&amp;IF(LEN(Data!A786)-FIND(".",Data!A786)=1,10,RIGHT(Data!A786,2))&amp;"-28"</f>
        <v>1935-10-28</v>
      </c>
      <c r="B780" s="18">
        <f>Data!B787</f>
        <v>13.04</v>
      </c>
      <c r="C780" s="20">
        <f t="shared" si="37"/>
        <v>9.3959731543624025E-2</v>
      </c>
      <c r="D780" s="18">
        <f>Data!C787/12</f>
        <v>3.8333333333333337E-2</v>
      </c>
      <c r="E780" s="20">
        <f>D780/B780</f>
        <v>2.9396728016359923E-3</v>
      </c>
      <c r="F780" s="18">
        <f t="shared" si="38"/>
        <v>400.48496275669902</v>
      </c>
      <c r="G780" s="21">
        <f t="shared" si="39"/>
        <v>9.7105704697986406E-2</v>
      </c>
    </row>
    <row r="781" spans="1:7" x14ac:dyDescent="0.15">
      <c r="A781" s="17" t="str">
        <f>LEFT(Data!A787,4)&amp;"-"&amp;IF(LEN(Data!A787)-FIND(".",Data!A787)=1,10,RIGHT(Data!A787,2))&amp;"-28"</f>
        <v>1935-11-28</v>
      </c>
      <c r="B781" s="18">
        <f>Data!B788</f>
        <v>13.04</v>
      </c>
      <c r="C781" s="20">
        <f t="shared" si="37"/>
        <v>0</v>
      </c>
      <c r="D781" s="18">
        <f>Data!C788/12</f>
        <v>3.9166666666666662E-2</v>
      </c>
      <c r="E781" s="20">
        <f>D781/B781</f>
        <v>3.0035787321063393E-3</v>
      </c>
      <c r="F781" s="18">
        <f t="shared" si="38"/>
        <v>401.66225750917908</v>
      </c>
      <c r="G781" s="21">
        <f t="shared" si="39"/>
        <v>2.9396728016359841E-3</v>
      </c>
    </row>
    <row r="782" spans="1:7" x14ac:dyDescent="0.15">
      <c r="A782" s="17" t="str">
        <f>LEFT(Data!A788,4)&amp;"-"&amp;IF(LEN(Data!A788)-FIND(".",Data!A788)=1,10,RIGHT(Data!A788,2))&amp;"-28"</f>
        <v>1935-12-28</v>
      </c>
      <c r="B782" s="18">
        <f>Data!B789</f>
        <v>13.76</v>
      </c>
      <c r="C782" s="20">
        <f t="shared" si="37"/>
        <v>5.5214723926380493E-2</v>
      </c>
      <c r="D782" s="18">
        <f>Data!C789/12</f>
        <v>0.04</v>
      </c>
      <c r="E782" s="20">
        <f>D782/B782</f>
        <v>2.9069767441860465E-3</v>
      </c>
      <c r="F782" s="18">
        <f t="shared" si="38"/>
        <v>425.04635238333952</v>
      </c>
      <c r="G782" s="21">
        <f t="shared" si="39"/>
        <v>5.821830265848682E-2</v>
      </c>
    </row>
    <row r="783" spans="1:7" x14ac:dyDescent="0.15">
      <c r="A783" s="17" t="str">
        <f>LEFT(Data!A789,4)&amp;"-"&amp;IF(LEN(Data!A789)-FIND(".",Data!A789)=1,10,RIGHT(Data!A789,2))&amp;"-28"</f>
        <v>1936-01-28</v>
      </c>
      <c r="B783" s="18">
        <f>Data!B790</f>
        <v>14.55</v>
      </c>
      <c r="C783" s="20">
        <f t="shared" si="37"/>
        <v>5.7412790697674465E-2</v>
      </c>
      <c r="D783" s="18">
        <f>Data!C790/12</f>
        <v>4.0833333333333333E-2</v>
      </c>
      <c r="E783" s="20">
        <f>D783/B783</f>
        <v>2.8064146620847652E-3</v>
      </c>
      <c r="F783" s="18">
        <f t="shared" si="38"/>
        <v>450.68504951111368</v>
      </c>
      <c r="G783" s="21">
        <f t="shared" si="39"/>
        <v>6.0319767441860517E-2</v>
      </c>
    </row>
    <row r="784" spans="1:7" x14ac:dyDescent="0.15">
      <c r="A784" s="17" t="str">
        <f>LEFT(Data!A790,4)&amp;"-"&amp;IF(LEN(Data!A790)-FIND(".",Data!A790)=1,10,RIGHT(Data!A790,2))&amp;"-28"</f>
        <v>1936-02-28</v>
      </c>
      <c r="B784" s="18">
        <f>Data!B791</f>
        <v>14.86</v>
      </c>
      <c r="C784" s="20">
        <f t="shared" si="37"/>
        <v>2.130584192439855E-2</v>
      </c>
      <c r="D784" s="18">
        <f>Data!C791/12</f>
        <v>4.1666666666666664E-2</v>
      </c>
      <c r="E784" s="20">
        <f>D784/B784</f>
        <v>2.8039479587258858E-3</v>
      </c>
      <c r="F784" s="18">
        <f t="shared" si="38"/>
        <v>461.55208306461759</v>
      </c>
      <c r="G784" s="21">
        <f t="shared" si="39"/>
        <v>2.4112256586483305E-2</v>
      </c>
    </row>
    <row r="785" spans="1:7" x14ac:dyDescent="0.15">
      <c r="A785" s="17" t="str">
        <f>LEFT(Data!A791,4)&amp;"-"&amp;IF(LEN(Data!A791)-FIND(".",Data!A791)=1,10,RIGHT(Data!A791,2))&amp;"-28"</f>
        <v>1936-03-28</v>
      </c>
      <c r="B785" s="18">
        <f>Data!B792</f>
        <v>14.88</v>
      </c>
      <c r="C785" s="20">
        <f t="shared" si="37"/>
        <v>1.3458950201885589E-3</v>
      </c>
      <c r="D785" s="18">
        <f>Data!C792/12</f>
        <v>4.3055583333333335E-2</v>
      </c>
      <c r="E785" s="20">
        <f>D785/B785</f>
        <v>2.8935203853046594E-3</v>
      </c>
      <c r="F785" s="18">
        <f t="shared" si="38"/>
        <v>463.4674517359266</v>
      </c>
      <c r="G785" s="21">
        <f t="shared" si="39"/>
        <v>4.1498429789144087E-3</v>
      </c>
    </row>
    <row r="786" spans="1:7" x14ac:dyDescent="0.15">
      <c r="A786" s="17" t="str">
        <f>LEFT(Data!A792,4)&amp;"-"&amp;IF(LEN(Data!A792)-FIND(".",Data!A792)=1,10,RIGHT(Data!A792,2))&amp;"-28"</f>
        <v>1936-04-28</v>
      </c>
      <c r="B786" s="18">
        <f>Data!B793</f>
        <v>14.09</v>
      </c>
      <c r="C786" s="20">
        <f t="shared" si="37"/>
        <v>-5.3091397849462374E-2</v>
      </c>
      <c r="D786" s="18">
        <f>Data!C793/12</f>
        <v>4.444441666666666E-2</v>
      </c>
      <c r="E786" s="20">
        <f>D786/B786</f>
        <v>3.1543233972084216E-3</v>
      </c>
      <c r="F786" s="18">
        <f t="shared" si="38"/>
        <v>440.2023693850611</v>
      </c>
      <c r="G786" s="21">
        <f t="shared" si="39"/>
        <v>-5.0197877464157714E-2</v>
      </c>
    </row>
    <row r="787" spans="1:7" x14ac:dyDescent="0.15">
      <c r="A787" s="17" t="str">
        <f>LEFT(Data!A793,4)&amp;"-"&amp;IF(LEN(Data!A793)-FIND(".",Data!A793)=1,10,RIGHT(Data!A793,2))&amp;"-28"</f>
        <v>1936-05-28</v>
      </c>
      <c r="B787" s="18">
        <f>Data!B794</f>
        <v>14.69</v>
      </c>
      <c r="C787" s="20">
        <f t="shared" si="37"/>
        <v>4.2583392476933879E-2</v>
      </c>
      <c r="D787" s="18">
        <f>Data!C794/12</f>
        <v>4.5833333333333337E-2</v>
      </c>
      <c r="E787" s="20">
        <f>D787/B787</f>
        <v>3.1200363058770143E-3</v>
      </c>
      <c r="F787" s="18">
        <f t="shared" si="38"/>
        <v>460.3362202831193</v>
      </c>
      <c r="G787" s="21">
        <f t="shared" si="39"/>
        <v>4.5737715874142326E-2</v>
      </c>
    </row>
    <row r="788" spans="1:7" x14ac:dyDescent="0.15">
      <c r="A788" s="17" t="str">
        <f>LEFT(Data!A794,4)&amp;"-"&amp;IF(LEN(Data!A794)-FIND(".",Data!A794)=1,10,RIGHT(Data!A794,2))&amp;"-28"</f>
        <v>1936-06-28</v>
      </c>
      <c r="B788" s="18">
        <f>Data!B795</f>
        <v>15.56</v>
      </c>
      <c r="C788" s="20">
        <f t="shared" si="37"/>
        <v>5.9223961878829279E-2</v>
      </c>
      <c r="D788" s="18">
        <f>Data!C795/12</f>
        <v>4.7499999999999994E-2</v>
      </c>
      <c r="E788" s="20">
        <f>D788/B788</f>
        <v>3.0526992287917732E-3</v>
      </c>
      <c r="F788" s="18">
        <f t="shared" si="38"/>
        <v>489.03542076480466</v>
      </c>
      <c r="G788" s="21">
        <f t="shared" si="39"/>
        <v>6.2343998184706262E-2</v>
      </c>
    </row>
    <row r="789" spans="1:7" x14ac:dyDescent="0.15">
      <c r="A789" s="17" t="str">
        <f>LEFT(Data!A795,4)&amp;"-"&amp;IF(LEN(Data!A795)-FIND(".",Data!A795)=1,10,RIGHT(Data!A795,2))&amp;"-28"</f>
        <v>1936-07-28</v>
      </c>
      <c r="B789" s="18">
        <f>Data!B796</f>
        <v>15.87</v>
      </c>
      <c r="C789" s="20">
        <f t="shared" si="37"/>
        <v>1.9922879177377784E-2</v>
      </c>
      <c r="D789" s="18">
        <f>Data!C796/12</f>
        <v>4.9166666666666664E-2</v>
      </c>
      <c r="E789" s="20">
        <f>D789/B789</f>
        <v>3.0980886368409998E-3</v>
      </c>
      <c r="F789" s="18">
        <f t="shared" si="38"/>
        <v>500.27129241798059</v>
      </c>
      <c r="G789" s="21">
        <f t="shared" si="39"/>
        <v>2.2975578406169594E-2</v>
      </c>
    </row>
    <row r="790" spans="1:7" x14ac:dyDescent="0.15">
      <c r="A790" s="17" t="str">
        <f>LEFT(Data!A796,4)&amp;"-"&amp;IF(LEN(Data!A796)-FIND(".",Data!A796)=1,10,RIGHT(Data!A796,2))&amp;"-28"</f>
        <v>1936-08-28</v>
      </c>
      <c r="B790" s="18">
        <f>Data!B797</f>
        <v>16.05</v>
      </c>
      <c r="C790" s="20">
        <f t="shared" si="37"/>
        <v>1.1342155009451904E-2</v>
      </c>
      <c r="D790" s="18">
        <f>Data!C797/12</f>
        <v>5.0833333333333335E-2</v>
      </c>
      <c r="E790" s="20">
        <f>D790/B790</f>
        <v>3.1671858774662514E-3</v>
      </c>
      <c r="F790" s="18">
        <f t="shared" si="38"/>
        <v>507.49533176974211</v>
      </c>
      <c r="G790" s="21">
        <f t="shared" si="39"/>
        <v>1.4440243646292927E-2</v>
      </c>
    </row>
    <row r="791" spans="1:7" x14ac:dyDescent="0.15">
      <c r="A791" s="17" t="str">
        <f>LEFT(Data!A797,4)&amp;"-"&amp;IF(LEN(Data!A797)-FIND(".",Data!A797)=1,10,RIGHT(Data!A797,2))&amp;"-28"</f>
        <v>1936-09-28</v>
      </c>
      <c r="B791" s="18">
        <f>Data!B798</f>
        <v>16.89</v>
      </c>
      <c r="C791" s="20">
        <f t="shared" si="37"/>
        <v>5.2336448598130803E-2</v>
      </c>
      <c r="D791" s="18">
        <f>Data!C798/12</f>
        <v>5.3888916666666668E-2</v>
      </c>
      <c r="E791" s="20">
        <f>D791/B791</f>
        <v>3.1905812117623842E-3</v>
      </c>
      <c r="F791" s="18">
        <f t="shared" si="38"/>
        <v>535.66316716236167</v>
      </c>
      <c r="G791" s="21">
        <f t="shared" si="39"/>
        <v>5.550363447559703E-2</v>
      </c>
    </row>
    <row r="792" spans="1:7" x14ac:dyDescent="0.15">
      <c r="A792" s="17" t="str">
        <f>LEFT(Data!A798,4)&amp;"-"&amp;IF(LEN(Data!A798)-FIND(".",Data!A798)=1,10,RIGHT(Data!A798,2))&amp;"-28"</f>
        <v>1936-10-28</v>
      </c>
      <c r="B792" s="18">
        <f>Data!B799</f>
        <v>17.36</v>
      </c>
      <c r="C792" s="20">
        <f t="shared" si="37"/>
        <v>2.7827116637063387E-2</v>
      </c>
      <c r="D792" s="18">
        <f>Data!C799/12</f>
        <v>5.6944416666666664E-2</v>
      </c>
      <c r="E792" s="20">
        <f>D792/B792</f>
        <v>3.2802083333333333E-3</v>
      </c>
      <c r="F792" s="18">
        <f t="shared" si="38"/>
        <v>552.27820543014877</v>
      </c>
      <c r="G792" s="21">
        <f t="shared" si="39"/>
        <v>3.1017697848825687E-2</v>
      </c>
    </row>
    <row r="793" spans="1:7" x14ac:dyDescent="0.15">
      <c r="A793" s="17" t="str">
        <f>LEFT(Data!A799,4)&amp;"-"&amp;IF(LEN(Data!A799)-FIND(".",Data!A799)=1,10,RIGHT(Data!A799,2))&amp;"-28"</f>
        <v>1936-11-28</v>
      </c>
      <c r="B793" s="18">
        <f>Data!B800</f>
        <v>17.059999999999999</v>
      </c>
      <c r="C793" s="20">
        <f t="shared" si="37"/>
        <v>-1.7281105990783474E-2</v>
      </c>
      <c r="D793" s="18">
        <f>Data!C800/12</f>
        <v>0.06</v>
      </c>
      <c r="E793" s="20">
        <f>D793/B793</f>
        <v>3.5169988276670576E-3</v>
      </c>
      <c r="F793" s="18">
        <f t="shared" si="38"/>
        <v>544.54581479748106</v>
      </c>
      <c r="G793" s="21">
        <f t="shared" si="39"/>
        <v>-1.4000897657450051E-2</v>
      </c>
    </row>
    <row r="794" spans="1:7" x14ac:dyDescent="0.15">
      <c r="A794" s="17" t="str">
        <f>LEFT(Data!A800,4)&amp;"-"&amp;IF(LEN(Data!A800)-FIND(".",Data!A800)=1,10,RIGHT(Data!A800,2))&amp;"-28"</f>
        <v>1936-12-28</v>
      </c>
      <c r="B794" s="18">
        <f>Data!B801</f>
        <v>17.59</v>
      </c>
      <c r="C794" s="20">
        <f t="shared" si="37"/>
        <v>3.1066822977725783E-2</v>
      </c>
      <c r="D794" s="18">
        <f>Data!C801/12</f>
        <v>6.083333333333333E-2</v>
      </c>
      <c r="E794" s="20">
        <f>D794/B794</f>
        <v>3.4584043964373695E-3</v>
      </c>
      <c r="F794" s="18">
        <f t="shared" si="38"/>
        <v>563.37829022130961</v>
      </c>
      <c r="G794" s="21">
        <f t="shared" si="39"/>
        <v>3.4583821805392878E-2</v>
      </c>
    </row>
    <row r="795" spans="1:7" x14ac:dyDescent="0.15">
      <c r="A795" s="17" t="str">
        <f>LEFT(Data!A801,4)&amp;"-"&amp;IF(LEN(Data!A801)-FIND(".",Data!A801)=1,10,RIGHT(Data!A801,2))&amp;"-28"</f>
        <v>1937-01-28</v>
      </c>
      <c r="B795" s="18">
        <f>Data!B802</f>
        <v>18.11</v>
      </c>
      <c r="C795" s="20">
        <f t="shared" si="37"/>
        <v>2.9562251279135809E-2</v>
      </c>
      <c r="D795" s="18">
        <f>Data!C802/12</f>
        <v>6.1666666666666668E-2</v>
      </c>
      <c r="E795" s="20">
        <f>D795/B795</f>
        <v>3.4051168783360945E-3</v>
      </c>
      <c r="F795" s="18">
        <f t="shared" si="38"/>
        <v>581.98141075780063</v>
      </c>
      <c r="G795" s="21">
        <f t="shared" si="39"/>
        <v>3.3020655675573218E-2</v>
      </c>
    </row>
    <row r="796" spans="1:7" x14ac:dyDescent="0.15">
      <c r="A796" s="17" t="str">
        <f>LEFT(Data!A802,4)&amp;"-"&amp;IF(LEN(Data!A802)-FIND(".",Data!A802)=1,10,RIGHT(Data!A802,2))&amp;"-28"</f>
        <v>1937-02-28</v>
      </c>
      <c r="B796" s="18">
        <f>Data!B803</f>
        <v>18.09</v>
      </c>
      <c r="C796" s="20">
        <f t="shared" si="37"/>
        <v>-1.104362230811673E-3</v>
      </c>
      <c r="D796" s="18">
        <f>Data!C803/12</f>
        <v>6.25E-2</v>
      </c>
      <c r="E796" s="20">
        <f>D796/B796</f>
        <v>3.454947484798231E-3</v>
      </c>
      <c r="F796" s="18">
        <f t="shared" si="38"/>
        <v>583.32040719337442</v>
      </c>
      <c r="G796" s="21">
        <f t="shared" si="39"/>
        <v>2.3007546475244389E-3</v>
      </c>
    </row>
    <row r="797" spans="1:7" x14ac:dyDescent="0.15">
      <c r="A797" s="17" t="str">
        <f>LEFT(Data!A803,4)&amp;"-"&amp;IF(LEN(Data!A803)-FIND(".",Data!A803)=1,10,RIGHT(Data!A803,2))&amp;"-28"</f>
        <v>1937-03-28</v>
      </c>
      <c r="B797" s="18">
        <f>Data!B804</f>
        <v>17.010000000000002</v>
      </c>
      <c r="C797" s="20">
        <f t="shared" si="37"/>
        <v>-5.9701492537313383E-2</v>
      </c>
      <c r="D797" s="18">
        <f>Data!C804/12</f>
        <v>6.5000000000000002E-2</v>
      </c>
      <c r="E797" s="20">
        <f>D797/B797</f>
        <v>3.8212815990593765E-3</v>
      </c>
      <c r="F797" s="18">
        <f t="shared" si="38"/>
        <v>550.51064963012084</v>
      </c>
      <c r="G797" s="21">
        <f t="shared" si="39"/>
        <v>-5.624654505251514E-2</v>
      </c>
    </row>
    <row r="798" spans="1:7" x14ac:dyDescent="0.15">
      <c r="A798" s="17" t="str">
        <f>LEFT(Data!A804,4)&amp;"-"&amp;IF(LEN(Data!A804)-FIND(".",Data!A804)=1,10,RIGHT(Data!A804,2))&amp;"-28"</f>
        <v>1937-04-28</v>
      </c>
      <c r="B798" s="18">
        <f>Data!B805</f>
        <v>16.25</v>
      </c>
      <c r="C798" s="20">
        <f t="shared" si="37"/>
        <v>-4.4679600235155825E-2</v>
      </c>
      <c r="D798" s="18">
        <f>Data!C805/12</f>
        <v>6.7500000000000004E-2</v>
      </c>
      <c r="E798" s="20">
        <f>D798/B798</f>
        <v>4.1538461538461538E-3</v>
      </c>
      <c r="F798" s="18">
        <f t="shared" si="38"/>
        <v>528.01771009496895</v>
      </c>
      <c r="G798" s="21">
        <f t="shared" si="39"/>
        <v>-4.0858318636096347E-2</v>
      </c>
    </row>
    <row r="799" spans="1:7" x14ac:dyDescent="0.15">
      <c r="A799" s="17" t="str">
        <f>LEFT(Data!A805,4)&amp;"-"&amp;IF(LEN(Data!A805)-FIND(".",Data!A805)=1,10,RIGHT(Data!A805,2))&amp;"-28"</f>
        <v>1937-05-28</v>
      </c>
      <c r="B799" s="18">
        <f>Data!B806</f>
        <v>15.64</v>
      </c>
      <c r="C799" s="20">
        <f t="shared" si="37"/>
        <v>-3.7538461538461521E-2</v>
      </c>
      <c r="D799" s="18">
        <f>Data!C806/12</f>
        <v>6.9999999999999993E-2</v>
      </c>
      <c r="E799" s="20">
        <f>D799/B799</f>
        <v>4.4757033248081831E-3</v>
      </c>
      <c r="F799" s="18">
        <f t="shared" si="38"/>
        <v>510.39004192718306</v>
      </c>
      <c r="G799" s="21">
        <f t="shared" si="39"/>
        <v>-3.3384615384615346E-2</v>
      </c>
    </row>
    <row r="800" spans="1:7" x14ac:dyDescent="0.15">
      <c r="A800" s="17" t="str">
        <f>LEFT(Data!A806,4)&amp;"-"&amp;IF(LEN(Data!A806)-FIND(".",Data!A806)=1,10,RIGHT(Data!A806,2))&amp;"-28"</f>
        <v>1937-06-28</v>
      </c>
      <c r="B800" s="18">
        <f>Data!B807</f>
        <v>16.57</v>
      </c>
      <c r="C800" s="20">
        <f t="shared" si="37"/>
        <v>5.9462915601022903E-2</v>
      </c>
      <c r="D800" s="18">
        <f>Data!C807/12</f>
        <v>6.8055583333333336E-2</v>
      </c>
      <c r="E800" s="20">
        <f>D800/B800</f>
        <v>4.1071565077449206E-3</v>
      </c>
      <c r="F800" s="18">
        <f t="shared" si="38"/>
        <v>543.02367632150413</v>
      </c>
      <c r="G800" s="21">
        <f t="shared" si="39"/>
        <v>6.3938618925831081E-2</v>
      </c>
    </row>
    <row r="801" spans="1:7" x14ac:dyDescent="0.15">
      <c r="A801" s="17" t="str">
        <f>LEFT(Data!A807,4)&amp;"-"&amp;IF(LEN(Data!A807)-FIND(".",Data!A807)=1,10,RIGHT(Data!A807,2))&amp;"-28"</f>
        <v>1937-07-28</v>
      </c>
      <c r="B801" s="18">
        <f>Data!B808</f>
        <v>16.739999999999998</v>
      </c>
      <c r="C801" s="20">
        <f t="shared" si="37"/>
        <v>1.0259505129752489E-2</v>
      </c>
      <c r="D801" s="18">
        <f>Data!C808/12</f>
        <v>6.6111083333333334E-2</v>
      </c>
      <c r="E801" s="20">
        <f>D801/B801</f>
        <v>3.9492881322182403E-3</v>
      </c>
      <c r="F801" s="18">
        <f t="shared" si="38"/>
        <v>550.82511374036505</v>
      </c>
      <c r="G801" s="21">
        <f t="shared" si="39"/>
        <v>1.4366661637497335E-2</v>
      </c>
    </row>
    <row r="802" spans="1:7" x14ac:dyDescent="0.15">
      <c r="A802" s="17" t="str">
        <f>LEFT(Data!A808,4)&amp;"-"&amp;IF(LEN(Data!A808)-FIND(".",Data!A808)=1,10,RIGHT(Data!A808,2))&amp;"-28"</f>
        <v>1937-08-28</v>
      </c>
      <c r="B802" s="18">
        <f>Data!B809</f>
        <v>14.37</v>
      </c>
      <c r="C802" s="20">
        <f t="shared" si="37"/>
        <v>-0.14157706093189959</v>
      </c>
      <c r="D802" s="18">
        <f>Data!C809/12</f>
        <v>6.4166666666666664E-2</v>
      </c>
      <c r="E802" s="20">
        <f>D802/B802</f>
        <v>4.465321271166783E-3</v>
      </c>
      <c r="F802" s="18">
        <f t="shared" si="38"/>
        <v>475.01628013414751</v>
      </c>
      <c r="G802" s="21">
        <f t="shared" si="39"/>
        <v>-0.1376277727996813</v>
      </c>
    </row>
    <row r="803" spans="1:7" x14ac:dyDescent="0.15">
      <c r="A803" s="17" t="str">
        <f>LEFT(Data!A809,4)&amp;"-"&amp;IF(LEN(Data!A809)-FIND(".",Data!A809)=1,10,RIGHT(Data!A809,2))&amp;"-28"</f>
        <v>1937-09-28</v>
      </c>
      <c r="B803" s="18">
        <f>Data!B810</f>
        <v>12.28</v>
      </c>
      <c r="C803" s="20">
        <f t="shared" si="37"/>
        <v>-0.14544189283228948</v>
      </c>
      <c r="D803" s="18">
        <f>Data!C810/12</f>
        <v>6.5000000000000002E-2</v>
      </c>
      <c r="E803" s="20">
        <f>D803/B803</f>
        <v>5.2931596091205218E-3</v>
      </c>
      <c r="F803" s="18">
        <f t="shared" si="38"/>
        <v>408.05011352511758</v>
      </c>
      <c r="G803" s="21">
        <f t="shared" si="39"/>
        <v>-0.14097657156112264</v>
      </c>
    </row>
    <row r="804" spans="1:7" x14ac:dyDescent="0.15">
      <c r="A804" s="17" t="str">
        <f>LEFT(Data!A810,4)&amp;"-"&amp;IF(LEN(Data!A810)-FIND(".",Data!A810)=1,10,RIGHT(Data!A810,2))&amp;"-28"</f>
        <v>1937-10-28</v>
      </c>
      <c r="B804" s="18">
        <f>Data!B811</f>
        <v>11.2</v>
      </c>
      <c r="C804" s="20">
        <f t="shared" si="37"/>
        <v>-8.7947882736156391E-2</v>
      </c>
      <c r="D804" s="18">
        <f>Data!C811/12</f>
        <v>6.5833333333333341E-2</v>
      </c>
      <c r="E804" s="20">
        <f>D804/B804</f>
        <v>5.8779761904761913E-3</v>
      </c>
      <c r="F804" s="18">
        <f t="shared" si="38"/>
        <v>374.32284436974339</v>
      </c>
      <c r="G804" s="21">
        <f t="shared" si="39"/>
        <v>-8.2654723127035923E-2</v>
      </c>
    </row>
    <row r="805" spans="1:7" x14ac:dyDescent="0.15">
      <c r="A805" s="17" t="str">
        <f>LEFT(Data!A811,4)&amp;"-"&amp;IF(LEN(Data!A811)-FIND(".",Data!A811)=1,10,RIGHT(Data!A811,2))&amp;"-28"</f>
        <v>1937-11-28</v>
      </c>
      <c r="B805" s="18">
        <f>Data!B812</f>
        <v>11.02</v>
      </c>
      <c r="C805" s="20">
        <f t="shared" si="37"/>
        <v>-1.6071428571428514E-2</v>
      </c>
      <c r="D805" s="18">
        <f>Data!C812/12</f>
        <v>6.6666666666666666E-2</v>
      </c>
      <c r="E805" s="20">
        <f>D805/B805</f>
        <v>6.0496067755595887E-3</v>
      </c>
      <c r="F805" s="18">
        <f t="shared" si="38"/>
        <v>370.50720228055775</v>
      </c>
      <c r="G805" s="21">
        <f t="shared" si="39"/>
        <v>-1.0193452380952372E-2</v>
      </c>
    </row>
    <row r="806" spans="1:7" x14ac:dyDescent="0.15">
      <c r="A806" s="17" t="str">
        <f>LEFT(Data!A812,4)&amp;"-"&amp;IF(LEN(Data!A812)-FIND(".",Data!A812)=1,10,RIGHT(Data!A812,2))&amp;"-28"</f>
        <v>1937-12-28</v>
      </c>
      <c r="B806" s="18">
        <f>Data!B813</f>
        <v>11.31</v>
      </c>
      <c r="C806" s="20">
        <f t="shared" si="37"/>
        <v>2.6315789473684292E-2</v>
      </c>
      <c r="D806" s="18">
        <f>Data!C813/12</f>
        <v>6.6111083333333334E-2</v>
      </c>
      <c r="E806" s="20">
        <f>D806/B806</f>
        <v>5.8453654582964927E-3</v>
      </c>
      <c r="F806" s="18">
        <f t="shared" si="38"/>
        <v>382.49881469556675</v>
      </c>
      <c r="G806" s="21">
        <f t="shared" si="39"/>
        <v>3.2365396249243839E-2</v>
      </c>
    </row>
    <row r="807" spans="1:7" x14ac:dyDescent="0.15">
      <c r="A807" s="17" t="str">
        <f>LEFT(Data!A813,4)&amp;"-"&amp;IF(LEN(Data!A813)-FIND(".",Data!A813)=1,10,RIGHT(Data!A813,2))&amp;"-28"</f>
        <v>1938-01-28</v>
      </c>
      <c r="B807" s="18">
        <f>Data!B814</f>
        <v>11.04</v>
      </c>
      <c r="C807" s="20">
        <f t="shared" si="37"/>
        <v>-2.3872679045092937E-2</v>
      </c>
      <c r="D807" s="18">
        <f>Data!C814/12</f>
        <v>6.5555583333333334E-2</v>
      </c>
      <c r="E807" s="20">
        <f>D807/B807</f>
        <v>5.938005736714976E-3</v>
      </c>
      <c r="F807" s="18">
        <f t="shared" si="38"/>
        <v>375.60338861647182</v>
      </c>
      <c r="G807" s="21">
        <f t="shared" si="39"/>
        <v>-1.8027313586796434E-2</v>
      </c>
    </row>
    <row r="808" spans="1:7" x14ac:dyDescent="0.15">
      <c r="A808" s="17" t="str">
        <f>LEFT(Data!A814,4)&amp;"-"&amp;IF(LEN(Data!A814)-FIND(".",Data!A814)=1,10,RIGHT(Data!A814,2))&amp;"-28"</f>
        <v>1938-02-28</v>
      </c>
      <c r="B808" s="18">
        <f>Data!B815</f>
        <v>10.31</v>
      </c>
      <c r="C808" s="20">
        <f t="shared" si="37"/>
        <v>-6.6123188405797007E-2</v>
      </c>
      <c r="D808" s="18">
        <f>Data!C815/12</f>
        <v>6.5000000000000002E-2</v>
      </c>
      <c r="E808" s="20">
        <f>D808/B808</f>
        <v>6.3045586808923373E-3</v>
      </c>
      <c r="F808" s="18">
        <f t="shared" si="38"/>
        <v>352.99763006146327</v>
      </c>
      <c r="G808" s="21">
        <f t="shared" si="39"/>
        <v>-6.0185182669082016E-2</v>
      </c>
    </row>
    <row r="809" spans="1:7" x14ac:dyDescent="0.15">
      <c r="A809" s="17" t="str">
        <f>LEFT(Data!A815,4)&amp;"-"&amp;IF(LEN(Data!A815)-FIND(".",Data!A815)=1,10,RIGHT(Data!A815,2))&amp;"-28"</f>
        <v>1938-03-28</v>
      </c>
      <c r="B809" s="18">
        <f>Data!B816</f>
        <v>9.89</v>
      </c>
      <c r="C809" s="20">
        <f t="shared" si="37"/>
        <v>-4.0737148399612066E-2</v>
      </c>
      <c r="D809" s="18">
        <f>Data!C816/12</f>
        <v>6.388891666666667E-2</v>
      </c>
      <c r="E809" s="20">
        <f>D809/B809</f>
        <v>6.4599511290866192E-3</v>
      </c>
      <c r="F809" s="18">
        <f t="shared" si="38"/>
        <v>340.84300749387648</v>
      </c>
      <c r="G809" s="21">
        <f t="shared" si="39"/>
        <v>-3.4432589718719764E-2</v>
      </c>
    </row>
    <row r="810" spans="1:7" x14ac:dyDescent="0.15">
      <c r="A810" s="17" t="str">
        <f>LEFT(Data!A816,4)&amp;"-"&amp;IF(LEN(Data!A816)-FIND(".",Data!A816)=1,10,RIGHT(Data!A816,2))&amp;"-28"</f>
        <v>1938-04-28</v>
      </c>
      <c r="B810" s="18">
        <f>Data!B817</f>
        <v>9.98</v>
      </c>
      <c r="C810" s="20">
        <f t="shared" si="37"/>
        <v>9.100101112234471E-3</v>
      </c>
      <c r="D810" s="18">
        <f>Data!C817/12</f>
        <v>6.2777750000000007E-2</v>
      </c>
      <c r="E810" s="20">
        <f>D810/B810</f>
        <v>6.2903557114228461E-3</v>
      </c>
      <c r="F810" s="18">
        <f t="shared" si="38"/>
        <v>346.14654249657019</v>
      </c>
      <c r="G810" s="21">
        <f t="shared" si="39"/>
        <v>1.5560052241321065E-2</v>
      </c>
    </row>
    <row r="811" spans="1:7" x14ac:dyDescent="0.15">
      <c r="A811" s="17" t="str">
        <f>LEFT(Data!A817,4)&amp;"-"&amp;IF(LEN(Data!A817)-FIND(".",Data!A817)=1,10,RIGHT(Data!A817,2))&amp;"-28"</f>
        <v>1938-05-28</v>
      </c>
      <c r="B811" s="18">
        <f>Data!B818</f>
        <v>10.210000000000001</v>
      </c>
      <c r="C811" s="20">
        <f t="shared" si="37"/>
        <v>2.3046092184368705E-2</v>
      </c>
      <c r="D811" s="18">
        <f>Data!C818/12</f>
        <v>6.1666666666666668E-2</v>
      </c>
      <c r="E811" s="20">
        <f>D811/B811</f>
        <v>6.0398302317988895E-3</v>
      </c>
      <c r="F811" s="18">
        <f t="shared" si="38"/>
        <v>356.30125250482922</v>
      </c>
      <c r="G811" s="21">
        <f t="shared" si="39"/>
        <v>2.9336447895791595E-2</v>
      </c>
    </row>
    <row r="812" spans="1:7" x14ac:dyDescent="0.15">
      <c r="A812" s="17" t="str">
        <f>LEFT(Data!A818,4)&amp;"-"&amp;IF(LEN(Data!A818)-FIND(".",Data!A818)=1,10,RIGHT(Data!A818,2))&amp;"-28"</f>
        <v>1938-06-28</v>
      </c>
      <c r="B812" s="18">
        <f>Data!B819</f>
        <v>12.24</v>
      </c>
      <c r="C812" s="20">
        <f t="shared" si="37"/>
        <v>0.19882468168462286</v>
      </c>
      <c r="D812" s="18">
        <f>Data!C819/12</f>
        <v>5.9444416666666666E-2</v>
      </c>
      <c r="E812" s="20">
        <f>D812/B812</f>
        <v>4.8565699891067538E-3</v>
      </c>
      <c r="F812" s="18">
        <f t="shared" si="38"/>
        <v>429.29473469444082</v>
      </c>
      <c r="G812" s="21">
        <f t="shared" si="39"/>
        <v>0.20486451191642185</v>
      </c>
    </row>
    <row r="813" spans="1:7" x14ac:dyDescent="0.15">
      <c r="A813" s="17" t="str">
        <f>LEFT(Data!A819,4)&amp;"-"&amp;IF(LEN(Data!A819)-FIND(".",Data!A819)=1,10,RIGHT(Data!A819,2))&amp;"-28"</f>
        <v>1938-07-28</v>
      </c>
      <c r="B813" s="18">
        <f>Data!B820</f>
        <v>12.31</v>
      </c>
      <c r="C813" s="20">
        <f t="shared" si="37"/>
        <v>5.7189542483659928E-3</v>
      </c>
      <c r="D813" s="18">
        <f>Data!C820/12</f>
        <v>5.7222250000000002E-2</v>
      </c>
      <c r="E813" s="20">
        <f>D813/B813</f>
        <v>4.6484362307067425E-3</v>
      </c>
      <c r="F813" s="18">
        <f t="shared" si="38"/>
        <v>433.83475156622131</v>
      </c>
      <c r="G813" s="21">
        <f t="shared" si="39"/>
        <v>1.0575524237472766E-2</v>
      </c>
    </row>
    <row r="814" spans="1:7" x14ac:dyDescent="0.15">
      <c r="A814" s="17" t="str">
        <f>LEFT(Data!A820,4)&amp;"-"&amp;IF(LEN(Data!A820)-FIND(".",Data!A820)=1,10,RIGHT(Data!A820,2))&amp;"-28"</f>
        <v>1938-08-28</v>
      </c>
      <c r="B814" s="18">
        <f>Data!B821</f>
        <v>11.75</v>
      </c>
      <c r="C814" s="20">
        <f t="shared" si="37"/>
        <v>-4.549147034930956E-2</v>
      </c>
      <c r="D814" s="18">
        <f>Data!C821/12</f>
        <v>5.5E-2</v>
      </c>
      <c r="E814" s="20">
        <f>D814/B814</f>
        <v>4.6808510638297876E-3</v>
      </c>
      <c r="F814" s="18">
        <f t="shared" si="38"/>
        <v>416.11562400616657</v>
      </c>
      <c r="G814" s="21">
        <f t="shared" si="39"/>
        <v>-4.0843034118602795E-2</v>
      </c>
    </row>
    <row r="815" spans="1:7" x14ac:dyDescent="0.15">
      <c r="A815" s="17" t="str">
        <f>LEFT(Data!A821,4)&amp;"-"&amp;IF(LEN(Data!A821)-FIND(".",Data!A821)=1,10,RIGHT(Data!A821,2))&amp;"-28"</f>
        <v>1938-09-28</v>
      </c>
      <c r="B815" s="18">
        <f>Data!B822</f>
        <v>13.06</v>
      </c>
      <c r="C815" s="20">
        <f t="shared" si="37"/>
        <v>0.11148936170212775</v>
      </c>
      <c r="D815" s="18">
        <f>Data!C822/12</f>
        <v>5.0833333333333335E-2</v>
      </c>
      <c r="E815" s="20">
        <f>D815/B815</f>
        <v>3.8922919857069934E-3</v>
      </c>
      <c r="F815" s="18">
        <f t="shared" si="38"/>
        <v>464.45586458220214</v>
      </c>
      <c r="G815" s="21">
        <f t="shared" si="39"/>
        <v>0.11617021276595763</v>
      </c>
    </row>
    <row r="816" spans="1:7" x14ac:dyDescent="0.15">
      <c r="A816" s="17" t="str">
        <f>LEFT(Data!A822,4)&amp;"-"&amp;IF(LEN(Data!A822)-FIND(".",Data!A822)=1,10,RIGHT(Data!A822,2))&amp;"-28"</f>
        <v>1938-10-28</v>
      </c>
      <c r="B816" s="18">
        <f>Data!B823</f>
        <v>13.07</v>
      </c>
      <c r="C816" s="20">
        <f t="shared" si="37"/>
        <v>7.6569678407345521E-4</v>
      </c>
      <c r="D816" s="18">
        <f>Data!C823/12</f>
        <v>4.6666666666666669E-2</v>
      </c>
      <c r="E816" s="20">
        <f>D816/B816</f>
        <v>3.5705177250701351E-3</v>
      </c>
      <c r="F816" s="18">
        <f t="shared" si="38"/>
        <v>466.61929478348469</v>
      </c>
      <c r="G816" s="21">
        <f t="shared" si="39"/>
        <v>4.6579887697804079E-3</v>
      </c>
    </row>
    <row r="817" spans="1:7" x14ac:dyDescent="0.15">
      <c r="A817" s="17" t="str">
        <f>LEFT(Data!A823,4)&amp;"-"&amp;IF(LEN(Data!A823)-FIND(".",Data!A823)=1,10,RIGHT(Data!A823,2))&amp;"-28"</f>
        <v>1938-11-28</v>
      </c>
      <c r="B817" s="18">
        <f>Data!B824</f>
        <v>12.69</v>
      </c>
      <c r="C817" s="20">
        <f t="shared" si="37"/>
        <v>-2.9074215761285438E-2</v>
      </c>
      <c r="D817" s="18">
        <f>Data!C824/12</f>
        <v>4.2500000000000003E-2</v>
      </c>
      <c r="E817" s="20">
        <f>D817/B817</f>
        <v>3.34909377462569E-3</v>
      </c>
      <c r="F817" s="18">
        <f t="shared" si="38"/>
        <v>454.71877719145493</v>
      </c>
      <c r="G817" s="21">
        <f t="shared" si="39"/>
        <v>-2.5503698036215328E-2</v>
      </c>
    </row>
    <row r="818" spans="1:7" x14ac:dyDescent="0.15">
      <c r="A818" s="17" t="str">
        <f>LEFT(Data!A824,4)&amp;"-"&amp;IF(LEN(Data!A824)-FIND(".",Data!A824)=1,10,RIGHT(Data!A824,2))&amp;"-28"</f>
        <v>1938-12-28</v>
      </c>
      <c r="B818" s="18">
        <f>Data!B825</f>
        <v>12.5</v>
      </c>
      <c r="C818" s="20">
        <f t="shared" si="37"/>
        <v>-1.4972419227738287E-2</v>
      </c>
      <c r="D818" s="18">
        <f>Data!C825/12</f>
        <v>4.2777750000000003E-2</v>
      </c>
      <c r="E818" s="20">
        <f>D818/B818</f>
        <v>3.4222200000000001E-3</v>
      </c>
      <c r="F818" s="18">
        <f t="shared" si="38"/>
        <v>449.43343285451726</v>
      </c>
      <c r="G818" s="21">
        <f t="shared" si="39"/>
        <v>-1.1623325453112621E-2</v>
      </c>
    </row>
    <row r="819" spans="1:7" x14ac:dyDescent="0.15">
      <c r="A819" s="17" t="str">
        <f>LEFT(Data!A825,4)&amp;"-"&amp;IF(LEN(Data!A825)-FIND(".",Data!A825)=1,10,RIGHT(Data!A825,2))&amp;"-28"</f>
        <v>1939-01-28</v>
      </c>
      <c r="B819" s="18">
        <f>Data!B826</f>
        <v>12.4</v>
      </c>
      <c r="C819" s="20">
        <f t="shared" si="37"/>
        <v>-8.0000000000000071E-3</v>
      </c>
      <c r="D819" s="18">
        <f>Data!C826/12</f>
        <v>4.3055583333333335E-2</v>
      </c>
      <c r="E819" s="20">
        <f>D819/B819</f>
        <v>3.4722244623655914E-3</v>
      </c>
      <c r="F819" s="18">
        <f t="shared" si="38"/>
        <v>447.37602547426451</v>
      </c>
      <c r="G819" s="21">
        <f t="shared" si="39"/>
        <v>-4.5777799999999758E-3</v>
      </c>
    </row>
    <row r="820" spans="1:7" x14ac:dyDescent="0.15">
      <c r="A820" s="17" t="str">
        <f>LEFT(Data!A826,4)&amp;"-"&amp;IF(LEN(Data!A826)-FIND(".",Data!A826)=1,10,RIGHT(Data!A826,2))&amp;"-28"</f>
        <v>1939-02-28</v>
      </c>
      <c r="B820" s="18">
        <f>Data!B827</f>
        <v>12.39</v>
      </c>
      <c r="C820" s="20">
        <f t="shared" si="37"/>
        <v>-8.0645161290315848E-4</v>
      </c>
      <c r="D820" s="18">
        <f>Data!C827/12</f>
        <v>4.3333333333333335E-2</v>
      </c>
      <c r="E820" s="20">
        <f>D820/B820</f>
        <v>3.4974441754102772E-3</v>
      </c>
      <c r="F820" s="18">
        <f t="shared" si="38"/>
        <v>448.56862833647421</v>
      </c>
      <c r="G820" s="21">
        <f t="shared" si="39"/>
        <v>2.6657728494623445E-3</v>
      </c>
    </row>
    <row r="821" spans="1:7" x14ac:dyDescent="0.15">
      <c r="A821" s="17" t="str">
        <f>LEFT(Data!A827,4)&amp;"-"&amp;IF(LEN(Data!A827)-FIND(".",Data!A827)=1,10,RIGHT(Data!A827,2))&amp;"-28"</f>
        <v>1939-03-28</v>
      </c>
      <c r="B821" s="18">
        <f>Data!B828</f>
        <v>10.83</v>
      </c>
      <c r="C821" s="20">
        <f t="shared" si="37"/>
        <v>-0.12590799031476996</v>
      </c>
      <c r="D821" s="18">
        <f>Data!C828/12</f>
        <v>4.3611083333333335E-2</v>
      </c>
      <c r="E821" s="20">
        <f>D821/B821</f>
        <v>4.0268775007694674E-3</v>
      </c>
      <c r="F821" s="18">
        <f t="shared" si="38"/>
        <v>393.65909756082294</v>
      </c>
      <c r="G821" s="21">
        <f t="shared" si="39"/>
        <v>-0.12241054613935964</v>
      </c>
    </row>
    <row r="822" spans="1:7" x14ac:dyDescent="0.15">
      <c r="A822" s="17" t="str">
        <f>LEFT(Data!A828,4)&amp;"-"&amp;IF(LEN(Data!A828)-FIND(".",Data!A828)=1,10,RIGHT(Data!A828,2))&amp;"-28"</f>
        <v>1939-04-28</v>
      </c>
      <c r="B822" s="18">
        <f>Data!B829</f>
        <v>11.23</v>
      </c>
      <c r="C822" s="20">
        <f t="shared" si="37"/>
        <v>3.6934441366574422E-2</v>
      </c>
      <c r="D822" s="18">
        <f>Data!C829/12</f>
        <v>4.3888916666666666E-2</v>
      </c>
      <c r="E822" s="20">
        <f>D822/B822</f>
        <v>3.9081849213416439E-3</v>
      </c>
      <c r="F822" s="18">
        <f t="shared" si="38"/>
        <v>409.78389338104267</v>
      </c>
      <c r="G822" s="21">
        <f t="shared" si="39"/>
        <v>4.0961318867343888E-2</v>
      </c>
    </row>
    <row r="823" spans="1:7" x14ac:dyDescent="0.15">
      <c r="A823" s="17" t="str">
        <f>LEFT(Data!A829,4)&amp;"-"&amp;IF(LEN(Data!A829)-FIND(".",Data!A829)=1,10,RIGHT(Data!A829,2))&amp;"-28"</f>
        <v>1939-05-28</v>
      </c>
      <c r="B823" s="18">
        <f>Data!B830</f>
        <v>11.43</v>
      </c>
      <c r="C823" s="20">
        <f t="shared" si="37"/>
        <v>1.780943900267129E-2</v>
      </c>
      <c r="D823" s="18">
        <f>Data!C830/12</f>
        <v>4.4166666666666667E-2</v>
      </c>
      <c r="E823" s="20">
        <f>D823/B823</f>
        <v>3.8641003207932341E-3</v>
      </c>
      <c r="F823" s="18">
        <f t="shared" si="38"/>
        <v>418.68342586760997</v>
      </c>
      <c r="G823" s="21">
        <f t="shared" si="39"/>
        <v>2.1717623924012885E-2</v>
      </c>
    </row>
    <row r="824" spans="1:7" x14ac:dyDescent="0.15">
      <c r="A824" s="17" t="str">
        <f>LEFT(Data!A830,4)&amp;"-"&amp;IF(LEN(Data!A830)-FIND(".",Data!A830)=1,10,RIGHT(Data!A830,2))&amp;"-28"</f>
        <v>1939-06-28</v>
      </c>
      <c r="B824" s="18">
        <f>Data!B831</f>
        <v>11.71</v>
      </c>
      <c r="C824" s="20">
        <f t="shared" si="37"/>
        <v>2.4496937882764858E-2</v>
      </c>
      <c r="D824" s="18">
        <f>Data!C831/12</f>
        <v>4.5000000000000005E-2</v>
      </c>
      <c r="E824" s="20">
        <f>D824/B824</f>
        <v>3.8428693424423571E-3</v>
      </c>
      <c r="F824" s="18">
        <f t="shared" si="38"/>
        <v>430.55772250383785</v>
      </c>
      <c r="G824" s="21">
        <f t="shared" si="39"/>
        <v>2.8361038203558175E-2</v>
      </c>
    </row>
    <row r="825" spans="1:7" x14ac:dyDescent="0.15">
      <c r="A825" s="17" t="str">
        <f>LEFT(Data!A831,4)&amp;"-"&amp;IF(LEN(Data!A831)-FIND(".",Data!A831)=1,10,RIGHT(Data!A831,2))&amp;"-28"</f>
        <v>1939-07-28</v>
      </c>
      <c r="B825" s="18">
        <f>Data!B832</f>
        <v>11.54</v>
      </c>
      <c r="C825" s="20">
        <f t="shared" si="37"/>
        <v>-1.4517506404782332E-2</v>
      </c>
      <c r="D825" s="18">
        <f>Data!C832/12</f>
        <v>4.5833333333333337E-2</v>
      </c>
      <c r="E825" s="20">
        <f>D825/B825</f>
        <v>3.9716926632004631E-3</v>
      </c>
      <c r="F825" s="18">
        <f t="shared" si="38"/>
        <v>425.96167508172169</v>
      </c>
      <c r="G825" s="21">
        <f t="shared" si="39"/>
        <v>-1.0674637062339953E-2</v>
      </c>
    </row>
    <row r="826" spans="1:7" x14ac:dyDescent="0.15">
      <c r="A826" s="17" t="str">
        <f>LEFT(Data!A832,4)&amp;"-"&amp;IF(LEN(Data!A832)-FIND(".",Data!A832)=1,10,RIGHT(Data!A832,2))&amp;"-28"</f>
        <v>1939-08-28</v>
      </c>
      <c r="B826" s="18">
        <f>Data!B833</f>
        <v>12.77</v>
      </c>
      <c r="C826" s="20">
        <f t="shared" si="37"/>
        <v>0.10658578856152512</v>
      </c>
      <c r="D826" s="18">
        <f>Data!C833/12</f>
        <v>4.6666666666666669E-2</v>
      </c>
      <c r="E826" s="20">
        <f>D826/B826</f>
        <v>3.6543983294179067E-3</v>
      </c>
      <c r="F826" s="18">
        <f t="shared" si="38"/>
        <v>473.05492497702181</v>
      </c>
      <c r="G826" s="21">
        <f t="shared" si="39"/>
        <v>0.11055748122472564</v>
      </c>
    </row>
    <row r="827" spans="1:7" x14ac:dyDescent="0.15">
      <c r="A827" s="17" t="str">
        <f>LEFT(Data!A833,4)&amp;"-"&amp;IF(LEN(Data!A833)-FIND(".",Data!A833)=1,10,RIGHT(Data!A833,2))&amp;"-28"</f>
        <v>1939-09-28</v>
      </c>
      <c r="B827" s="18">
        <f>Data!B834</f>
        <v>12.9</v>
      </c>
      <c r="C827" s="20">
        <f t="shared" si="37"/>
        <v>1.0180109631950041E-2</v>
      </c>
      <c r="D827" s="18">
        <f>Data!C834/12</f>
        <v>4.8333333333333332E-2</v>
      </c>
      <c r="E827" s="20">
        <f>D827/B827</f>
        <v>3.7467700258397929E-3</v>
      </c>
      <c r="F827" s="18">
        <f t="shared" si="38"/>
        <v>479.59940710278073</v>
      </c>
      <c r="G827" s="21">
        <f t="shared" si="39"/>
        <v>1.3834507961367981E-2</v>
      </c>
    </row>
    <row r="828" spans="1:7" x14ac:dyDescent="0.15">
      <c r="A828" s="17" t="str">
        <f>LEFT(Data!A834,4)&amp;"-"&amp;IF(LEN(Data!A834)-FIND(".",Data!A834)=1,10,RIGHT(Data!A834,2))&amp;"-28"</f>
        <v>1939-10-28</v>
      </c>
      <c r="B828" s="18">
        <f>Data!B835</f>
        <v>12.67</v>
      </c>
      <c r="C828" s="20">
        <f t="shared" si="37"/>
        <v>-1.7829457364341161E-2</v>
      </c>
      <c r="D828" s="18">
        <f>Data!C835/12</f>
        <v>4.9999999999999996E-2</v>
      </c>
      <c r="E828" s="20">
        <f>D828/B828</f>
        <v>3.9463299131807413E-3</v>
      </c>
      <c r="F828" s="18">
        <f t="shared" si="38"/>
        <v>472.84535860482163</v>
      </c>
      <c r="G828" s="21">
        <f t="shared" si="39"/>
        <v>-1.4082687338501376E-2</v>
      </c>
    </row>
    <row r="829" spans="1:7" x14ac:dyDescent="0.15">
      <c r="A829" s="17" t="str">
        <f>LEFT(Data!A835,4)&amp;"-"&amp;IF(LEN(Data!A835)-FIND(".",Data!A835)=1,10,RIGHT(Data!A835,2))&amp;"-28"</f>
        <v>1939-11-28</v>
      </c>
      <c r="B829" s="18">
        <f>Data!B836</f>
        <v>12.37</v>
      </c>
      <c r="C829" s="20">
        <f t="shared" si="37"/>
        <v>-2.3677979479084454E-2</v>
      </c>
      <c r="D829" s="18">
        <f>Data!C836/12</f>
        <v>5.1666666666666666E-2</v>
      </c>
      <c r="E829" s="20">
        <f>D829/B829</f>
        <v>4.176771759633522E-3</v>
      </c>
      <c r="F829" s="18">
        <f t="shared" si="38"/>
        <v>463.51533968996722</v>
      </c>
      <c r="G829" s="21">
        <f t="shared" si="39"/>
        <v>-1.9731649565903675E-2</v>
      </c>
    </row>
    <row r="830" spans="1:7" x14ac:dyDescent="0.15">
      <c r="A830" s="17" t="str">
        <f>LEFT(Data!A836,4)&amp;"-"&amp;IF(LEN(Data!A836)-FIND(".",Data!A836)=1,10,RIGHT(Data!A836,2))&amp;"-28"</f>
        <v>1939-12-28</v>
      </c>
      <c r="B830" s="18">
        <f>Data!B837</f>
        <v>12.3</v>
      </c>
      <c r="C830" s="20">
        <f t="shared" si="37"/>
        <v>-5.6588520614387905E-3</v>
      </c>
      <c r="D830" s="18">
        <f>Data!C837/12</f>
        <v>5.1944416666666667E-2</v>
      </c>
      <c r="E830" s="20">
        <f>D830/B830</f>
        <v>4.223123306233062E-3</v>
      </c>
      <c r="F830" s="18">
        <f t="shared" si="38"/>
        <v>462.8283727354281</v>
      </c>
      <c r="G830" s="21">
        <f t="shared" si="39"/>
        <v>-1.4820803018052997E-3</v>
      </c>
    </row>
    <row r="831" spans="1:7" x14ac:dyDescent="0.15">
      <c r="A831" s="17" t="str">
        <f>LEFT(Data!A837,4)&amp;"-"&amp;IF(LEN(Data!A837)-FIND(".",Data!A837)=1,10,RIGHT(Data!A837,2))&amp;"-28"</f>
        <v>1940-01-28</v>
      </c>
      <c r="B831" s="18">
        <f>Data!B838</f>
        <v>12.22</v>
      </c>
      <c r="C831" s="20">
        <f t="shared" si="37"/>
        <v>-6.5040650406503753E-3</v>
      </c>
      <c r="D831" s="18">
        <f>Data!C838/12</f>
        <v>5.2222249999999998E-2</v>
      </c>
      <c r="E831" s="20">
        <f>D831/B831</f>
        <v>4.2735065466448438E-3</v>
      </c>
      <c r="F831" s="18">
        <f t="shared" si="38"/>
        <v>461.77268818418344</v>
      </c>
      <c r="G831" s="21">
        <f t="shared" si="39"/>
        <v>-2.2809417344172855E-3</v>
      </c>
    </row>
    <row r="832" spans="1:7" x14ac:dyDescent="0.15">
      <c r="A832" s="17" t="str">
        <f>LEFT(Data!A838,4)&amp;"-"&amp;IF(LEN(Data!A838)-FIND(".",Data!A838)=1,10,RIGHT(Data!A838,2))&amp;"-28"</f>
        <v>1940-02-28</v>
      </c>
      <c r="B832" s="18">
        <f>Data!B839</f>
        <v>12.15</v>
      </c>
      <c r="C832" s="20">
        <f t="shared" si="37"/>
        <v>-5.7283142389525921E-3</v>
      </c>
      <c r="D832" s="18">
        <f>Data!C839/12</f>
        <v>5.2499999999999998E-2</v>
      </c>
      <c r="E832" s="20">
        <f>D832/B832</f>
        <v>4.3209876543209872E-3</v>
      </c>
      <c r="F832" s="18">
        <f t="shared" si="38"/>
        <v>461.10089772531546</v>
      </c>
      <c r="G832" s="21">
        <f t="shared" si="39"/>
        <v>-1.4548076923077691E-3</v>
      </c>
    </row>
    <row r="833" spans="1:7" x14ac:dyDescent="0.15">
      <c r="A833" s="17" t="str">
        <f>LEFT(Data!A839,4)&amp;"-"&amp;IF(LEN(Data!A839)-FIND(".",Data!A839)=1,10,RIGHT(Data!A839,2))&amp;"-28"</f>
        <v>1940-03-28</v>
      </c>
      <c r="B833" s="18">
        <f>Data!B840</f>
        <v>12.27</v>
      </c>
      <c r="C833" s="20">
        <f t="shared" si="37"/>
        <v>9.8765432098764094E-3</v>
      </c>
      <c r="D833" s="18">
        <f>Data!C840/12</f>
        <v>5.305558333333333E-2</v>
      </c>
      <c r="E833" s="20">
        <f>D833/B833</f>
        <v>4.324008421624558E-3</v>
      </c>
      <c r="F833" s="18">
        <f t="shared" si="38"/>
        <v>467.6473919522798</v>
      </c>
      <c r="G833" s="21">
        <f t="shared" si="39"/>
        <v>1.4197530864197505E-2</v>
      </c>
    </row>
    <row r="834" spans="1:7" x14ac:dyDescent="0.15">
      <c r="A834" s="17" t="str">
        <f>LEFT(Data!A840,4)&amp;"-"&amp;IF(LEN(Data!A840)-FIND(".",Data!A840)=1,10,RIGHT(Data!A840,2))&amp;"-28"</f>
        <v>1940-04-28</v>
      </c>
      <c r="B834" s="18">
        <f>Data!B841</f>
        <v>10.58</v>
      </c>
      <c r="C834" s="20">
        <f t="shared" si="37"/>
        <v>-0.13773431132844327</v>
      </c>
      <c r="D834" s="18">
        <f>Data!C841/12</f>
        <v>5.3611083333333337E-2</v>
      </c>
      <c r="E834" s="20">
        <f>D834/B834</f>
        <v>5.0672101449275369E-3</v>
      </c>
      <c r="F834" s="18">
        <f t="shared" si="38"/>
        <v>405.25841173834237</v>
      </c>
      <c r="G834" s="21">
        <f t="shared" si="39"/>
        <v>-0.13341030290681877</v>
      </c>
    </row>
    <row r="835" spans="1:7" x14ac:dyDescent="0.15">
      <c r="A835" s="17" t="str">
        <f>LEFT(Data!A841,4)&amp;"-"&amp;IF(LEN(Data!A841)-FIND(".",Data!A841)=1,10,RIGHT(Data!A841,2))&amp;"-28"</f>
        <v>1940-05-28</v>
      </c>
      <c r="B835" s="18">
        <f>Data!B842</f>
        <v>9.67</v>
      </c>
      <c r="C835" s="20">
        <f t="shared" si="37"/>
        <v>-8.6011342155009496E-2</v>
      </c>
      <c r="D835" s="18">
        <f>Data!C842/12</f>
        <v>5.4166666666666669E-2</v>
      </c>
      <c r="E835" s="20">
        <f>D835/B835</f>
        <v>5.6015167183729748E-3</v>
      </c>
      <c r="F835" s="18">
        <f t="shared" si="38"/>
        <v>372.45512136039781</v>
      </c>
      <c r="G835" s="21">
        <f t="shared" si="39"/>
        <v>-8.0944132010081993E-2</v>
      </c>
    </row>
    <row r="836" spans="1:7" x14ac:dyDescent="0.15">
      <c r="A836" s="17" t="str">
        <f>LEFT(Data!A842,4)&amp;"-"&amp;IF(LEN(Data!A842)-FIND(".",Data!A842)=1,10,RIGHT(Data!A842,2))&amp;"-28"</f>
        <v>1940-06-28</v>
      </c>
      <c r="B836" s="18">
        <f>Data!B843</f>
        <v>9.99</v>
      </c>
      <c r="C836" s="20">
        <f t="shared" ref="C836:C899" si="40">B836/B835-1</f>
        <v>3.3092037228541926E-2</v>
      </c>
      <c r="D836" s="18">
        <f>Data!C843/12</f>
        <v>5.472225E-2</v>
      </c>
      <c r="E836" s="20">
        <f>D836/B836</f>
        <v>5.4777027027027025E-3</v>
      </c>
      <c r="F836" s="18">
        <f t="shared" ref="F836:F899" si="41">(1+C836+E835)*F835</f>
        <v>386.86673369156108</v>
      </c>
      <c r="G836" s="21">
        <f t="shared" ref="G836:G899" si="42">F836/F835-1</f>
        <v>3.8693553946914871E-2</v>
      </c>
    </row>
    <row r="837" spans="1:7" x14ac:dyDescent="0.15">
      <c r="A837" s="17" t="str">
        <f>LEFT(Data!A843,4)&amp;"-"&amp;IF(LEN(Data!A843)-FIND(".",Data!A843)=1,10,RIGHT(Data!A843,2))&amp;"-28"</f>
        <v>1940-07-28</v>
      </c>
      <c r="B837" s="18">
        <f>Data!B844</f>
        <v>10.199999999999999</v>
      </c>
      <c r="C837" s="20">
        <f t="shared" si="40"/>
        <v>2.102102102102088E-2</v>
      </c>
      <c r="D837" s="18">
        <f>Data!C844/12</f>
        <v>5.5277749999999994E-2</v>
      </c>
      <c r="E837" s="20">
        <f>D837/B837</f>
        <v>5.4193872549019601E-3</v>
      </c>
      <c r="F837" s="18">
        <f t="shared" si="41"/>
        <v>397.11820838555309</v>
      </c>
      <c r="G837" s="21">
        <f t="shared" si="42"/>
        <v>2.6498723723723527E-2</v>
      </c>
    </row>
    <row r="838" spans="1:7" x14ac:dyDescent="0.15">
      <c r="A838" s="17" t="str">
        <f>LEFT(Data!A844,4)&amp;"-"&amp;IF(LEN(Data!A844)-FIND(".",Data!A844)=1,10,RIGHT(Data!A844,2))&amp;"-28"</f>
        <v>1940-08-28</v>
      </c>
      <c r="B838" s="18">
        <f>Data!B845</f>
        <v>10.63</v>
      </c>
      <c r="C838" s="20">
        <f t="shared" si="40"/>
        <v>4.2156862745098111E-2</v>
      </c>
      <c r="D838" s="18">
        <f>Data!C845/12</f>
        <v>5.5833333333333339E-2</v>
      </c>
      <c r="E838" s="20">
        <f>D838/B838</f>
        <v>5.2524302289118849E-3</v>
      </c>
      <c r="F838" s="18">
        <f t="shared" si="41"/>
        <v>416.0116035472563</v>
      </c>
      <c r="G838" s="21">
        <f t="shared" si="42"/>
        <v>4.7576250000000098E-2</v>
      </c>
    </row>
    <row r="839" spans="1:7" x14ac:dyDescent="0.15">
      <c r="A839" s="17" t="str">
        <f>LEFT(Data!A845,4)&amp;"-"&amp;IF(LEN(Data!A845)-FIND(".",Data!A845)=1,10,RIGHT(Data!A845,2))&amp;"-28"</f>
        <v>1940-09-28</v>
      </c>
      <c r="B839" s="18">
        <f>Data!B846</f>
        <v>10.73</v>
      </c>
      <c r="C839" s="20">
        <f t="shared" si="40"/>
        <v>9.4073377234242805E-3</v>
      </c>
      <c r="D839" s="18">
        <f>Data!C846/12</f>
        <v>5.5833333333333339E-2</v>
      </c>
      <c r="E839" s="20">
        <f>D839/B839</f>
        <v>5.2034793414103761E-3</v>
      </c>
      <c r="F839" s="18">
        <f t="shared" si="41"/>
        <v>422.11023712073836</v>
      </c>
      <c r="G839" s="21">
        <f t="shared" si="42"/>
        <v>1.4659767952336145E-2</v>
      </c>
    </row>
    <row r="840" spans="1:7" x14ac:dyDescent="0.15">
      <c r="A840" s="17" t="str">
        <f>LEFT(Data!A846,4)&amp;"-"&amp;IF(LEN(Data!A846)-FIND(".",Data!A846)=1,10,RIGHT(Data!A846,2))&amp;"-28"</f>
        <v>1940-10-28</v>
      </c>
      <c r="B840" s="18">
        <f>Data!B847</f>
        <v>10.98</v>
      </c>
      <c r="C840" s="20">
        <f t="shared" si="40"/>
        <v>2.329916123019582E-2</v>
      </c>
      <c r="D840" s="18">
        <f>Data!C847/12</f>
        <v>5.5833333333333339E-2</v>
      </c>
      <c r="E840" s="20">
        <f>D840/B840</f>
        <v>5.0850030358227079E-3</v>
      </c>
      <c r="F840" s="18">
        <f t="shared" si="41"/>
        <v>434.14149349098625</v>
      </c>
      <c r="G840" s="21">
        <f t="shared" si="42"/>
        <v>2.850264057160623E-2</v>
      </c>
    </row>
    <row r="841" spans="1:7" x14ac:dyDescent="0.15">
      <c r="A841" s="17" t="str">
        <f>LEFT(Data!A847,4)&amp;"-"&amp;IF(LEN(Data!A847)-FIND(".",Data!A847)=1,10,RIGHT(Data!A847,2))&amp;"-28"</f>
        <v>1940-11-28</v>
      </c>
      <c r="B841" s="18">
        <f>Data!B848</f>
        <v>10.53</v>
      </c>
      <c r="C841" s="20">
        <f t="shared" si="40"/>
        <v>-4.0983606557377095E-2</v>
      </c>
      <c r="D841" s="18">
        <f>Data!C848/12</f>
        <v>5.5833333333333339E-2</v>
      </c>
      <c r="E841" s="20">
        <f>D841/B841</f>
        <v>5.3023108578664144E-3</v>
      </c>
      <c r="F841" s="18">
        <f t="shared" si="41"/>
        <v>418.55642014389787</v>
      </c>
      <c r="G841" s="21">
        <f t="shared" si="42"/>
        <v>-3.5898603521554384E-2</v>
      </c>
    </row>
    <row r="842" spans="1:7" x14ac:dyDescent="0.15">
      <c r="A842" s="17" t="str">
        <f>LEFT(Data!A848,4)&amp;"-"&amp;IF(LEN(Data!A848)-FIND(".",Data!A848)=1,10,RIGHT(Data!A848,2))&amp;"-28"</f>
        <v>1940-12-28</v>
      </c>
      <c r="B842" s="18">
        <f>Data!B849</f>
        <v>10.55</v>
      </c>
      <c r="C842" s="20">
        <f t="shared" si="40"/>
        <v>1.8993352326686086E-3</v>
      </c>
      <c r="D842" s="18">
        <f>Data!C849/12</f>
        <v>5.6111083333333332E-2</v>
      </c>
      <c r="E842" s="20">
        <f>D842/B842</f>
        <v>5.3185860979462866E-3</v>
      </c>
      <c r="F842" s="18">
        <f t="shared" si="41"/>
        <v>421.57071535069554</v>
      </c>
      <c r="G842" s="21">
        <f t="shared" si="42"/>
        <v>7.2016460905350854E-3</v>
      </c>
    </row>
    <row r="843" spans="1:7" x14ac:dyDescent="0.15">
      <c r="A843" s="17" t="str">
        <f>LEFT(Data!A849,4)&amp;"-"&amp;IF(LEN(Data!A849)-FIND(".",Data!A849)=1,10,RIGHT(Data!A849,2))&amp;"-28"</f>
        <v>1941-01-28</v>
      </c>
      <c r="B843" s="18">
        <f>Data!B850</f>
        <v>9.89</v>
      </c>
      <c r="C843" s="20">
        <f t="shared" si="40"/>
        <v>-6.2559241706161117E-2</v>
      </c>
      <c r="D843" s="18">
        <f>Data!C850/12</f>
        <v>5.6388916666666671E-2</v>
      </c>
      <c r="E843" s="20">
        <f>D843/B843</f>
        <v>5.7016093697337383E-3</v>
      </c>
      <c r="F843" s="18">
        <f t="shared" si="41"/>
        <v>397.43973121879765</v>
      </c>
      <c r="G843" s="21">
        <f t="shared" si="42"/>
        <v>-5.7240655608214785E-2</v>
      </c>
    </row>
    <row r="844" spans="1:7" x14ac:dyDescent="0.15">
      <c r="A844" s="17" t="str">
        <f>LEFT(Data!A850,4)&amp;"-"&amp;IF(LEN(Data!A850)-FIND(".",Data!A850)=1,10,RIGHT(Data!A850,2))&amp;"-28"</f>
        <v>1941-02-28</v>
      </c>
      <c r="B844" s="18">
        <f>Data!B851</f>
        <v>9.9499999999999993</v>
      </c>
      <c r="C844" s="20">
        <f t="shared" si="40"/>
        <v>6.0667340748228327E-3</v>
      </c>
      <c r="D844" s="18">
        <f>Data!C851/12</f>
        <v>5.6666666666666671E-2</v>
      </c>
      <c r="E844" s="20">
        <f>D844/B844</f>
        <v>5.6951423785594644E-3</v>
      </c>
      <c r="F844" s="18">
        <f t="shared" si="41"/>
        <v>402.11693847429274</v>
      </c>
      <c r="G844" s="21">
        <f t="shared" si="42"/>
        <v>1.1768343444556573E-2</v>
      </c>
    </row>
    <row r="845" spans="1:7" x14ac:dyDescent="0.15">
      <c r="A845" s="17" t="str">
        <f>LEFT(Data!A851,4)&amp;"-"&amp;IF(LEN(Data!A851)-FIND(".",Data!A851)=1,10,RIGHT(Data!A851,2))&amp;"-28"</f>
        <v>1941-03-28</v>
      </c>
      <c r="B845" s="18">
        <f>Data!B852</f>
        <v>9.64</v>
      </c>
      <c r="C845" s="20">
        <f t="shared" si="40"/>
        <v>-3.1155778894472186E-2</v>
      </c>
      <c r="D845" s="18">
        <f>Data!C852/12</f>
        <v>5.6944416666666664E-2</v>
      </c>
      <c r="E845" s="20">
        <f>D845/B845</f>
        <v>5.9070971645919772E-3</v>
      </c>
      <c r="F845" s="18">
        <f t="shared" si="41"/>
        <v>391.87878526690713</v>
      </c>
      <c r="G845" s="21">
        <f t="shared" si="42"/>
        <v>-2.5460636515912682E-2</v>
      </c>
    </row>
    <row r="846" spans="1:7" x14ac:dyDescent="0.15">
      <c r="A846" s="17" t="str">
        <f>LEFT(Data!A852,4)&amp;"-"&amp;IF(LEN(Data!A852)-FIND(".",Data!A852)=1,10,RIGHT(Data!A852,2))&amp;"-28"</f>
        <v>1941-04-28</v>
      </c>
      <c r="B846" s="18">
        <f>Data!B853</f>
        <v>9.43</v>
      </c>
      <c r="C846" s="20">
        <f t="shared" si="40"/>
        <v>-2.1784232365145262E-2</v>
      </c>
      <c r="D846" s="18">
        <f>Data!C853/12</f>
        <v>5.7222250000000002E-2</v>
      </c>
      <c r="E846" s="20">
        <f>D846/B846</f>
        <v>6.068107104984094E-3</v>
      </c>
      <c r="F846" s="18">
        <f t="shared" si="41"/>
        <v>385.65687281099582</v>
      </c>
      <c r="G846" s="21">
        <f t="shared" si="42"/>
        <v>-1.5877135200553338E-2</v>
      </c>
    </row>
    <row r="847" spans="1:7" x14ac:dyDescent="0.15">
      <c r="A847" s="17" t="str">
        <f>LEFT(Data!A853,4)&amp;"-"&amp;IF(LEN(Data!A853)-FIND(".",Data!A853)=1,10,RIGHT(Data!A853,2))&amp;"-28"</f>
        <v>1941-05-28</v>
      </c>
      <c r="B847" s="18">
        <f>Data!B854</f>
        <v>9.76</v>
      </c>
      <c r="C847" s="20">
        <f t="shared" si="40"/>
        <v>3.4994697773064631E-2</v>
      </c>
      <c r="D847" s="18">
        <f>Data!C854/12</f>
        <v>5.7499999999999996E-2</v>
      </c>
      <c r="E847" s="20">
        <f>D847/B847</f>
        <v>5.8913934426229504E-3</v>
      </c>
      <c r="F847" s="18">
        <f t="shared" si="41"/>
        <v>401.49302572911222</v>
      </c>
      <c r="G847" s="21">
        <f t="shared" si="42"/>
        <v>4.1062804878048809E-2</v>
      </c>
    </row>
    <row r="848" spans="1:7" x14ac:dyDescent="0.15">
      <c r="A848" s="17" t="str">
        <f>LEFT(Data!A854,4)&amp;"-"&amp;IF(LEN(Data!A854)-FIND(".",Data!A854)=1,10,RIGHT(Data!A854,2))&amp;"-28"</f>
        <v>1941-06-28</v>
      </c>
      <c r="B848" s="18">
        <f>Data!B855</f>
        <v>10.26</v>
      </c>
      <c r="C848" s="20">
        <f t="shared" si="40"/>
        <v>5.1229508196721341E-2</v>
      </c>
      <c r="D848" s="18">
        <f>Data!C855/12</f>
        <v>5.7777749999999996E-2</v>
      </c>
      <c r="E848" s="20">
        <f>D848/B848</f>
        <v>5.6313596491228066E-3</v>
      </c>
      <c r="F848" s="18">
        <f t="shared" si="41"/>
        <v>424.42666936066757</v>
      </c>
      <c r="G848" s="21">
        <f t="shared" si="42"/>
        <v>5.7120901639344357E-2</v>
      </c>
    </row>
    <row r="849" spans="1:7" x14ac:dyDescent="0.15">
      <c r="A849" s="17" t="str">
        <f>LEFT(Data!A855,4)&amp;"-"&amp;IF(LEN(Data!A855)-FIND(".",Data!A855)=1,10,RIGHT(Data!A855,2))&amp;"-28"</f>
        <v>1941-07-28</v>
      </c>
      <c r="B849" s="18">
        <f>Data!B856</f>
        <v>10.210000000000001</v>
      </c>
      <c r="C849" s="20">
        <f t="shared" si="40"/>
        <v>-4.873294346978474E-3</v>
      </c>
      <c r="D849" s="18">
        <f>Data!C856/12</f>
        <v>5.8055583333333334E-2</v>
      </c>
      <c r="E849" s="20">
        <f>D849/B849</f>
        <v>5.6861492001305906E-3</v>
      </c>
      <c r="F849" s="18">
        <f t="shared" si="41"/>
        <v>424.74841249201461</v>
      </c>
      <c r="G849" s="21">
        <f t="shared" si="42"/>
        <v>7.5806530214439505E-4</v>
      </c>
    </row>
    <row r="850" spans="1:7" x14ac:dyDescent="0.15">
      <c r="A850" s="17" t="str">
        <f>LEFT(Data!A856,4)&amp;"-"&amp;IF(LEN(Data!A856)-FIND(".",Data!A856)=1,10,RIGHT(Data!A856,2))&amp;"-28"</f>
        <v>1941-08-28</v>
      </c>
      <c r="B850" s="18">
        <f>Data!B857</f>
        <v>10.24</v>
      </c>
      <c r="C850" s="20">
        <f t="shared" si="40"/>
        <v>2.9382957884427352E-3</v>
      </c>
      <c r="D850" s="18">
        <f>Data!C857/12</f>
        <v>5.8333333333333327E-2</v>
      </c>
      <c r="E850" s="20">
        <f>D850/B850</f>
        <v>5.696614583333333E-3</v>
      </c>
      <c r="F850" s="18">
        <f t="shared" si="41"/>
        <v>428.41163180953583</v>
      </c>
      <c r="G850" s="21">
        <f t="shared" si="42"/>
        <v>8.6244449885732877E-3</v>
      </c>
    </row>
    <row r="851" spans="1:7" x14ac:dyDescent="0.15">
      <c r="A851" s="17" t="str">
        <f>LEFT(Data!A857,4)&amp;"-"&amp;IF(LEN(Data!A857)-FIND(".",Data!A857)=1,10,RIGHT(Data!A857,2))&amp;"-28"</f>
        <v>1941-09-28</v>
      </c>
      <c r="B851" s="18">
        <f>Data!B858</f>
        <v>9.83</v>
      </c>
      <c r="C851" s="20">
        <f t="shared" si="40"/>
        <v>-4.00390625E-2</v>
      </c>
      <c r="D851" s="18">
        <f>Data!C858/12</f>
        <v>5.8611083333333334E-2</v>
      </c>
      <c r="E851" s="20">
        <f>D851/B851</f>
        <v>5.9624703289250592E-3</v>
      </c>
      <c r="F851" s="18">
        <f t="shared" si="41"/>
        <v>413.69892765722267</v>
      </c>
      <c r="G851" s="21">
        <f t="shared" si="42"/>
        <v>-3.434244791666663E-2</v>
      </c>
    </row>
    <row r="852" spans="1:7" x14ac:dyDescent="0.15">
      <c r="A852" s="17" t="str">
        <f>LEFT(Data!A858,4)&amp;"-"&amp;IF(LEN(Data!A858)-FIND(".",Data!A858)=1,10,RIGHT(Data!A858,2))&amp;"-28"</f>
        <v>1941-10-28</v>
      </c>
      <c r="B852" s="18">
        <f>Data!B859</f>
        <v>9.3699999999999992</v>
      </c>
      <c r="C852" s="20">
        <f t="shared" si="40"/>
        <v>-4.6795523906409064E-2</v>
      </c>
      <c r="D852" s="18">
        <f>Data!C859/12</f>
        <v>5.8888916666666673E-2</v>
      </c>
      <c r="E852" s="20">
        <f>D852/B852</f>
        <v>6.2848363571682683E-3</v>
      </c>
      <c r="F852" s="18">
        <f t="shared" si="41"/>
        <v>396.80633717924763</v>
      </c>
      <c r="G852" s="21">
        <f t="shared" si="42"/>
        <v>-4.0833053577484013E-2</v>
      </c>
    </row>
    <row r="853" spans="1:7" x14ac:dyDescent="0.15">
      <c r="A853" s="17" t="str">
        <f>LEFT(Data!A859,4)&amp;"-"&amp;IF(LEN(Data!A859)-FIND(".",Data!A859)=1,10,RIGHT(Data!A859,2))&amp;"-28"</f>
        <v>1941-11-28</v>
      </c>
      <c r="B853" s="18">
        <f>Data!B860</f>
        <v>8.76</v>
      </c>
      <c r="C853" s="20">
        <f t="shared" si="40"/>
        <v>-6.5101387406616862E-2</v>
      </c>
      <c r="D853" s="18">
        <f>Data!C860/12</f>
        <v>5.9166666666666666E-2</v>
      </c>
      <c r="E853" s="20">
        <f>D853/B853</f>
        <v>6.7541856925418574E-3</v>
      </c>
      <c r="F853" s="18">
        <f t="shared" si="41"/>
        <v>373.46755699179971</v>
      </c>
      <c r="G853" s="21">
        <f t="shared" si="42"/>
        <v>-5.8816551049448607E-2</v>
      </c>
    </row>
    <row r="854" spans="1:7" x14ac:dyDescent="0.15">
      <c r="A854" s="17" t="str">
        <f>LEFT(Data!A860,4)&amp;"-"&amp;IF(LEN(Data!A860)-FIND(".",Data!A860)=1,10,RIGHT(Data!A860,2))&amp;"-28"</f>
        <v>1941-12-28</v>
      </c>
      <c r="B854" s="18">
        <f>Data!B861</f>
        <v>8.93</v>
      </c>
      <c r="C854" s="20">
        <f t="shared" si="40"/>
        <v>1.9406392694063967E-2</v>
      </c>
      <c r="D854" s="18">
        <f>Data!C861/12</f>
        <v>5.8611083333333334E-2</v>
      </c>
      <c r="E854" s="20">
        <f>D854/B854</f>
        <v>6.5633911907428148E-3</v>
      </c>
      <c r="F854" s="18">
        <f t="shared" si="41"/>
        <v>383.23768429133787</v>
      </c>
      <c r="G854" s="21">
        <f t="shared" si="42"/>
        <v>2.6160578386605904E-2</v>
      </c>
    </row>
    <row r="855" spans="1:7" x14ac:dyDescent="0.15">
      <c r="A855" s="17" t="str">
        <f>LEFT(Data!A861,4)&amp;"-"&amp;IF(LEN(Data!A861)-FIND(".",Data!A861)=1,10,RIGHT(Data!A861,2))&amp;"-28"</f>
        <v>1942-01-28</v>
      </c>
      <c r="B855" s="18">
        <f>Data!B862</f>
        <v>8.65</v>
      </c>
      <c r="C855" s="20">
        <f t="shared" si="40"/>
        <v>-3.1354983202687481E-2</v>
      </c>
      <c r="D855" s="18">
        <f>Data!C862/12</f>
        <v>5.8055583333333334E-2</v>
      </c>
      <c r="E855" s="20">
        <f>D855/B855</f>
        <v>6.7116281310211946E-3</v>
      </c>
      <c r="F855" s="18">
        <f t="shared" si="41"/>
        <v>373.73661197878454</v>
      </c>
      <c r="G855" s="21">
        <f t="shared" si="42"/>
        <v>-2.4791592011944696E-2</v>
      </c>
    </row>
    <row r="856" spans="1:7" x14ac:dyDescent="0.15">
      <c r="A856" s="17" t="str">
        <f>LEFT(Data!A862,4)&amp;"-"&amp;IF(LEN(Data!A862)-FIND(".",Data!A862)=1,10,RIGHT(Data!A862,2))&amp;"-28"</f>
        <v>1942-02-28</v>
      </c>
      <c r="B856" s="18">
        <f>Data!B863</f>
        <v>8.18</v>
      </c>
      <c r="C856" s="20">
        <f t="shared" si="40"/>
        <v>-5.4335260115606965E-2</v>
      </c>
      <c r="D856" s="18">
        <f>Data!C863/12</f>
        <v>5.7499999999999996E-2</v>
      </c>
      <c r="E856" s="20">
        <f>D856/B856</f>
        <v>7.0293398533007329E-3</v>
      </c>
      <c r="F856" s="18">
        <f t="shared" si="41"/>
        <v>355.93791711074095</v>
      </c>
      <c r="G856" s="21">
        <f t="shared" si="42"/>
        <v>-4.7623631984585857E-2</v>
      </c>
    </row>
    <row r="857" spans="1:7" x14ac:dyDescent="0.15">
      <c r="A857" s="17" t="str">
        <f>LEFT(Data!A863,4)&amp;"-"&amp;IF(LEN(Data!A863)-FIND(".",Data!A863)=1,10,RIGHT(Data!A863,2))&amp;"-28"</f>
        <v>1942-03-28</v>
      </c>
      <c r="B857" s="18">
        <f>Data!B864</f>
        <v>7.84</v>
      </c>
      <c r="C857" s="20">
        <f t="shared" si="40"/>
        <v>-4.1564792176039145E-2</v>
      </c>
      <c r="D857" s="18">
        <f>Data!C864/12</f>
        <v>5.6666666666666671E-2</v>
      </c>
      <c r="E857" s="20">
        <f>D857/B857</f>
        <v>7.2278911564625853E-3</v>
      </c>
      <c r="F857" s="18">
        <f t="shared" si="41"/>
        <v>343.64544014450814</v>
      </c>
      <c r="G857" s="21">
        <f t="shared" si="42"/>
        <v>-3.4535452322738469E-2</v>
      </c>
    </row>
    <row r="858" spans="1:7" x14ac:dyDescent="0.15">
      <c r="A858" s="17" t="str">
        <f>LEFT(Data!A864,4)&amp;"-"&amp;IF(LEN(Data!A864)-FIND(".",Data!A864)=1,10,RIGHT(Data!A864,2))&amp;"-28"</f>
        <v>1942-04-28</v>
      </c>
      <c r="B858" s="18">
        <f>Data!B865</f>
        <v>7.93</v>
      </c>
      <c r="C858" s="20">
        <f t="shared" si="40"/>
        <v>1.1479591836734748E-2</v>
      </c>
      <c r="D858" s="18">
        <f>Data!C865/12</f>
        <v>5.5833333333333339E-2</v>
      </c>
      <c r="E858" s="20">
        <f>D858/B858</f>
        <v>7.0407734342160582E-3</v>
      </c>
      <c r="F858" s="18">
        <f t="shared" si="41"/>
        <v>350.07418137170129</v>
      </c>
      <c r="G858" s="21">
        <f t="shared" si="42"/>
        <v>1.8707482993197244E-2</v>
      </c>
    </row>
    <row r="859" spans="1:7" x14ac:dyDescent="0.15">
      <c r="A859" s="17" t="str">
        <f>LEFT(Data!A865,4)&amp;"-"&amp;IF(LEN(Data!A865)-FIND(".",Data!A865)=1,10,RIGHT(Data!A865,2))&amp;"-28"</f>
        <v>1942-05-28</v>
      </c>
      <c r="B859" s="18">
        <f>Data!B866</f>
        <v>8.33</v>
      </c>
      <c r="C859" s="20">
        <f t="shared" si="40"/>
        <v>5.0441361916771843E-2</v>
      </c>
      <c r="D859" s="18">
        <f>Data!C866/12</f>
        <v>5.5E-2</v>
      </c>
      <c r="E859" s="20">
        <f>D859/B859</f>
        <v>6.6026410564225691E-3</v>
      </c>
      <c r="F859" s="18">
        <f t="shared" si="41"/>
        <v>370.19719284819575</v>
      </c>
      <c r="G859" s="21">
        <f t="shared" si="42"/>
        <v>5.7482135350988006E-2</v>
      </c>
    </row>
    <row r="860" spans="1:7" x14ac:dyDescent="0.15">
      <c r="A860" s="17" t="str">
        <f>LEFT(Data!A866,4)&amp;"-"&amp;IF(LEN(Data!A866)-FIND(".",Data!A866)=1,10,RIGHT(Data!A866,2))&amp;"-28"</f>
        <v>1942-06-28</v>
      </c>
      <c r="B860" s="18">
        <f>Data!B867</f>
        <v>8.64</v>
      </c>
      <c r="C860" s="20">
        <f t="shared" si="40"/>
        <v>3.7214885954381716E-2</v>
      </c>
      <c r="D860" s="18">
        <f>Data!C867/12</f>
        <v>5.3888916666666668E-2</v>
      </c>
      <c r="E860" s="20">
        <f>D860/B860</f>
        <v>6.2371431327160488E-3</v>
      </c>
      <c r="F860" s="18">
        <f t="shared" si="41"/>
        <v>386.41831834514551</v>
      </c>
      <c r="G860" s="21">
        <f t="shared" si="42"/>
        <v>4.3817527010804325E-2</v>
      </c>
    </row>
    <row r="861" spans="1:7" x14ac:dyDescent="0.15">
      <c r="A861" s="17" t="str">
        <f>LEFT(Data!A867,4)&amp;"-"&amp;IF(LEN(Data!A867)-FIND(".",Data!A867)=1,10,RIGHT(Data!A867,2))&amp;"-28"</f>
        <v>1942-07-28</v>
      </c>
      <c r="B861" s="18">
        <f>Data!B868</f>
        <v>8.59</v>
      </c>
      <c r="C861" s="20">
        <f t="shared" si="40"/>
        <v>-5.7870370370370905E-3</v>
      </c>
      <c r="D861" s="18">
        <f>Data!C868/12</f>
        <v>5.2777750000000005E-2</v>
      </c>
      <c r="E861" s="20">
        <f>D861/B861</f>
        <v>6.144091967403959E-3</v>
      </c>
      <c r="F861" s="18">
        <f t="shared" si="41"/>
        <v>386.59224758571469</v>
      </c>
      <c r="G861" s="21">
        <f t="shared" si="42"/>
        <v>4.5010609567897042E-4</v>
      </c>
    </row>
    <row r="862" spans="1:7" x14ac:dyDescent="0.15">
      <c r="A862" s="17" t="str">
        <f>LEFT(Data!A868,4)&amp;"-"&amp;IF(LEN(Data!A868)-FIND(".",Data!A868)=1,10,RIGHT(Data!A868,2))&amp;"-28"</f>
        <v>1942-08-28</v>
      </c>
      <c r="B862" s="18">
        <f>Data!B869</f>
        <v>8.68</v>
      </c>
      <c r="C862" s="20">
        <f t="shared" si="40"/>
        <v>1.0477299185098987E-2</v>
      </c>
      <c r="D862" s="18">
        <f>Data!C869/12</f>
        <v>5.1666666666666666E-2</v>
      </c>
      <c r="E862" s="20">
        <f>D862/B862</f>
        <v>5.9523809523809529E-3</v>
      </c>
      <c r="F862" s="18">
        <f t="shared" si="41"/>
        <v>393.01794854936213</v>
      </c>
      <c r="G862" s="21">
        <f t="shared" si="42"/>
        <v>1.6621391152503051E-2</v>
      </c>
    </row>
    <row r="863" spans="1:7" x14ac:dyDescent="0.15">
      <c r="A863" s="17" t="str">
        <f>LEFT(Data!A869,4)&amp;"-"&amp;IF(LEN(Data!A869)-FIND(".",Data!A869)=1,10,RIGHT(Data!A869,2))&amp;"-28"</f>
        <v>1942-09-28</v>
      </c>
      <c r="B863" s="18">
        <f>Data!B870</f>
        <v>9.32</v>
      </c>
      <c r="C863" s="20">
        <f t="shared" si="40"/>
        <v>7.3732718894009341E-2</v>
      </c>
      <c r="D863" s="18">
        <f>Data!C870/12</f>
        <v>5.0833333333333335E-2</v>
      </c>
      <c r="E863" s="20">
        <f>D863/B863</f>
        <v>5.454220314735336E-3</v>
      </c>
      <c r="F863" s="18">
        <f t="shared" si="41"/>
        <v>424.33562302094151</v>
      </c>
      <c r="G863" s="21">
        <f t="shared" si="42"/>
        <v>7.9685099846390273E-2</v>
      </c>
    </row>
    <row r="864" spans="1:7" x14ac:dyDescent="0.15">
      <c r="A864" s="17" t="str">
        <f>LEFT(Data!A870,4)&amp;"-"&amp;IF(LEN(Data!A870)-FIND(".",Data!A870)=1,10,RIGHT(Data!A870,2))&amp;"-28"</f>
        <v>1942-10-28</v>
      </c>
      <c r="B864" s="18">
        <f>Data!B871</f>
        <v>9.4700000000000006</v>
      </c>
      <c r="C864" s="20">
        <f t="shared" si="40"/>
        <v>1.6094420600858417E-2</v>
      </c>
      <c r="D864" s="18">
        <f>Data!C871/12</f>
        <v>4.9999999999999996E-2</v>
      </c>
      <c r="E864" s="20">
        <f>D864/B864</f>
        <v>5.2798310454065462E-3</v>
      </c>
      <c r="F864" s="18">
        <f t="shared" si="41"/>
        <v>433.47947898911457</v>
      </c>
      <c r="G864" s="21">
        <f t="shared" si="42"/>
        <v>2.1548640915593831E-2</v>
      </c>
    </row>
    <row r="865" spans="1:7" x14ac:dyDescent="0.15">
      <c r="A865" s="17" t="str">
        <f>LEFT(Data!A871,4)&amp;"-"&amp;IF(LEN(Data!A871)-FIND(".",Data!A871)=1,10,RIGHT(Data!A871,2))&amp;"-28"</f>
        <v>1942-11-28</v>
      </c>
      <c r="B865" s="18">
        <f>Data!B872</f>
        <v>9.52</v>
      </c>
      <c r="C865" s="20">
        <f t="shared" si="40"/>
        <v>5.2798310454065245E-3</v>
      </c>
      <c r="D865" s="18">
        <f>Data!C872/12</f>
        <v>4.9166666666666664E-2</v>
      </c>
      <c r="E865" s="20">
        <f>D865/B865</f>
        <v>5.1645658263305321E-3</v>
      </c>
      <c r="F865" s="18">
        <f t="shared" si="41"/>
        <v>438.05687581054133</v>
      </c>
      <c r="G865" s="21">
        <f t="shared" si="42"/>
        <v>1.0559662090813049E-2</v>
      </c>
    </row>
    <row r="866" spans="1:7" x14ac:dyDescent="0.15">
      <c r="A866" s="17" t="str">
        <f>LEFT(Data!A872,4)&amp;"-"&amp;IF(LEN(Data!A872)-FIND(".",Data!A872)=1,10,RIGHT(Data!A872,2))&amp;"-28"</f>
        <v>1942-12-28</v>
      </c>
      <c r="B866" s="18">
        <f>Data!B873</f>
        <v>10.09</v>
      </c>
      <c r="C866" s="20">
        <f t="shared" si="40"/>
        <v>5.9873949579831942E-2</v>
      </c>
      <c r="D866" s="18">
        <f>Data!C873/12</f>
        <v>4.9166666666666664E-2</v>
      </c>
      <c r="E866" s="20">
        <f>D866/B866</f>
        <v>4.8728113643871822E-3</v>
      </c>
      <c r="F866" s="18">
        <f t="shared" si="41"/>
        <v>466.54744467672066</v>
      </c>
      <c r="G866" s="21">
        <f t="shared" si="42"/>
        <v>6.5038515406162567E-2</v>
      </c>
    </row>
    <row r="867" spans="1:7" x14ac:dyDescent="0.15">
      <c r="A867" s="17" t="str">
        <f>LEFT(Data!A873,4)&amp;"-"&amp;IF(LEN(Data!A873)-FIND(".",Data!A873)=1,10,RIGHT(Data!A873,2))&amp;"-28"</f>
        <v>1943-01-28</v>
      </c>
      <c r="B867" s="18">
        <f>Data!B874</f>
        <v>10.69</v>
      </c>
      <c r="C867" s="20">
        <f t="shared" si="40"/>
        <v>5.9464816650148578E-2</v>
      </c>
      <c r="D867" s="18">
        <f>Data!C874/12</f>
        <v>4.9166666666666664E-2</v>
      </c>
      <c r="E867" s="20">
        <f>D867/B867</f>
        <v>4.5993140006236359E-3</v>
      </c>
      <c r="F867" s="18">
        <f t="shared" si="41"/>
        <v>496.56400062346376</v>
      </c>
      <c r="G867" s="21">
        <f t="shared" si="42"/>
        <v>6.4337628014535797E-2</v>
      </c>
    </row>
    <row r="868" spans="1:7" x14ac:dyDescent="0.15">
      <c r="A868" s="17" t="str">
        <f>LEFT(Data!A874,4)&amp;"-"&amp;IF(LEN(Data!A874)-FIND(".",Data!A874)=1,10,RIGHT(Data!A874,2))&amp;"-28"</f>
        <v>1943-02-28</v>
      </c>
      <c r="B868" s="18">
        <f>Data!B875</f>
        <v>11.07</v>
      </c>
      <c r="C868" s="20">
        <f t="shared" si="40"/>
        <v>3.5547240411599734E-2</v>
      </c>
      <c r="D868" s="18">
        <f>Data!C875/12</f>
        <v>4.9166666666666664E-2</v>
      </c>
      <c r="E868" s="20">
        <f>D868/B868</f>
        <v>4.4414333032219205E-3</v>
      </c>
      <c r="F868" s="18">
        <f t="shared" si="41"/>
        <v>516.49933429364501</v>
      </c>
      <c r="G868" s="21">
        <f t="shared" si="42"/>
        <v>4.0146554412223479E-2</v>
      </c>
    </row>
    <row r="869" spans="1:7" x14ac:dyDescent="0.15">
      <c r="A869" s="17" t="str">
        <f>LEFT(Data!A875,4)&amp;"-"&amp;IF(LEN(Data!A875)-FIND(".",Data!A875)=1,10,RIGHT(Data!A875,2))&amp;"-28"</f>
        <v>1943-03-28</v>
      </c>
      <c r="B869" s="18">
        <f>Data!B876</f>
        <v>11.44</v>
      </c>
      <c r="C869" s="20">
        <f t="shared" si="40"/>
        <v>3.342366757000903E-2</v>
      </c>
      <c r="D869" s="18">
        <f>Data!C876/12</f>
        <v>4.9166666666666664E-2</v>
      </c>
      <c r="E869" s="20">
        <f>D869/B869</f>
        <v>4.297785547785548E-3</v>
      </c>
      <c r="F869" s="18">
        <f t="shared" si="41"/>
        <v>536.05663368763044</v>
      </c>
      <c r="G869" s="21">
        <f t="shared" si="42"/>
        <v>3.7865100873230917E-2</v>
      </c>
    </row>
    <row r="870" spans="1:7" x14ac:dyDescent="0.15">
      <c r="A870" s="17" t="str">
        <f>LEFT(Data!A876,4)&amp;"-"&amp;IF(LEN(Data!A876)-FIND(".",Data!A876)=1,10,RIGHT(Data!A876,2))&amp;"-28"</f>
        <v>1943-04-28</v>
      </c>
      <c r="B870" s="18">
        <f>Data!B877</f>
        <v>11.89</v>
      </c>
      <c r="C870" s="20">
        <f t="shared" si="40"/>
        <v>3.9335664335664378E-2</v>
      </c>
      <c r="D870" s="18">
        <f>Data!C877/12</f>
        <v>4.9166666666666664E-2</v>
      </c>
      <c r="E870" s="20">
        <f>D870/B870</f>
        <v>4.1351275581721332E-3</v>
      </c>
      <c r="F870" s="18">
        <f t="shared" si="41"/>
        <v>559.44663394833049</v>
      </c>
      <c r="G870" s="21">
        <f t="shared" si="42"/>
        <v>4.363344988344986E-2</v>
      </c>
    </row>
    <row r="871" spans="1:7" x14ac:dyDescent="0.15">
      <c r="A871" s="17" t="str">
        <f>LEFT(Data!A877,4)&amp;"-"&amp;IF(LEN(Data!A877)-FIND(".",Data!A877)=1,10,RIGHT(Data!A877,2))&amp;"-28"</f>
        <v>1943-05-28</v>
      </c>
      <c r="B871" s="18">
        <f>Data!B878</f>
        <v>12.1</v>
      </c>
      <c r="C871" s="20">
        <f t="shared" si="40"/>
        <v>1.766190075693852E-2</v>
      </c>
      <c r="D871" s="18">
        <f>Data!C878/12</f>
        <v>4.9166666666666664E-2</v>
      </c>
      <c r="E871" s="20">
        <f>D871/B871</f>
        <v>4.0633608815426993E-3</v>
      </c>
      <c r="F871" s="18">
        <f t="shared" si="41"/>
        <v>571.64090806929551</v>
      </c>
      <c r="G871" s="21">
        <f t="shared" si="42"/>
        <v>2.1797028315110545E-2</v>
      </c>
    </row>
    <row r="872" spans="1:7" x14ac:dyDescent="0.15">
      <c r="A872" s="17" t="str">
        <f>LEFT(Data!A878,4)&amp;"-"&amp;IF(LEN(Data!A878)-FIND(".",Data!A878)=1,10,RIGHT(Data!A878,2))&amp;"-28"</f>
        <v>1943-06-28</v>
      </c>
      <c r="B872" s="18">
        <f>Data!B879</f>
        <v>12.35</v>
      </c>
      <c r="C872" s="20">
        <f t="shared" si="40"/>
        <v>2.0661157024793431E-2</v>
      </c>
      <c r="D872" s="18">
        <f>Data!C879/12</f>
        <v>4.9444416666666664E-2</v>
      </c>
      <c r="E872" s="20">
        <f>D872/B872</f>
        <v>4.0035964912280703E-3</v>
      </c>
      <c r="F872" s="18">
        <f t="shared" si="41"/>
        <v>585.77445393684911</v>
      </c>
      <c r="G872" s="21">
        <f t="shared" si="42"/>
        <v>2.472451790633623E-2</v>
      </c>
    </row>
    <row r="873" spans="1:7" x14ac:dyDescent="0.15">
      <c r="A873" s="17" t="str">
        <f>LEFT(Data!A879,4)&amp;"-"&amp;IF(LEN(Data!A879)-FIND(".",Data!A879)=1,10,RIGHT(Data!A879,2))&amp;"-28"</f>
        <v>1943-07-28</v>
      </c>
      <c r="B873" s="18">
        <f>Data!B880</f>
        <v>11.74</v>
      </c>
      <c r="C873" s="20">
        <f t="shared" si="40"/>
        <v>-4.9392712550607287E-2</v>
      </c>
      <c r="D873" s="18">
        <f>Data!C880/12</f>
        <v>4.9722249999999996E-2</v>
      </c>
      <c r="E873" s="20">
        <f>D873/B873</f>
        <v>4.2352853492333897E-3</v>
      </c>
      <c r="F873" s="18">
        <f t="shared" si="41"/>
        <v>559.18666926249</v>
      </c>
      <c r="G873" s="21">
        <f t="shared" si="42"/>
        <v>-4.5389116059379231E-2</v>
      </c>
    </row>
    <row r="874" spans="1:7" x14ac:dyDescent="0.15">
      <c r="A874" s="17" t="str">
        <f>LEFT(Data!A880,4)&amp;"-"&amp;IF(LEN(Data!A880)-FIND(".",Data!A880)=1,10,RIGHT(Data!A880,2))&amp;"-28"</f>
        <v>1943-08-28</v>
      </c>
      <c r="B874" s="18">
        <f>Data!B881</f>
        <v>11.99</v>
      </c>
      <c r="C874" s="20">
        <f t="shared" si="40"/>
        <v>2.1294718909710353E-2</v>
      </c>
      <c r="D874" s="18">
        <f>Data!C881/12</f>
        <v>4.9999999999999996E-2</v>
      </c>
      <c r="E874" s="20">
        <f>D874/B874</f>
        <v>4.1701417848206837E-3</v>
      </c>
      <c r="F874" s="18">
        <f t="shared" si="41"/>
        <v>573.46270731030586</v>
      </c>
      <c r="G874" s="21">
        <f t="shared" si="42"/>
        <v>2.5530004258943695E-2</v>
      </c>
    </row>
    <row r="875" spans="1:7" x14ac:dyDescent="0.15">
      <c r="A875" s="17" t="str">
        <f>LEFT(Data!A881,4)&amp;"-"&amp;IF(LEN(Data!A881)-FIND(".",Data!A881)=1,10,RIGHT(Data!A881,2))&amp;"-28"</f>
        <v>1943-09-28</v>
      </c>
      <c r="B875" s="18">
        <f>Data!B882</f>
        <v>11.88</v>
      </c>
      <c r="C875" s="20">
        <f t="shared" si="40"/>
        <v>-9.1743119266054496E-3</v>
      </c>
      <c r="D875" s="18">
        <f>Data!C882/12</f>
        <v>5.0277750000000003E-2</v>
      </c>
      <c r="E875" s="20">
        <f>D875/B875</f>
        <v>4.2321338383838379E-3</v>
      </c>
      <c r="F875" s="18">
        <f t="shared" si="41"/>
        <v>570.59300235295655</v>
      </c>
      <c r="G875" s="21">
        <f t="shared" si="42"/>
        <v>-5.0041701417847806E-3</v>
      </c>
    </row>
    <row r="876" spans="1:7" x14ac:dyDescent="0.15">
      <c r="A876" s="17" t="str">
        <f>LEFT(Data!A882,4)&amp;"-"&amp;IF(LEN(Data!A882)-FIND(".",Data!A882)=1,10,RIGHT(Data!A882,2))&amp;"-28"</f>
        <v>1943-10-28</v>
      </c>
      <c r="B876" s="18">
        <f>Data!B883</f>
        <v>11.33</v>
      </c>
      <c r="C876" s="20">
        <f t="shared" si="40"/>
        <v>-4.6296296296296391E-2</v>
      </c>
      <c r="D876" s="18">
        <f>Data!C883/12</f>
        <v>5.0555583333333327E-2</v>
      </c>
      <c r="E876" s="20">
        <f>D876/B876</f>
        <v>4.4620991468078842E-3</v>
      </c>
      <c r="F876" s="18">
        <f t="shared" si="41"/>
        <v>546.5914856046337</v>
      </c>
      <c r="G876" s="21">
        <f t="shared" si="42"/>
        <v>-4.2064162457912557E-2</v>
      </c>
    </row>
    <row r="877" spans="1:7" x14ac:dyDescent="0.15">
      <c r="A877" s="17" t="str">
        <f>LEFT(Data!A883,4)&amp;"-"&amp;IF(LEN(Data!A883)-FIND(".",Data!A883)=1,10,RIGHT(Data!A883,2))&amp;"-28"</f>
        <v>1943-11-28</v>
      </c>
      <c r="B877" s="18">
        <f>Data!B884</f>
        <v>11.48</v>
      </c>
      <c r="C877" s="20">
        <f t="shared" si="40"/>
        <v>1.3239187996469504E-2</v>
      </c>
      <c r="D877" s="18">
        <f>Data!C884/12</f>
        <v>5.0833333333333335E-2</v>
      </c>
      <c r="E877" s="20">
        <f>D877/B877</f>
        <v>4.4279907084785134E-3</v>
      </c>
      <c r="F877" s="18">
        <f t="shared" si="41"/>
        <v>556.26685844139183</v>
      </c>
      <c r="G877" s="21">
        <f t="shared" si="42"/>
        <v>1.7701287143277344E-2</v>
      </c>
    </row>
    <row r="878" spans="1:7" x14ac:dyDescent="0.15">
      <c r="A878" s="17" t="str">
        <f>LEFT(Data!A884,4)&amp;"-"&amp;IF(LEN(Data!A884)-FIND(".",Data!A884)=1,10,RIGHT(Data!A884,2))&amp;"-28"</f>
        <v>1943-12-28</v>
      </c>
      <c r="B878" s="18">
        <f>Data!B885</f>
        <v>11.85</v>
      </c>
      <c r="C878" s="20">
        <f t="shared" si="40"/>
        <v>3.2229965156794327E-2</v>
      </c>
      <c r="D878" s="18">
        <f>Data!C885/12</f>
        <v>5.1111083333333335E-2</v>
      </c>
      <c r="E878" s="20">
        <f>D878/B878</f>
        <v>4.3131715893108304E-3</v>
      </c>
      <c r="F878" s="18">
        <f t="shared" si="41"/>
        <v>576.65846438745041</v>
      </c>
      <c r="G878" s="21">
        <f t="shared" si="42"/>
        <v>3.6657955865272873E-2</v>
      </c>
    </row>
    <row r="879" spans="1:7" x14ac:dyDescent="0.15">
      <c r="A879" s="17" t="str">
        <f>LEFT(Data!A885,4)&amp;"-"&amp;IF(LEN(Data!A885)-FIND(".",Data!A885)=1,10,RIGHT(Data!A885,2))&amp;"-28"</f>
        <v>1944-01-28</v>
      </c>
      <c r="B879" s="18">
        <f>Data!B886</f>
        <v>11.77</v>
      </c>
      <c r="C879" s="20">
        <f t="shared" si="40"/>
        <v>-6.7510548523206371E-3</v>
      </c>
      <c r="D879" s="18">
        <f>Data!C886/12</f>
        <v>5.1388916666666666E-2</v>
      </c>
      <c r="E879" s="20">
        <f>D879/B879</f>
        <v>4.3660931747380345E-3</v>
      </c>
      <c r="F879" s="18">
        <f t="shared" si="41"/>
        <v>575.25263836864735</v>
      </c>
      <c r="G879" s="21">
        <f t="shared" si="42"/>
        <v>-2.4378832630097547E-3</v>
      </c>
    </row>
    <row r="880" spans="1:7" x14ac:dyDescent="0.15">
      <c r="A880" s="17" t="str">
        <f>LEFT(Data!A886,4)&amp;"-"&amp;IF(LEN(Data!A886)-FIND(".",Data!A886)=1,10,RIGHT(Data!A886,2))&amp;"-28"</f>
        <v>1944-02-28</v>
      </c>
      <c r="B880" s="18">
        <f>Data!B887</f>
        <v>12.1</v>
      </c>
      <c r="C880" s="20">
        <f t="shared" si="40"/>
        <v>2.8037383177570208E-2</v>
      </c>
      <c r="D880" s="18">
        <f>Data!C887/12</f>
        <v>5.1666666666666666E-2</v>
      </c>
      <c r="E880" s="20">
        <f>D880/B880</f>
        <v>4.2699724517906339E-3</v>
      </c>
      <c r="F880" s="18">
        <f t="shared" si="41"/>
        <v>593.89282363262873</v>
      </c>
      <c r="G880" s="21">
        <f t="shared" si="42"/>
        <v>3.2403476352308225E-2</v>
      </c>
    </row>
    <row r="881" spans="1:7" x14ac:dyDescent="0.15">
      <c r="A881" s="17" t="str">
        <f>LEFT(Data!A887,4)&amp;"-"&amp;IF(LEN(Data!A887)-FIND(".",Data!A887)=1,10,RIGHT(Data!A887,2))&amp;"-28"</f>
        <v>1944-03-28</v>
      </c>
      <c r="B881" s="18">
        <f>Data!B888</f>
        <v>11.89</v>
      </c>
      <c r="C881" s="20">
        <f t="shared" si="40"/>
        <v>-1.7355371900826366E-2</v>
      </c>
      <c r="D881" s="18">
        <f>Data!C888/12</f>
        <v>5.1944416666666667E-2</v>
      </c>
      <c r="E881" s="20">
        <f>D881/B881</f>
        <v>4.368748247827306E-3</v>
      </c>
      <c r="F881" s="18">
        <f t="shared" si="41"/>
        <v>586.12149880548009</v>
      </c>
      <c r="G881" s="21">
        <f t="shared" si="42"/>
        <v>-1.308539944903564E-2</v>
      </c>
    </row>
    <row r="882" spans="1:7" x14ac:dyDescent="0.15">
      <c r="A882" s="17" t="str">
        <f>LEFT(Data!A888,4)&amp;"-"&amp;IF(LEN(Data!A888)-FIND(".",Data!A888)=1,10,RIGHT(Data!A888,2))&amp;"-28"</f>
        <v>1944-04-28</v>
      </c>
      <c r="B882" s="18">
        <f>Data!B889</f>
        <v>12.1</v>
      </c>
      <c r="C882" s="20">
        <f t="shared" si="40"/>
        <v>1.766190075693852E-2</v>
      </c>
      <c r="D882" s="18">
        <f>Data!C889/12</f>
        <v>5.2222249999999998E-2</v>
      </c>
      <c r="E882" s="20">
        <f>D882/B882</f>
        <v>4.3158884297520659E-3</v>
      </c>
      <c r="F882" s="18">
        <f t="shared" si="41"/>
        <v>599.0341358198109</v>
      </c>
      <c r="G882" s="21">
        <f t="shared" si="42"/>
        <v>2.2030649004765923E-2</v>
      </c>
    </row>
    <row r="883" spans="1:7" x14ac:dyDescent="0.15">
      <c r="A883" s="17" t="str">
        <f>LEFT(Data!A889,4)&amp;"-"&amp;IF(LEN(Data!A889)-FIND(".",Data!A889)=1,10,RIGHT(Data!A889,2))&amp;"-28"</f>
        <v>1944-05-28</v>
      </c>
      <c r="B883" s="18">
        <f>Data!B890</f>
        <v>12.67</v>
      </c>
      <c r="C883" s="20">
        <f t="shared" si="40"/>
        <v>4.7107438016529057E-2</v>
      </c>
      <c r="D883" s="18">
        <f>Data!C890/12</f>
        <v>5.2499999999999998E-2</v>
      </c>
      <c r="E883" s="20">
        <f>D883/B883</f>
        <v>4.1436464088397788E-3</v>
      </c>
      <c r="F883" s="18">
        <f t="shared" si="41"/>
        <v>629.83846373853896</v>
      </c>
      <c r="G883" s="21">
        <f t="shared" si="42"/>
        <v>5.1423326446281115E-2</v>
      </c>
    </row>
    <row r="884" spans="1:7" x14ac:dyDescent="0.15">
      <c r="A884" s="17" t="str">
        <f>LEFT(Data!A890,4)&amp;"-"&amp;IF(LEN(Data!A890)-FIND(".",Data!A890)=1,10,RIGHT(Data!A890,2))&amp;"-28"</f>
        <v>1944-06-28</v>
      </c>
      <c r="B884" s="18">
        <f>Data!B891</f>
        <v>13</v>
      </c>
      <c r="C884" s="20">
        <f t="shared" si="40"/>
        <v>2.6045777426992878E-2</v>
      </c>
      <c r="D884" s="18">
        <f>Data!C891/12</f>
        <v>5.2777750000000005E-2</v>
      </c>
      <c r="E884" s="20">
        <f>D884/B884</f>
        <v>4.0598269230769238E-3</v>
      </c>
      <c r="F884" s="18">
        <f t="shared" si="41"/>
        <v>648.85292406845144</v>
      </c>
      <c r="G884" s="21">
        <f t="shared" si="42"/>
        <v>3.0189423835832674E-2</v>
      </c>
    </row>
    <row r="885" spans="1:7" x14ac:dyDescent="0.15">
      <c r="A885" s="17" t="str">
        <f>LEFT(Data!A891,4)&amp;"-"&amp;IF(LEN(Data!A891)-FIND(".",Data!A891)=1,10,RIGHT(Data!A891,2))&amp;"-28"</f>
        <v>1944-07-28</v>
      </c>
      <c r="B885" s="18">
        <f>Data!B892</f>
        <v>12.81</v>
      </c>
      <c r="C885" s="20">
        <f t="shared" si="40"/>
        <v>-1.4615384615384586E-2</v>
      </c>
      <c r="D885" s="18">
        <f>Data!C892/12</f>
        <v>5.305558333333333E-2</v>
      </c>
      <c r="E885" s="20">
        <f>D885/B885</f>
        <v>4.1417317200104081E-3</v>
      </c>
      <c r="F885" s="18">
        <f t="shared" si="41"/>
        <v>642.00391959462434</v>
      </c>
      <c r="G885" s="21">
        <f t="shared" si="42"/>
        <v>-1.055555769230776E-2</v>
      </c>
    </row>
    <row r="886" spans="1:7" x14ac:dyDescent="0.15">
      <c r="A886" s="17" t="str">
        <f>LEFT(Data!A892,4)&amp;"-"&amp;IF(LEN(Data!A892)-FIND(".",Data!A892)=1,10,RIGHT(Data!A892,2))&amp;"-28"</f>
        <v>1944-08-28</v>
      </c>
      <c r="B886" s="18">
        <f>Data!B893</f>
        <v>12.6</v>
      </c>
      <c r="C886" s="20">
        <f t="shared" si="40"/>
        <v>-1.6393442622950838E-2</v>
      </c>
      <c r="D886" s="18">
        <f>Data!C893/12</f>
        <v>5.3333333333333337E-2</v>
      </c>
      <c r="E886" s="20">
        <f>D886/B886</f>
        <v>4.2328042328042331E-3</v>
      </c>
      <c r="F886" s="18">
        <f t="shared" si="41"/>
        <v>634.13827317319635</v>
      </c>
      <c r="G886" s="21">
        <f t="shared" si="42"/>
        <v>-1.2251710902940527E-2</v>
      </c>
    </row>
    <row r="887" spans="1:7" x14ac:dyDescent="0.15">
      <c r="A887" s="17" t="str">
        <f>LEFT(Data!A893,4)&amp;"-"&amp;IF(LEN(Data!A893)-FIND(".",Data!A893)=1,10,RIGHT(Data!A893,2))&amp;"-28"</f>
        <v>1944-09-28</v>
      </c>
      <c r="B887" s="18">
        <f>Data!B894</f>
        <v>12.91</v>
      </c>
      <c r="C887" s="20">
        <f t="shared" si="40"/>
        <v>2.4603174603174738E-2</v>
      </c>
      <c r="D887" s="18">
        <f>Data!C894/12</f>
        <v>5.3333333333333337E-2</v>
      </c>
      <c r="E887" s="20">
        <f>D887/B887</f>
        <v>4.1311644719855415E-3</v>
      </c>
      <c r="F887" s="18">
        <f t="shared" si="41"/>
        <v>652.42427099750284</v>
      </c>
      <c r="G887" s="21">
        <f t="shared" si="42"/>
        <v>2.8835978835978882E-2</v>
      </c>
    </row>
    <row r="888" spans="1:7" x14ac:dyDescent="0.15">
      <c r="A888" s="17" t="str">
        <f>LEFT(Data!A894,4)&amp;"-"&amp;IF(LEN(Data!A894)-FIND(".",Data!A894)=1,10,RIGHT(Data!A894,2))&amp;"-28"</f>
        <v>1944-10-28</v>
      </c>
      <c r="B888" s="18">
        <f>Data!B895</f>
        <v>12.82</v>
      </c>
      <c r="C888" s="20">
        <f t="shared" si="40"/>
        <v>-6.9713400464755937E-3</v>
      </c>
      <c r="D888" s="18">
        <f>Data!C895/12</f>
        <v>5.3333333333333337E-2</v>
      </c>
      <c r="E888" s="20">
        <f>D888/B888</f>
        <v>4.1601664066562667E-3</v>
      </c>
      <c r="F888" s="18">
        <f t="shared" si="41"/>
        <v>650.57127151881127</v>
      </c>
      <c r="G888" s="21">
        <f t="shared" si="42"/>
        <v>-2.8401755744900115E-3</v>
      </c>
    </row>
    <row r="889" spans="1:7" x14ac:dyDescent="0.15">
      <c r="A889" s="17" t="str">
        <f>LEFT(Data!A895,4)&amp;"-"&amp;IF(LEN(Data!A895)-FIND(".",Data!A895)=1,10,RIGHT(Data!A895,2))&amp;"-28"</f>
        <v>1944-11-28</v>
      </c>
      <c r="B889" s="18">
        <f>Data!B896</f>
        <v>13.1</v>
      </c>
      <c r="C889" s="20">
        <f t="shared" si="40"/>
        <v>2.1840873634945357E-2</v>
      </c>
      <c r="D889" s="18">
        <f>Data!C896/12</f>
        <v>5.3333333333333337E-2</v>
      </c>
      <c r="E889" s="20">
        <f>D889/B889</f>
        <v>4.0712468193384223E-3</v>
      </c>
      <c r="F889" s="18">
        <f t="shared" si="41"/>
        <v>667.48680119948756</v>
      </c>
      <c r="G889" s="21">
        <f t="shared" si="42"/>
        <v>2.6001040041601531E-2</v>
      </c>
    </row>
    <row r="890" spans="1:7" x14ac:dyDescent="0.15">
      <c r="A890" s="17" t="str">
        <f>LEFT(Data!A896,4)&amp;"-"&amp;IF(LEN(Data!A896)-FIND(".",Data!A896)=1,10,RIGHT(Data!A896,2))&amp;"-28"</f>
        <v>1944-12-28</v>
      </c>
      <c r="B890" s="18">
        <f>Data!B897</f>
        <v>13.49</v>
      </c>
      <c r="C890" s="20">
        <f t="shared" si="40"/>
        <v>2.977099236641223E-2</v>
      </c>
      <c r="D890" s="18">
        <f>Data!C897/12</f>
        <v>5.3611083333333337E-2</v>
      </c>
      <c r="E890" s="20">
        <f>D890/B890</f>
        <v>3.9741351618482832E-3</v>
      </c>
      <c r="F890" s="18">
        <f t="shared" si="41"/>
        <v>690.07604917901222</v>
      </c>
      <c r="G890" s="21">
        <f t="shared" si="42"/>
        <v>3.3842239185750689E-2</v>
      </c>
    </row>
    <row r="891" spans="1:7" x14ac:dyDescent="0.15">
      <c r="A891" s="17" t="str">
        <f>LEFT(Data!A897,4)&amp;"-"&amp;IF(LEN(Data!A897)-FIND(".",Data!A897)=1,10,RIGHT(Data!A897,2))&amp;"-28"</f>
        <v>1945-01-28</v>
      </c>
      <c r="B891" s="18">
        <f>Data!B898</f>
        <v>13.94</v>
      </c>
      <c r="C891" s="20">
        <f t="shared" si="40"/>
        <v>3.3358042994810821E-2</v>
      </c>
      <c r="D891" s="18">
        <f>Data!C898/12</f>
        <v>5.3888916666666668E-2</v>
      </c>
      <c r="E891" s="20">
        <f>D891/B891</f>
        <v>3.8657759445241513E-3</v>
      </c>
      <c r="F891" s="18">
        <f t="shared" si="41"/>
        <v>715.83809118860654</v>
      </c>
      <c r="G891" s="21">
        <f t="shared" si="42"/>
        <v>3.7332178156659124E-2</v>
      </c>
    </row>
    <row r="892" spans="1:7" x14ac:dyDescent="0.15">
      <c r="A892" s="17" t="str">
        <f>LEFT(Data!A898,4)&amp;"-"&amp;IF(LEN(Data!A898)-FIND(".",Data!A898)=1,10,RIGHT(Data!A898,2))&amp;"-28"</f>
        <v>1945-02-28</v>
      </c>
      <c r="B892" s="18">
        <f>Data!B899</f>
        <v>13.93</v>
      </c>
      <c r="C892" s="20">
        <f t="shared" si="40"/>
        <v>-7.1736011477763206E-4</v>
      </c>
      <c r="D892" s="18">
        <f>Data!C899/12</f>
        <v>5.4166666666666669E-2</v>
      </c>
      <c r="E892" s="20">
        <f>D892/B892</f>
        <v>3.8884900693945922E-3</v>
      </c>
      <c r="F892" s="18">
        <f t="shared" si="41"/>
        <v>718.09184716644029</v>
      </c>
      <c r="G892" s="21">
        <f t="shared" si="42"/>
        <v>3.1484158297465648E-3</v>
      </c>
    </row>
    <row r="893" spans="1:7" x14ac:dyDescent="0.15">
      <c r="A893" s="17" t="str">
        <f>LEFT(Data!A899,4)&amp;"-"&amp;IF(LEN(Data!A899)-FIND(".",Data!A899)=1,10,RIGHT(Data!A899,2))&amp;"-28"</f>
        <v>1945-03-28</v>
      </c>
      <c r="B893" s="18">
        <f>Data!B900</f>
        <v>14.28</v>
      </c>
      <c r="C893" s="20">
        <f t="shared" si="40"/>
        <v>2.5125628140703515E-2</v>
      </c>
      <c r="D893" s="18">
        <f>Data!C900/12</f>
        <v>5.4166666666666669E-2</v>
      </c>
      <c r="E893" s="20">
        <f>D893/B893</f>
        <v>3.7931839402427642E-3</v>
      </c>
      <c r="F893" s="18">
        <f t="shared" si="41"/>
        <v>738.92664890583501</v>
      </c>
      <c r="G893" s="21">
        <f t="shared" si="42"/>
        <v>2.9014118210098028E-2</v>
      </c>
    </row>
    <row r="894" spans="1:7" x14ac:dyDescent="0.15">
      <c r="A894" s="17" t="str">
        <f>LEFT(Data!A900,4)&amp;"-"&amp;IF(LEN(Data!A900)-FIND(".",Data!A900)=1,10,RIGHT(Data!A900,2))&amp;"-28"</f>
        <v>1945-04-28</v>
      </c>
      <c r="B894" s="18">
        <f>Data!B901</f>
        <v>14.82</v>
      </c>
      <c r="C894" s="20">
        <f t="shared" si="40"/>
        <v>3.7815126050420256E-2</v>
      </c>
      <c r="D894" s="18">
        <f>Data!C901/12</f>
        <v>5.4166666666666669E-2</v>
      </c>
      <c r="E894" s="20">
        <f>D894/B894</f>
        <v>3.6549707602339184E-3</v>
      </c>
      <c r="F894" s="18">
        <f t="shared" si="41"/>
        <v>769.6721379738708</v>
      </c>
      <c r="G894" s="21">
        <f t="shared" si="42"/>
        <v>4.1608309990663006E-2</v>
      </c>
    </row>
    <row r="895" spans="1:7" x14ac:dyDescent="0.15">
      <c r="A895" s="17" t="str">
        <f>LEFT(Data!A901,4)&amp;"-"&amp;IF(LEN(Data!A901)-FIND(".",Data!A901)=1,10,RIGHT(Data!A901,2))&amp;"-28"</f>
        <v>1945-05-28</v>
      </c>
      <c r="B895" s="18">
        <f>Data!B902</f>
        <v>15.09</v>
      </c>
      <c r="C895" s="20">
        <f t="shared" si="40"/>
        <v>1.8218623481781382E-2</v>
      </c>
      <c r="D895" s="18">
        <f>Data!C902/12</f>
        <v>5.4166666666666669E-2</v>
      </c>
      <c r="E895" s="20">
        <f>D895/B895</f>
        <v>3.5895736690965321E-3</v>
      </c>
      <c r="F895" s="18">
        <f t="shared" si="41"/>
        <v>786.50763401929578</v>
      </c>
      <c r="G895" s="21">
        <f t="shared" si="42"/>
        <v>2.1873594242015404E-2</v>
      </c>
    </row>
    <row r="896" spans="1:7" x14ac:dyDescent="0.15">
      <c r="A896" s="17" t="str">
        <f>LEFT(Data!A902,4)&amp;"-"&amp;IF(LEN(Data!A902)-FIND(".",Data!A902)=1,10,RIGHT(Data!A902,2))&amp;"-28"</f>
        <v>1945-06-28</v>
      </c>
      <c r="B896" s="18">
        <f>Data!B903</f>
        <v>14.78</v>
      </c>
      <c r="C896" s="20">
        <f t="shared" si="40"/>
        <v>-2.0543406229290961E-2</v>
      </c>
      <c r="D896" s="18">
        <f>Data!C903/12</f>
        <v>5.4444416666666669E-2</v>
      </c>
      <c r="E896" s="20">
        <f>D896/B896</f>
        <v>3.6836547135769061E-3</v>
      </c>
      <c r="F896" s="18">
        <f t="shared" si="41"/>
        <v>773.17331528481793</v>
      </c>
      <c r="G896" s="21">
        <f t="shared" si="42"/>
        <v>-1.6953832560194448E-2</v>
      </c>
    </row>
    <row r="897" spans="1:7" x14ac:dyDescent="0.15">
      <c r="A897" s="17" t="str">
        <f>LEFT(Data!A903,4)&amp;"-"&amp;IF(LEN(Data!A903)-FIND(".",Data!A903)=1,10,RIGHT(Data!A903,2))&amp;"-28"</f>
        <v>1945-07-28</v>
      </c>
      <c r="B897" s="18">
        <f>Data!B904</f>
        <v>14.83</v>
      </c>
      <c r="C897" s="20">
        <f t="shared" si="40"/>
        <v>3.3829499323410062E-3</v>
      </c>
      <c r="D897" s="18">
        <f>Data!C904/12</f>
        <v>5.472225E-2</v>
      </c>
      <c r="E897" s="20">
        <f>D897/B897</f>
        <v>3.6899696561024948E-3</v>
      </c>
      <c r="F897" s="18">
        <f t="shared" si="41"/>
        <v>778.63702542670944</v>
      </c>
      <c r="G897" s="21">
        <f t="shared" si="42"/>
        <v>7.0666046459180176E-3</v>
      </c>
    </row>
    <row r="898" spans="1:7" x14ac:dyDescent="0.15">
      <c r="A898" s="17" t="str">
        <f>LEFT(Data!A904,4)&amp;"-"&amp;IF(LEN(Data!A904)-FIND(".",Data!A904)=1,10,RIGHT(Data!A904,2))&amp;"-28"</f>
        <v>1945-08-28</v>
      </c>
      <c r="B898" s="18">
        <f>Data!B905</f>
        <v>15.84</v>
      </c>
      <c r="C898" s="20">
        <f t="shared" si="40"/>
        <v>6.8105192178017582E-2</v>
      </c>
      <c r="D898" s="18">
        <f>Data!C905/12</f>
        <v>5.5E-2</v>
      </c>
      <c r="E898" s="20">
        <f>D898/B898</f>
        <v>3.4722222222222225E-3</v>
      </c>
      <c r="F898" s="18">
        <f t="shared" si="41"/>
        <v>834.53939667725797</v>
      </c>
      <c r="G898" s="21">
        <f t="shared" si="42"/>
        <v>7.1795161834120158E-2</v>
      </c>
    </row>
    <row r="899" spans="1:7" x14ac:dyDescent="0.15">
      <c r="A899" s="17" t="str">
        <f>LEFT(Data!A905,4)&amp;"-"&amp;IF(LEN(Data!A905)-FIND(".",Data!A905)=1,10,RIGHT(Data!A905,2))&amp;"-28"</f>
        <v>1945-09-28</v>
      </c>
      <c r="B899" s="18">
        <f>Data!B906</f>
        <v>16.5</v>
      </c>
      <c r="C899" s="20">
        <f t="shared" si="40"/>
        <v>4.1666666666666741E-2</v>
      </c>
      <c r="D899" s="18">
        <f>Data!C906/12</f>
        <v>5.5E-2</v>
      </c>
      <c r="E899" s="20">
        <f>D899/B899</f>
        <v>3.3333333333333335E-3</v>
      </c>
      <c r="F899" s="18">
        <f t="shared" si="41"/>
        <v>872.20957777727324</v>
      </c>
      <c r="G899" s="21">
        <f t="shared" si="42"/>
        <v>4.5138888888889062E-2</v>
      </c>
    </row>
    <row r="900" spans="1:7" x14ac:dyDescent="0.15">
      <c r="A900" s="17" t="str">
        <f>LEFT(Data!A906,4)&amp;"-"&amp;IF(LEN(Data!A906)-FIND(".",Data!A906)=1,10,RIGHT(Data!A906,2))&amp;"-28"</f>
        <v>1945-10-28</v>
      </c>
      <c r="B900" s="18">
        <f>Data!B907</f>
        <v>17.04</v>
      </c>
      <c r="C900" s="20">
        <f t="shared" ref="C900:C963" si="43">B900/B899-1</f>
        <v>3.2727272727272716E-2</v>
      </c>
      <c r="D900" s="18">
        <f>Data!C907/12</f>
        <v>5.5E-2</v>
      </c>
      <c r="E900" s="20">
        <f>D900/B900</f>
        <v>3.2276995305164321E-3</v>
      </c>
      <c r="F900" s="18">
        <f t="shared" ref="F900:F963" si="44">(1+C900+E899)*F899</f>
        <v>903.66198376378713</v>
      </c>
      <c r="G900" s="21">
        <f t="shared" ref="G900:G963" si="45">F900/F899-1</f>
        <v>3.6060606060606126E-2</v>
      </c>
    </row>
    <row r="901" spans="1:7" x14ac:dyDescent="0.15">
      <c r="A901" s="17" t="str">
        <f>LEFT(Data!A907,4)&amp;"-"&amp;IF(LEN(Data!A907)-FIND(".",Data!A907)=1,10,RIGHT(Data!A907,2))&amp;"-28"</f>
        <v>1945-11-28</v>
      </c>
      <c r="B901" s="18">
        <f>Data!B908</f>
        <v>17.329999999999998</v>
      </c>
      <c r="C901" s="20">
        <f t="shared" si="43"/>
        <v>1.7018779342723001E-2</v>
      </c>
      <c r="D901" s="18">
        <f>Data!C908/12</f>
        <v>5.5E-2</v>
      </c>
      <c r="E901" s="20">
        <f>D901/B901</f>
        <v>3.1736872475476058E-3</v>
      </c>
      <c r="F901" s="18">
        <f t="shared" si="44"/>
        <v>921.9579570266103</v>
      </c>
      <c r="G901" s="21">
        <f t="shared" si="45"/>
        <v>2.0246478873239493E-2</v>
      </c>
    </row>
    <row r="902" spans="1:7" x14ac:dyDescent="0.15">
      <c r="A902" s="17" t="str">
        <f>LEFT(Data!A908,4)&amp;"-"&amp;IF(LEN(Data!A908)-FIND(".",Data!A908)=1,10,RIGHT(Data!A908,2))&amp;"-28"</f>
        <v>1945-12-28</v>
      </c>
      <c r="B902" s="18">
        <f>Data!B909</f>
        <v>18.02</v>
      </c>
      <c r="C902" s="20">
        <f t="shared" si="43"/>
        <v>3.9815349105597253E-2</v>
      </c>
      <c r="D902" s="18">
        <f>Data!C909/12</f>
        <v>5.5555583333333332E-2</v>
      </c>
      <c r="E902" s="20">
        <f>D902/B902</f>
        <v>3.0829957454679984E-3</v>
      </c>
      <c r="F902" s="18">
        <f t="shared" si="44"/>
        <v>961.59204115729847</v>
      </c>
      <c r="G902" s="21">
        <f t="shared" si="45"/>
        <v>4.2989036353144883E-2</v>
      </c>
    </row>
    <row r="903" spans="1:7" x14ac:dyDescent="0.15">
      <c r="A903" s="17" t="str">
        <f>LEFT(Data!A909,4)&amp;"-"&amp;IF(LEN(Data!A909)-FIND(".",Data!A909)=1,10,RIGHT(Data!A909,2))&amp;"-28"</f>
        <v>1946-01-28</v>
      </c>
      <c r="B903" s="18">
        <f>Data!B910</f>
        <v>18.07</v>
      </c>
      <c r="C903" s="20">
        <f t="shared" si="43"/>
        <v>2.7746947835738389E-3</v>
      </c>
      <c r="D903" s="18">
        <f>Data!C910/12</f>
        <v>5.6111083333333332E-2</v>
      </c>
      <c r="E903" s="20">
        <f>D903/B903</f>
        <v>3.1052066039476112E-3</v>
      </c>
      <c r="F903" s="18">
        <f t="shared" si="44"/>
        <v>967.22474974958766</v>
      </c>
      <c r="G903" s="21">
        <f t="shared" si="45"/>
        <v>5.8576905290419479E-3</v>
      </c>
    </row>
    <row r="904" spans="1:7" x14ac:dyDescent="0.15">
      <c r="A904" s="17" t="str">
        <f>LEFT(Data!A910,4)&amp;"-"&amp;IF(LEN(Data!A910)-FIND(".",Data!A910)=1,10,RIGHT(Data!A910,2))&amp;"-28"</f>
        <v>1946-02-28</v>
      </c>
      <c r="B904" s="18">
        <f>Data!B911</f>
        <v>17.53</v>
      </c>
      <c r="C904" s="20">
        <f t="shared" si="43"/>
        <v>-2.9883785279468666E-2</v>
      </c>
      <c r="D904" s="18">
        <f>Data!C911/12</f>
        <v>5.6666666666666671E-2</v>
      </c>
      <c r="E904" s="20">
        <f>D904/B904</f>
        <v>3.2325537174367749E-3</v>
      </c>
      <c r="F904" s="18">
        <f t="shared" si="44"/>
        <v>941.32384569150724</v>
      </c>
      <c r="G904" s="21">
        <f t="shared" si="45"/>
        <v>-2.6778578675520914E-2</v>
      </c>
    </row>
    <row r="905" spans="1:7" x14ac:dyDescent="0.15">
      <c r="A905" s="17" t="str">
        <f>LEFT(Data!A911,4)&amp;"-"&amp;IF(LEN(Data!A911)-FIND(".",Data!A911)=1,10,RIGHT(Data!A911,2))&amp;"-28"</f>
        <v>1946-03-28</v>
      </c>
      <c r="B905" s="18">
        <f>Data!B912</f>
        <v>18.66</v>
      </c>
      <c r="C905" s="20">
        <f t="shared" si="43"/>
        <v>6.4460924130062658E-2</v>
      </c>
      <c r="D905" s="18">
        <f>Data!C912/12</f>
        <v>5.6666666666666671E-2</v>
      </c>
      <c r="E905" s="20">
        <f>D905/B905</f>
        <v>3.0367988567345482E-3</v>
      </c>
      <c r="F905" s="18">
        <f t="shared" si="44"/>
        <v>1005.0453305871482</v>
      </c>
      <c r="G905" s="21">
        <f t="shared" si="45"/>
        <v>6.769347784749935E-2</v>
      </c>
    </row>
    <row r="906" spans="1:7" x14ac:dyDescent="0.15">
      <c r="A906" s="17" t="str">
        <f>LEFT(Data!A912,4)&amp;"-"&amp;IF(LEN(Data!A912)-FIND(".",Data!A912)=1,10,RIGHT(Data!A912,2))&amp;"-28"</f>
        <v>1946-04-28</v>
      </c>
      <c r="B906" s="18">
        <f>Data!B913</f>
        <v>18.7</v>
      </c>
      <c r="C906" s="20">
        <f t="shared" si="43"/>
        <v>2.143622722400762E-3</v>
      </c>
      <c r="D906" s="18">
        <f>Data!C913/12</f>
        <v>5.6666666666666671E-2</v>
      </c>
      <c r="E906" s="20">
        <f>D906/B906</f>
        <v>3.0303030303030307E-3</v>
      </c>
      <c r="F906" s="18">
        <f t="shared" si="44"/>
        <v>1010.251889105731</v>
      </c>
      <c r="G906" s="21">
        <f t="shared" si="45"/>
        <v>5.1804215791353414E-3</v>
      </c>
    </row>
    <row r="907" spans="1:7" x14ac:dyDescent="0.15">
      <c r="A907" s="17" t="str">
        <f>LEFT(Data!A913,4)&amp;"-"&amp;IF(LEN(Data!A913)-FIND(".",Data!A913)=1,10,RIGHT(Data!A913,2))&amp;"-28"</f>
        <v>1946-05-28</v>
      </c>
      <c r="B907" s="18">
        <f>Data!B914</f>
        <v>18.579999999999998</v>
      </c>
      <c r="C907" s="20">
        <f t="shared" si="43"/>
        <v>-6.4171122994652885E-3</v>
      </c>
      <c r="D907" s="18">
        <f>Data!C914/12</f>
        <v>5.6666666666666671E-2</v>
      </c>
      <c r="E907" s="20">
        <f>D907/B907</f>
        <v>3.0498744169357738E-3</v>
      </c>
      <c r="F907" s="18">
        <f t="shared" si="44"/>
        <v>1006.830358643519</v>
      </c>
      <c r="G907" s="21">
        <f t="shared" si="45"/>
        <v>-3.3868092691622387E-3</v>
      </c>
    </row>
    <row r="908" spans="1:7" x14ac:dyDescent="0.15">
      <c r="A908" s="17" t="str">
        <f>LEFT(Data!A914,4)&amp;"-"&amp;IF(LEN(Data!A914)-FIND(".",Data!A914)=1,10,RIGHT(Data!A914,2))&amp;"-28"</f>
        <v>1946-06-28</v>
      </c>
      <c r="B908" s="18">
        <f>Data!B915</f>
        <v>18.05</v>
      </c>
      <c r="C908" s="20">
        <f t="shared" si="43"/>
        <v>-2.8525296017222646E-2</v>
      </c>
      <c r="D908" s="18">
        <f>Data!C915/12</f>
        <v>5.6944416666666664E-2</v>
      </c>
      <c r="E908" s="20">
        <f>D908/B908</f>
        <v>3.1548153277931668E-3</v>
      </c>
      <c r="F908" s="18">
        <f t="shared" si="44"/>
        <v>981.18093077710739</v>
      </c>
      <c r="G908" s="21">
        <f t="shared" si="45"/>
        <v>-2.5475421600286818E-2</v>
      </c>
    </row>
    <row r="909" spans="1:7" x14ac:dyDescent="0.15">
      <c r="A909" s="17" t="str">
        <f>LEFT(Data!A915,4)&amp;"-"&amp;IF(LEN(Data!A915)-FIND(".",Data!A915)=1,10,RIGHT(Data!A915,2))&amp;"-28"</f>
        <v>1946-07-28</v>
      </c>
      <c r="B909" s="18">
        <f>Data!B916</f>
        <v>17.7</v>
      </c>
      <c r="C909" s="20">
        <f t="shared" si="43"/>
        <v>-1.939058171745156E-2</v>
      </c>
      <c r="D909" s="18">
        <f>Data!C916/12</f>
        <v>5.7222250000000002E-2</v>
      </c>
      <c r="E909" s="20">
        <f>D909/B909</f>
        <v>3.2328954802259891E-3</v>
      </c>
      <c r="F909" s="18">
        <f t="shared" si="44"/>
        <v>965.25070639902265</v>
      </c>
      <c r="G909" s="21">
        <f t="shared" si="45"/>
        <v>-1.6235766389658401E-2</v>
      </c>
    </row>
    <row r="910" spans="1:7" x14ac:dyDescent="0.15">
      <c r="A910" s="17" t="str">
        <f>LEFT(Data!A916,4)&amp;"-"&amp;IF(LEN(Data!A916)-FIND(".",Data!A916)=1,10,RIGHT(Data!A916,2))&amp;"-28"</f>
        <v>1946-08-28</v>
      </c>
      <c r="B910" s="18">
        <f>Data!B917</f>
        <v>15.09</v>
      </c>
      <c r="C910" s="20">
        <f t="shared" si="43"/>
        <v>-0.14745762711864407</v>
      </c>
      <c r="D910" s="18">
        <f>Data!C917/12</f>
        <v>5.7499999999999996E-2</v>
      </c>
      <c r="E910" s="20">
        <f>D910/B910</f>
        <v>3.8104705102717028E-3</v>
      </c>
      <c r="F910" s="18">
        <f t="shared" si="44"/>
        <v>826.03768230483013</v>
      </c>
      <c r="G910" s="21">
        <f t="shared" si="45"/>
        <v>-0.14422473163841809</v>
      </c>
    </row>
    <row r="911" spans="1:7" x14ac:dyDescent="0.15">
      <c r="A911" s="17" t="str">
        <f>LEFT(Data!A917,4)&amp;"-"&amp;IF(LEN(Data!A917)-FIND(".",Data!A917)=1,10,RIGHT(Data!A917,2))&amp;"-28"</f>
        <v>1946-09-28</v>
      </c>
      <c r="B911" s="18">
        <f>Data!B918</f>
        <v>14.75</v>
      </c>
      <c r="C911" s="20">
        <f t="shared" si="43"/>
        <v>-2.2531477799867417E-2</v>
      </c>
      <c r="D911" s="18">
        <f>Data!C918/12</f>
        <v>5.8055583333333334E-2</v>
      </c>
      <c r="E911" s="20">
        <f>D911/B911</f>
        <v>3.9359717514124296E-3</v>
      </c>
      <c r="F911" s="18">
        <f t="shared" si="44"/>
        <v>810.57342483292064</v>
      </c>
      <c r="G911" s="21">
        <f t="shared" si="45"/>
        <v>-1.8721007289595692E-2</v>
      </c>
    </row>
    <row r="912" spans="1:7" x14ac:dyDescent="0.15">
      <c r="A912" s="17" t="str">
        <f>LEFT(Data!A918,4)&amp;"-"&amp;IF(LEN(Data!A918)-FIND(".",Data!A918)=1,10,RIGHT(Data!A918,2))&amp;"-28"</f>
        <v>1946-10-28</v>
      </c>
      <c r="B912" s="18">
        <f>Data!B919</f>
        <v>14.69</v>
      </c>
      <c r="C912" s="20">
        <f t="shared" si="43"/>
        <v>-4.0677966101695384E-3</v>
      </c>
      <c r="D912" s="18">
        <f>Data!C919/12</f>
        <v>5.8611083333333334E-2</v>
      </c>
      <c r="E912" s="20">
        <f>D912/B912</f>
        <v>3.9898627184025417E-3</v>
      </c>
      <c r="F912" s="18">
        <f t="shared" si="44"/>
        <v>810.4665711056798</v>
      </c>
      <c r="G912" s="21">
        <f t="shared" si="45"/>
        <v>-1.3182485875706806E-4</v>
      </c>
    </row>
    <row r="913" spans="1:7" x14ac:dyDescent="0.15">
      <c r="A913" s="17" t="str">
        <f>LEFT(Data!A919,4)&amp;"-"&amp;IF(LEN(Data!A919)-FIND(".",Data!A919)=1,10,RIGHT(Data!A919,2))&amp;"-28"</f>
        <v>1946-11-28</v>
      </c>
      <c r="B913" s="18">
        <f>Data!B920</f>
        <v>15.13</v>
      </c>
      <c r="C913" s="20">
        <f t="shared" si="43"/>
        <v>2.9952348536419482E-2</v>
      </c>
      <c r="D913" s="18">
        <f>Data!C920/12</f>
        <v>5.9166666666666666E-2</v>
      </c>
      <c r="E913" s="20">
        <f>D913/B913</f>
        <v>3.9105529852390391E-3</v>
      </c>
      <c r="F913" s="18">
        <f t="shared" si="44"/>
        <v>837.97559867712005</v>
      </c>
      <c r="G913" s="21">
        <f t="shared" si="45"/>
        <v>3.3942211254821997E-2</v>
      </c>
    </row>
    <row r="914" spans="1:7" x14ac:dyDescent="0.15">
      <c r="A914" s="17" t="str">
        <f>LEFT(Data!A920,4)&amp;"-"&amp;IF(LEN(Data!A920)-FIND(".",Data!A920)=1,10,RIGHT(Data!A920,2))&amp;"-28"</f>
        <v>1946-12-28</v>
      </c>
      <c r="B914" s="18">
        <f>Data!B921</f>
        <v>15.21</v>
      </c>
      <c r="C914" s="20">
        <f t="shared" si="43"/>
        <v>5.2875082617316327E-3</v>
      </c>
      <c r="D914" s="18">
        <f>Data!C921/12</f>
        <v>5.9444416666666666E-2</v>
      </c>
      <c r="E914" s="20">
        <f>D914/B914</f>
        <v>3.9082456717072101E-3</v>
      </c>
      <c r="F914" s="18">
        <f t="shared" si="44"/>
        <v>845.68334955721912</v>
      </c>
      <c r="G914" s="21">
        <f t="shared" si="45"/>
        <v>9.1980612469706458E-3</v>
      </c>
    </row>
    <row r="915" spans="1:7" x14ac:dyDescent="0.15">
      <c r="A915" s="17" t="str">
        <f>LEFT(Data!A921,4)&amp;"-"&amp;IF(LEN(Data!A921)-FIND(".",Data!A921)=1,10,RIGHT(Data!A921,2))&amp;"-28"</f>
        <v>1947-01-28</v>
      </c>
      <c r="B915" s="18">
        <f>Data!B922</f>
        <v>15.8</v>
      </c>
      <c r="C915" s="20">
        <f t="shared" si="43"/>
        <v>3.8790269559500379E-2</v>
      </c>
      <c r="D915" s="18">
        <f>Data!C922/12</f>
        <v>5.9722250000000004E-2</v>
      </c>
      <c r="E915" s="20">
        <f>D915/B915</f>
        <v>3.7798892405063291E-3</v>
      </c>
      <c r="F915" s="18">
        <f t="shared" si="44"/>
        <v>881.79277293906671</v>
      </c>
      <c r="G915" s="21">
        <f t="shared" si="45"/>
        <v>4.2698515231207601E-2</v>
      </c>
    </row>
    <row r="916" spans="1:7" x14ac:dyDescent="0.15">
      <c r="A916" s="17" t="str">
        <f>LEFT(Data!A922,4)&amp;"-"&amp;IF(LEN(Data!A922)-FIND(".",Data!A922)=1,10,RIGHT(Data!A922,2))&amp;"-28"</f>
        <v>1947-02-28</v>
      </c>
      <c r="B916" s="18">
        <f>Data!B923</f>
        <v>15.16</v>
      </c>
      <c r="C916" s="20">
        <f t="shared" si="43"/>
        <v>-4.0506329113924044E-2</v>
      </c>
      <c r="D916" s="18">
        <f>Data!C923/12</f>
        <v>0.06</v>
      </c>
      <c r="E916" s="20">
        <f>D916/B916</f>
        <v>3.9577836411609493E-3</v>
      </c>
      <c r="F916" s="18">
        <f t="shared" si="44"/>
        <v>849.40766368290576</v>
      </c>
      <c r="G916" s="21">
        <f t="shared" si="45"/>
        <v>-3.6726439873417727E-2</v>
      </c>
    </row>
    <row r="917" spans="1:7" x14ac:dyDescent="0.15">
      <c r="A917" s="17" t="str">
        <f>LEFT(Data!A923,4)&amp;"-"&amp;IF(LEN(Data!A923)-FIND(".",Data!A923)=1,10,RIGHT(Data!A923,2))&amp;"-28"</f>
        <v>1947-03-28</v>
      </c>
      <c r="B917" s="18">
        <f>Data!B924</f>
        <v>14.6</v>
      </c>
      <c r="C917" s="20">
        <f t="shared" si="43"/>
        <v>-3.6939313984168942E-2</v>
      </c>
      <c r="D917" s="18">
        <f>Data!C924/12</f>
        <v>6.1111083333333337E-2</v>
      </c>
      <c r="E917" s="20">
        <f>D917/B917</f>
        <v>4.1856906392694071E-3</v>
      </c>
      <c r="F917" s="18">
        <f t="shared" si="44"/>
        <v>821.39289904956445</v>
      </c>
      <c r="G917" s="21">
        <f t="shared" si="45"/>
        <v>-3.2981530343007992E-2</v>
      </c>
    </row>
    <row r="918" spans="1:7" x14ac:dyDescent="0.15">
      <c r="A918" s="17" t="str">
        <f>LEFT(Data!A924,4)&amp;"-"&amp;IF(LEN(Data!A924)-FIND(".",Data!A924)=1,10,RIGHT(Data!A924,2))&amp;"-28"</f>
        <v>1947-04-28</v>
      </c>
      <c r="B918" s="18">
        <f>Data!B925</f>
        <v>14.34</v>
      </c>
      <c r="C918" s="20">
        <f t="shared" si="43"/>
        <v>-1.7808219178082174E-2</v>
      </c>
      <c r="D918" s="18">
        <f>Data!C925/12</f>
        <v>6.222225E-2</v>
      </c>
      <c r="E918" s="20">
        <f>D918/B918</f>
        <v>4.3390690376569037E-3</v>
      </c>
      <c r="F918" s="18">
        <f t="shared" si="44"/>
        <v>810.20345084068367</v>
      </c>
      <c r="G918" s="21">
        <f t="shared" si="45"/>
        <v>-1.3622528538812628E-2</v>
      </c>
    </row>
    <row r="919" spans="1:7" x14ac:dyDescent="0.15">
      <c r="A919" s="17" t="str">
        <f>LEFT(Data!A925,4)&amp;"-"&amp;IF(LEN(Data!A925)-FIND(".",Data!A925)=1,10,RIGHT(Data!A925,2))&amp;"-28"</f>
        <v>1947-05-28</v>
      </c>
      <c r="B919" s="18">
        <f>Data!B926</f>
        <v>14.84</v>
      </c>
      <c r="C919" s="20">
        <f t="shared" si="43"/>
        <v>3.4867503486750273E-2</v>
      </c>
      <c r="D919" s="18">
        <f>Data!C926/12</f>
        <v>6.3333333333333339E-2</v>
      </c>
      <c r="E919" s="20">
        <f>D919/B919</f>
        <v>4.2677448337825703E-3</v>
      </c>
      <c r="F919" s="18">
        <f t="shared" si="44"/>
        <v>841.96875119559377</v>
      </c>
      <c r="G919" s="21">
        <f t="shared" si="45"/>
        <v>3.9206572524407068E-2</v>
      </c>
    </row>
    <row r="920" spans="1:7" x14ac:dyDescent="0.15">
      <c r="A920" s="17" t="str">
        <f>LEFT(Data!A926,4)&amp;"-"&amp;IF(LEN(Data!A926)-FIND(".",Data!A926)=1,10,RIGHT(Data!A926,2))&amp;"-28"</f>
        <v>1947-06-28</v>
      </c>
      <c r="B920" s="18">
        <f>Data!B927</f>
        <v>15.77</v>
      </c>
      <c r="C920" s="20">
        <f t="shared" si="43"/>
        <v>6.2668463611859737E-2</v>
      </c>
      <c r="D920" s="18">
        <f>Data!C927/12</f>
        <v>6.4166666666666664E-2</v>
      </c>
      <c r="E920" s="20">
        <f>D920/B920</f>
        <v>4.068907207778482E-3</v>
      </c>
      <c r="F920" s="18">
        <f t="shared" si="44"/>
        <v>898.32694703033928</v>
      </c>
      <c r="G920" s="21">
        <f t="shared" si="45"/>
        <v>6.6936208445642409E-2</v>
      </c>
    </row>
    <row r="921" spans="1:7" x14ac:dyDescent="0.15">
      <c r="A921" s="17" t="str">
        <f>LEFT(Data!A927,4)&amp;"-"&amp;IF(LEN(Data!A927)-FIND(".",Data!A927)=1,10,RIGHT(Data!A927,2))&amp;"-28"</f>
        <v>1947-07-28</v>
      </c>
      <c r="B921" s="18">
        <f>Data!B928</f>
        <v>15.46</v>
      </c>
      <c r="C921" s="20">
        <f t="shared" si="43"/>
        <v>-1.9657577679137561E-2</v>
      </c>
      <c r="D921" s="18">
        <f>Data!C928/12</f>
        <v>6.5000000000000002E-2</v>
      </c>
      <c r="E921" s="20">
        <f>D921/B921</f>
        <v>4.2043984476067267E-3</v>
      </c>
      <c r="F921" s="18">
        <f t="shared" si="44"/>
        <v>884.32322427754127</v>
      </c>
      <c r="G921" s="21">
        <f t="shared" si="45"/>
        <v>-1.5588670471359145E-2</v>
      </c>
    </row>
    <row r="922" spans="1:7" x14ac:dyDescent="0.15">
      <c r="A922" s="17" t="str">
        <f>LEFT(Data!A928,4)&amp;"-"&amp;IF(LEN(Data!A928)-FIND(".",Data!A928)=1,10,RIGHT(Data!A928,2))&amp;"-28"</f>
        <v>1947-08-28</v>
      </c>
      <c r="B922" s="18">
        <f>Data!B929</f>
        <v>15.06</v>
      </c>
      <c r="C922" s="20">
        <f t="shared" si="43"/>
        <v>-2.5873221216041409E-2</v>
      </c>
      <c r="D922" s="18">
        <f>Data!C929/12</f>
        <v>6.5833333333333341E-2</v>
      </c>
      <c r="E922" s="20">
        <f>D922/B922</f>
        <v>4.3714032757857461E-3</v>
      </c>
      <c r="F922" s="18">
        <f t="shared" si="44"/>
        <v>865.16098106066045</v>
      </c>
      <c r="G922" s="21">
        <f t="shared" si="45"/>
        <v>-2.1668822768434737E-2</v>
      </c>
    </row>
    <row r="923" spans="1:7" x14ac:dyDescent="0.15">
      <c r="A923" s="17" t="str">
        <f>LEFT(Data!A929,4)&amp;"-"&amp;IF(LEN(Data!A929)-FIND(".",Data!A929)=1,10,RIGHT(Data!A929,2))&amp;"-28"</f>
        <v>1947-09-28</v>
      </c>
      <c r="B923" s="18">
        <f>Data!B930</f>
        <v>15.45</v>
      </c>
      <c r="C923" s="20">
        <f t="shared" si="43"/>
        <v>2.5896414342629459E-2</v>
      </c>
      <c r="D923" s="18">
        <f>Data!C930/12</f>
        <v>6.7222249999999997E-2</v>
      </c>
      <c r="E923" s="20">
        <f>D923/B923</f>
        <v>4.3509546925566342E-3</v>
      </c>
      <c r="F923" s="18">
        <f t="shared" si="44"/>
        <v>891.3475158459737</v>
      </c>
      <c r="G923" s="21">
        <f t="shared" si="45"/>
        <v>3.0267817618415238E-2</v>
      </c>
    </row>
    <row r="924" spans="1:7" x14ac:dyDescent="0.15">
      <c r="A924" s="17" t="str">
        <f>LEFT(Data!A930,4)&amp;"-"&amp;IF(LEN(Data!A930)-FIND(".",Data!A930)=1,10,RIGHT(Data!A930,2))&amp;"-28"</f>
        <v>1947-10-28</v>
      </c>
      <c r="B924" s="18">
        <f>Data!B931</f>
        <v>15.27</v>
      </c>
      <c r="C924" s="20">
        <f t="shared" si="43"/>
        <v>-1.1650485436893177E-2</v>
      </c>
      <c r="D924" s="18">
        <f>Data!C931/12</f>
        <v>6.8611083333333336E-2</v>
      </c>
      <c r="E924" s="20">
        <f>D924/B924</f>
        <v>4.4931947173106309E-3</v>
      </c>
      <c r="F924" s="18">
        <f t="shared" si="44"/>
        <v>884.84109725016799</v>
      </c>
      <c r="G924" s="21">
        <f t="shared" si="45"/>
        <v>-7.2995307443365354E-3</v>
      </c>
    </row>
    <row r="925" spans="1:7" x14ac:dyDescent="0.15">
      <c r="A925" s="17" t="str">
        <f>LEFT(Data!A931,4)&amp;"-"&amp;IF(LEN(Data!A931)-FIND(".",Data!A931)=1,10,RIGHT(Data!A931,2))&amp;"-28"</f>
        <v>1947-11-28</v>
      </c>
      <c r="B925" s="18">
        <f>Data!B932</f>
        <v>15.03</v>
      </c>
      <c r="C925" s="20">
        <f t="shared" si="43"/>
        <v>-1.5717092337917515E-2</v>
      </c>
      <c r="D925" s="18">
        <f>Data!C932/12</f>
        <v>6.9999999999999993E-2</v>
      </c>
      <c r="E925" s="20">
        <f>D925/B925</f>
        <v>4.6573519627411842E-3</v>
      </c>
      <c r="F925" s="18">
        <f t="shared" si="44"/>
        <v>874.90973136412663</v>
      </c>
      <c r="G925" s="21">
        <f t="shared" si="45"/>
        <v>-1.1223897620606937E-2</v>
      </c>
    </row>
    <row r="926" spans="1:7" x14ac:dyDescent="0.15">
      <c r="A926" s="17" t="str">
        <f>LEFT(Data!A932,4)&amp;"-"&amp;IF(LEN(Data!A932)-FIND(".",Data!A932)=1,10,RIGHT(Data!A932,2))&amp;"-28"</f>
        <v>1947-12-28</v>
      </c>
      <c r="B926" s="18">
        <f>Data!B933</f>
        <v>14.83</v>
      </c>
      <c r="C926" s="20">
        <f t="shared" si="43"/>
        <v>-1.3306719893546148E-2</v>
      </c>
      <c r="D926" s="18">
        <f>Data!C933/12</f>
        <v>7.027775E-2</v>
      </c>
      <c r="E926" s="20">
        <f>D926/B926</f>
        <v>4.7388907619689818E-3</v>
      </c>
      <c r="F926" s="18">
        <f t="shared" si="44"/>
        <v>867.34231519131663</v>
      </c>
      <c r="G926" s="21">
        <f t="shared" si="45"/>
        <v>-8.649367930804841E-3</v>
      </c>
    </row>
    <row r="927" spans="1:7" x14ac:dyDescent="0.15">
      <c r="A927" s="17" t="str">
        <f>LEFT(Data!A933,4)&amp;"-"&amp;IF(LEN(Data!A933)-FIND(".",Data!A933)=1,10,RIGHT(Data!A933,2))&amp;"-28"</f>
        <v>1948-01-28</v>
      </c>
      <c r="B927" s="18">
        <f>Data!B934</f>
        <v>14.1</v>
      </c>
      <c r="C927" s="20">
        <f t="shared" si="43"/>
        <v>-4.9224544841537488E-2</v>
      </c>
      <c r="D927" s="18">
        <f>Data!C934/12</f>
        <v>7.0555583333333324E-2</v>
      </c>
      <c r="E927" s="20">
        <f>D927/B927</f>
        <v>5.00394208037825E-3</v>
      </c>
      <c r="F927" s="18">
        <f t="shared" si="44"/>
        <v>828.75802498914368</v>
      </c>
      <c r="G927" s="21">
        <f t="shared" si="45"/>
        <v>-4.4485654079568504E-2</v>
      </c>
    </row>
    <row r="928" spans="1:7" x14ac:dyDescent="0.15">
      <c r="A928" s="17" t="str">
        <f>LEFT(Data!A934,4)&amp;"-"&amp;IF(LEN(Data!A934)-FIND(".",Data!A934)=1,10,RIGHT(Data!A934,2))&amp;"-28"</f>
        <v>1948-02-28</v>
      </c>
      <c r="B928" s="18">
        <f>Data!B935</f>
        <v>14.3</v>
      </c>
      <c r="C928" s="20">
        <f t="shared" si="43"/>
        <v>1.4184397163120588E-2</v>
      </c>
      <c r="D928" s="18">
        <f>Data!C935/12</f>
        <v>7.0833333333333331E-2</v>
      </c>
      <c r="E928" s="20">
        <f>D928/B928</f>
        <v>4.9533799533799531E-3</v>
      </c>
      <c r="F928" s="18">
        <f t="shared" si="44"/>
        <v>844.66051512340744</v>
      </c>
      <c r="G928" s="21">
        <f t="shared" si="45"/>
        <v>1.9188339243498831E-2</v>
      </c>
    </row>
    <row r="929" spans="1:7" x14ac:dyDescent="0.15">
      <c r="A929" s="17" t="str">
        <f>LEFT(Data!A935,4)&amp;"-"&amp;IF(LEN(Data!A935)-FIND(".",Data!A935)=1,10,RIGHT(Data!A935,2))&amp;"-28"</f>
        <v>1948-03-28</v>
      </c>
      <c r="B929" s="18">
        <f>Data!B936</f>
        <v>15.4</v>
      </c>
      <c r="C929" s="20">
        <f t="shared" si="43"/>
        <v>7.6923076923076872E-2</v>
      </c>
      <c r="D929" s="18">
        <f>Data!C936/12</f>
        <v>7.0833333333333331E-2</v>
      </c>
      <c r="E929" s="20">
        <f>D929/B929</f>
        <v>4.5995670995670991E-3</v>
      </c>
      <c r="F929" s="18">
        <f t="shared" si="44"/>
        <v>913.81832536515481</v>
      </c>
      <c r="G929" s="21">
        <f t="shared" si="45"/>
        <v>8.1876456876456727E-2</v>
      </c>
    </row>
    <row r="930" spans="1:7" x14ac:dyDescent="0.15">
      <c r="A930" s="17" t="str">
        <f>LEFT(Data!A936,4)&amp;"-"&amp;IF(LEN(Data!A936)-FIND(".",Data!A936)=1,10,RIGHT(Data!A936,2))&amp;"-28"</f>
        <v>1948-04-28</v>
      </c>
      <c r="B930" s="18">
        <f>Data!B937</f>
        <v>16.149999999999999</v>
      </c>
      <c r="C930" s="20">
        <f t="shared" si="43"/>
        <v>4.870129870129869E-2</v>
      </c>
      <c r="D930" s="18">
        <f>Data!C937/12</f>
        <v>7.0833333333333331E-2</v>
      </c>
      <c r="E930" s="20">
        <f>D930/B930</f>
        <v>4.3859649122807024E-3</v>
      </c>
      <c r="F930" s="18">
        <f t="shared" si="44"/>
        <v>962.52563329181487</v>
      </c>
      <c r="G930" s="21">
        <f t="shared" si="45"/>
        <v>5.3300865800865793E-2</v>
      </c>
    </row>
    <row r="931" spans="1:7" x14ac:dyDescent="0.15">
      <c r="A931" s="17" t="str">
        <f>LEFT(Data!A937,4)&amp;"-"&amp;IF(LEN(Data!A937)-FIND(".",Data!A937)=1,10,RIGHT(Data!A937,2))&amp;"-28"</f>
        <v>1948-05-28</v>
      </c>
      <c r="B931" s="18">
        <f>Data!B938</f>
        <v>16.82</v>
      </c>
      <c r="C931" s="20">
        <f t="shared" si="43"/>
        <v>4.1486068111455277E-2</v>
      </c>
      <c r="D931" s="18">
        <f>Data!C938/12</f>
        <v>7.0833333333333331E-2</v>
      </c>
      <c r="E931" s="20">
        <f>D931/B931</f>
        <v>4.2112564407451444E-3</v>
      </c>
      <c r="F931" s="18">
        <f t="shared" si="44"/>
        <v>1006.6786409283693</v>
      </c>
      <c r="G931" s="21">
        <f t="shared" si="45"/>
        <v>4.5872033023735881E-2</v>
      </c>
    </row>
    <row r="932" spans="1:7" x14ac:dyDescent="0.15">
      <c r="A932" s="17" t="str">
        <f>LEFT(Data!A938,4)&amp;"-"&amp;IF(LEN(Data!A938)-FIND(".",Data!A938)=1,10,RIGHT(Data!A938,2))&amp;"-28"</f>
        <v>1948-06-28</v>
      </c>
      <c r="B932" s="18">
        <f>Data!B939</f>
        <v>16.420000000000002</v>
      </c>
      <c r="C932" s="20">
        <f t="shared" si="43"/>
        <v>-2.378121284185486E-2</v>
      </c>
      <c r="D932" s="18">
        <f>Data!C939/12</f>
        <v>7.1388916666666663E-2</v>
      </c>
      <c r="E932" s="20">
        <f>D932/B932</f>
        <v>4.3476806739748269E-3</v>
      </c>
      <c r="F932" s="18">
        <f t="shared" si="44"/>
        <v>986.97798381547273</v>
      </c>
      <c r="G932" s="21">
        <f t="shared" si="45"/>
        <v>-1.95699564011097E-2</v>
      </c>
    </row>
    <row r="933" spans="1:7" x14ac:dyDescent="0.15">
      <c r="A933" s="17" t="str">
        <f>LEFT(Data!A939,4)&amp;"-"&amp;IF(LEN(Data!A939)-FIND(".",Data!A939)=1,10,RIGHT(Data!A939,2))&amp;"-28"</f>
        <v>1948-07-28</v>
      </c>
      <c r="B933" s="18">
        <f>Data!B940</f>
        <v>15.94</v>
      </c>
      <c r="C933" s="20">
        <f t="shared" si="43"/>
        <v>-2.9232643118148771E-2</v>
      </c>
      <c r="D933" s="18">
        <f>Data!C940/12</f>
        <v>7.1944416666666663E-2</v>
      </c>
      <c r="E933" s="20">
        <f>D933/B933</f>
        <v>4.5134514847344209E-3</v>
      </c>
      <c r="F933" s="18">
        <f t="shared" si="44"/>
        <v>962.41707375499823</v>
      </c>
      <c r="G933" s="21">
        <f t="shared" si="45"/>
        <v>-2.488496244417393E-2</v>
      </c>
    </row>
    <row r="934" spans="1:7" x14ac:dyDescent="0.15">
      <c r="A934" s="17" t="str">
        <f>LEFT(Data!A940,4)&amp;"-"&amp;IF(LEN(Data!A940)-FIND(".",Data!A940)=1,10,RIGHT(Data!A940,2))&amp;"-28"</f>
        <v>1948-08-28</v>
      </c>
      <c r="B934" s="18">
        <f>Data!B941</f>
        <v>15.76</v>
      </c>
      <c r="C934" s="20">
        <f t="shared" si="43"/>
        <v>-1.129234629861986E-2</v>
      </c>
      <c r="D934" s="18">
        <f>Data!C941/12</f>
        <v>7.2499999999999995E-2</v>
      </c>
      <c r="E934" s="20">
        <f>D934/B934</f>
        <v>4.6002538071065989E-3</v>
      </c>
      <c r="F934" s="18">
        <f t="shared" si="44"/>
        <v>955.89294964492569</v>
      </c>
      <c r="G934" s="21">
        <f t="shared" si="45"/>
        <v>-6.7788948138853833E-3</v>
      </c>
    </row>
    <row r="935" spans="1:7" x14ac:dyDescent="0.15">
      <c r="A935" s="17" t="str">
        <f>LEFT(Data!A941,4)&amp;"-"&amp;IF(LEN(Data!A941)-FIND(".",Data!A941)=1,10,RIGHT(Data!A941,2))&amp;"-28"</f>
        <v>1948-09-28</v>
      </c>
      <c r="B935" s="18">
        <f>Data!B942</f>
        <v>16.190000000000001</v>
      </c>
      <c r="C935" s="20">
        <f t="shared" si="43"/>
        <v>2.7284263959390875E-2</v>
      </c>
      <c r="D935" s="18">
        <f>Data!C942/12</f>
        <v>7.4166666666666672E-2</v>
      </c>
      <c r="E935" s="20">
        <f>D935/B935</f>
        <v>4.5810170887379039E-3</v>
      </c>
      <c r="F935" s="18">
        <f t="shared" si="44"/>
        <v>986.37113538074902</v>
      </c>
      <c r="G935" s="21">
        <f t="shared" si="45"/>
        <v>3.1884517766497478E-2</v>
      </c>
    </row>
    <row r="936" spans="1:7" x14ac:dyDescent="0.15">
      <c r="A936" s="17" t="str">
        <f>LEFT(Data!A942,4)&amp;"-"&amp;IF(LEN(Data!A942)-FIND(".",Data!A942)=1,10,RIGHT(Data!A942,2))&amp;"-28"</f>
        <v>1948-10-28</v>
      </c>
      <c r="B936" s="18">
        <f>Data!B943</f>
        <v>15.29</v>
      </c>
      <c r="C936" s="20">
        <f t="shared" si="43"/>
        <v>-5.5589870290302823E-2</v>
      </c>
      <c r="D936" s="18">
        <f>Data!C943/12</f>
        <v>7.5833333333333336E-2</v>
      </c>
      <c r="E936" s="20">
        <f>D936/B936</f>
        <v>4.9596686287333774E-3</v>
      </c>
      <c r="F936" s="18">
        <f t="shared" si="44"/>
        <v>936.05747493385149</v>
      </c>
      <c r="G936" s="21">
        <f t="shared" si="45"/>
        <v>-5.1008853201564897E-2</v>
      </c>
    </row>
    <row r="937" spans="1:7" x14ac:dyDescent="0.15">
      <c r="A937" s="17" t="str">
        <f>LEFT(Data!A943,4)&amp;"-"&amp;IF(LEN(Data!A943)-FIND(".",Data!A943)=1,10,RIGHT(Data!A943,2))&amp;"-28"</f>
        <v>1948-11-28</v>
      </c>
      <c r="B937" s="18">
        <f>Data!B944</f>
        <v>15.19</v>
      </c>
      <c r="C937" s="20">
        <f t="shared" si="43"/>
        <v>-6.5402223675604665E-3</v>
      </c>
      <c r="D937" s="18">
        <f>Data!C944/12</f>
        <v>7.7499999999999999E-2</v>
      </c>
      <c r="E937" s="20">
        <f>D937/B937</f>
        <v>5.1020408163265311E-3</v>
      </c>
      <c r="F937" s="18">
        <f t="shared" si="44"/>
        <v>934.57798579208782</v>
      </c>
      <c r="G937" s="21">
        <f t="shared" si="45"/>
        <v>-1.5805537388270396E-3</v>
      </c>
    </row>
    <row r="938" spans="1:7" x14ac:dyDescent="0.15">
      <c r="A938" s="17" t="str">
        <f>LEFT(Data!A944,4)&amp;"-"&amp;IF(LEN(Data!A944)-FIND(".",Data!A944)=1,10,RIGHT(Data!A944,2))&amp;"-28"</f>
        <v>1948-12-28</v>
      </c>
      <c r="B938" s="18">
        <f>Data!B945</f>
        <v>15.36</v>
      </c>
      <c r="C938" s="20">
        <f t="shared" si="43"/>
        <v>1.1191573403555033E-2</v>
      </c>
      <c r="D938" s="18">
        <f>Data!C945/12</f>
        <v>7.888891666666667E-2</v>
      </c>
      <c r="E938" s="20">
        <f>D938/B938</f>
        <v>5.1359971788194451E-3</v>
      </c>
      <c r="F938" s="18">
        <f t="shared" si="44"/>
        <v>949.80563895097805</v>
      </c>
      <c r="G938" s="21">
        <f t="shared" si="45"/>
        <v>1.6293614219881514E-2</v>
      </c>
    </row>
    <row r="939" spans="1:7" x14ac:dyDescent="0.15">
      <c r="A939" s="17" t="str">
        <f>LEFT(Data!A945,4)&amp;"-"&amp;IF(LEN(Data!A945)-FIND(".",Data!A945)=1,10,RIGHT(Data!A945,2))&amp;"-28"</f>
        <v>1949-01-28</v>
      </c>
      <c r="B939" s="18">
        <f>Data!B946</f>
        <v>14.77</v>
      </c>
      <c r="C939" s="20">
        <f t="shared" si="43"/>
        <v>-3.841145833333337E-2</v>
      </c>
      <c r="D939" s="18">
        <f>Data!C946/12</f>
        <v>8.0277749999999995E-2</v>
      </c>
      <c r="E939" s="20">
        <f>D939/B939</f>
        <v>5.4351895734597155E-3</v>
      </c>
      <c r="F939" s="18">
        <f t="shared" si="44"/>
        <v>918.20041830772641</v>
      </c>
      <c r="G939" s="21">
        <f t="shared" si="45"/>
        <v>-3.3275461154514074E-2</v>
      </c>
    </row>
    <row r="940" spans="1:7" x14ac:dyDescent="0.15">
      <c r="A940" s="17" t="str">
        <f>LEFT(Data!A946,4)&amp;"-"&amp;IF(LEN(Data!A946)-FIND(".",Data!A946)=1,10,RIGHT(Data!A946,2))&amp;"-28"</f>
        <v>1949-02-28</v>
      </c>
      <c r="B940" s="18">
        <f>Data!B947</f>
        <v>14.91</v>
      </c>
      <c r="C940" s="20">
        <f t="shared" si="43"/>
        <v>9.4786729857820884E-3</v>
      </c>
      <c r="D940" s="18">
        <f>Data!C947/12</f>
        <v>8.1666666666666665E-2</v>
      </c>
      <c r="E940" s="20">
        <f>D940/B940</f>
        <v>5.4773082942097028E-3</v>
      </c>
      <c r="F940" s="18">
        <f t="shared" si="44"/>
        <v>931.8943331482061</v>
      </c>
      <c r="G940" s="21">
        <f t="shared" si="45"/>
        <v>1.4913862559241764E-2</v>
      </c>
    </row>
    <row r="941" spans="1:7" x14ac:dyDescent="0.15">
      <c r="A941" s="17" t="str">
        <f>LEFT(Data!A947,4)&amp;"-"&amp;IF(LEN(Data!A947)-FIND(".",Data!A947)=1,10,RIGHT(Data!A947,2))&amp;"-28"</f>
        <v>1949-03-28</v>
      </c>
      <c r="B941" s="18">
        <f>Data!B948</f>
        <v>14.89</v>
      </c>
      <c r="C941" s="20">
        <f t="shared" si="43"/>
        <v>-1.3413816230717357E-3</v>
      </c>
      <c r="D941" s="18">
        <f>Data!C948/12</f>
        <v>8.2777749999999997E-2</v>
      </c>
      <c r="E941" s="20">
        <f>D941/B941</f>
        <v>5.5592847548690391E-3</v>
      </c>
      <c r="F941" s="18">
        <f t="shared" si="44"/>
        <v>935.74857977535612</v>
      </c>
      <c r="G941" s="21">
        <f t="shared" si="45"/>
        <v>4.135926671138046E-3</v>
      </c>
    </row>
    <row r="942" spans="1:7" x14ac:dyDescent="0.15">
      <c r="A942" s="17" t="str">
        <f>LEFT(Data!A948,4)&amp;"-"&amp;IF(LEN(Data!A948)-FIND(".",Data!A948)=1,10,RIGHT(Data!A948,2))&amp;"-28"</f>
        <v>1949-04-28</v>
      </c>
      <c r="B942" s="18">
        <f>Data!B949</f>
        <v>14.78</v>
      </c>
      <c r="C942" s="20">
        <f t="shared" si="43"/>
        <v>-7.3875083948959919E-3</v>
      </c>
      <c r="D942" s="18">
        <f>Data!C949/12</f>
        <v>8.3889166666666667E-2</v>
      </c>
      <c r="E942" s="20">
        <f>D942/B942</f>
        <v>5.6758570139828603E-3</v>
      </c>
      <c r="F942" s="18">
        <f t="shared" si="44"/>
        <v>934.03782210068914</v>
      </c>
      <c r="G942" s="21">
        <f t="shared" si="45"/>
        <v>-1.8282236400269936E-3</v>
      </c>
    </row>
    <row r="943" spans="1:7" x14ac:dyDescent="0.15">
      <c r="A943" s="17" t="str">
        <f>LEFT(Data!A949,4)&amp;"-"&amp;IF(LEN(Data!A949)-FIND(".",Data!A949)=1,10,RIGHT(Data!A949,2))&amp;"-28"</f>
        <v>1949-05-28</v>
      </c>
      <c r="B943" s="18">
        <f>Data!B950</f>
        <v>13.97</v>
      </c>
      <c r="C943" s="20">
        <f t="shared" si="43"/>
        <v>-5.4803788903924122E-2</v>
      </c>
      <c r="D943" s="18">
        <f>Data!C950/12</f>
        <v>8.5000000000000006E-2</v>
      </c>
      <c r="E943" s="20">
        <f>D943/B943</f>
        <v>6.0844667143879743E-3</v>
      </c>
      <c r="F943" s="18">
        <f t="shared" si="44"/>
        <v>888.15047559389745</v>
      </c>
      <c r="G943" s="21">
        <f t="shared" si="45"/>
        <v>-4.9127931889941245E-2</v>
      </c>
    </row>
    <row r="944" spans="1:7" x14ac:dyDescent="0.15">
      <c r="A944" s="17" t="str">
        <f>LEFT(Data!A950,4)&amp;"-"&amp;IF(LEN(Data!A950)-FIND(".",Data!A950)=1,10,RIGHT(Data!A950,2))&amp;"-28"</f>
        <v>1949-06-28</v>
      </c>
      <c r="B944" s="18">
        <f>Data!B951</f>
        <v>14.76</v>
      </c>
      <c r="C944" s="20">
        <f t="shared" si="43"/>
        <v>5.654974946313529E-2</v>
      </c>
      <c r="D944" s="18">
        <f>Data!C951/12</f>
        <v>8.5555833333333331E-2</v>
      </c>
      <c r="E944" s="20">
        <f>D944/B944</f>
        <v>5.7964656729900628E-3</v>
      </c>
      <c r="F944" s="18">
        <f t="shared" si="44"/>
        <v>943.7790844804158</v>
      </c>
      <c r="G944" s="21">
        <f t="shared" si="45"/>
        <v>6.2634216177523294E-2</v>
      </c>
    </row>
    <row r="945" spans="1:7" x14ac:dyDescent="0.15">
      <c r="A945" s="17" t="str">
        <f>LEFT(Data!A951,4)&amp;"-"&amp;IF(LEN(Data!A951)-FIND(".",Data!A951)=1,10,RIGHT(Data!A951,2))&amp;"-28"</f>
        <v>1949-07-28</v>
      </c>
      <c r="B945" s="18">
        <f>Data!B952</f>
        <v>15.29</v>
      </c>
      <c r="C945" s="20">
        <f t="shared" si="43"/>
        <v>3.5907859078590842E-2</v>
      </c>
      <c r="D945" s="18">
        <f>Data!C952/12</f>
        <v>8.6110833333333345E-2</v>
      </c>
      <c r="E945" s="20">
        <f>D945/B945</f>
        <v>5.6318399825594084E-3</v>
      </c>
      <c r="F945" s="18">
        <f t="shared" si="44"/>
        <v>983.13875391333681</v>
      </c>
      <c r="G945" s="21">
        <f t="shared" si="45"/>
        <v>4.1704324751580923E-2</v>
      </c>
    </row>
    <row r="946" spans="1:7" x14ac:dyDescent="0.15">
      <c r="A946" s="17" t="str">
        <f>LEFT(Data!A952,4)&amp;"-"&amp;IF(LEN(Data!A952)-FIND(".",Data!A952)=1,10,RIGHT(Data!A952,2))&amp;"-28"</f>
        <v>1949-08-28</v>
      </c>
      <c r="B946" s="18">
        <f>Data!B953</f>
        <v>15.49</v>
      </c>
      <c r="C946" s="20">
        <f t="shared" si="43"/>
        <v>1.3080444735121155E-2</v>
      </c>
      <c r="D946" s="18">
        <f>Data!C953/12</f>
        <v>8.666666666666667E-2</v>
      </c>
      <c r="E946" s="20">
        <f>D946/B946</f>
        <v>5.5950075317409082E-3</v>
      </c>
      <c r="F946" s="18">
        <f t="shared" si="44"/>
        <v>1001.5355261935489</v>
      </c>
      <c r="G946" s="21">
        <f t="shared" si="45"/>
        <v>1.8712284717680605E-2</v>
      </c>
    </row>
    <row r="947" spans="1:7" x14ac:dyDescent="0.15">
      <c r="A947" s="17" t="str">
        <f>LEFT(Data!A953,4)&amp;"-"&amp;IF(LEN(Data!A953)-FIND(".",Data!A953)=1,10,RIGHT(Data!A953,2))&amp;"-28"</f>
        <v>1949-09-28</v>
      </c>
      <c r="B947" s="18">
        <f>Data!B954</f>
        <v>15.89</v>
      </c>
      <c r="C947" s="20">
        <f t="shared" si="43"/>
        <v>2.58231116849581E-2</v>
      </c>
      <c r="D947" s="18">
        <f>Data!C954/12</f>
        <v>8.9444166666666658E-2</v>
      </c>
      <c r="E947" s="20">
        <f>D947/B947</f>
        <v>5.6289595133207464E-3</v>
      </c>
      <c r="F947" s="18">
        <f t="shared" si="44"/>
        <v>1033.0018887552571</v>
      </c>
      <c r="G947" s="21">
        <f t="shared" si="45"/>
        <v>3.1418119216698903E-2</v>
      </c>
    </row>
    <row r="948" spans="1:7" x14ac:dyDescent="0.15">
      <c r="A948" s="17" t="str">
        <f>LEFT(Data!A954,4)&amp;"-"&amp;IF(LEN(Data!A954)-FIND(".",Data!A954)=1,10,RIGHT(Data!A954,2))&amp;"-28"</f>
        <v>1949-10-28</v>
      </c>
      <c r="B948" s="18">
        <f>Data!B955</f>
        <v>16.11</v>
      </c>
      <c r="C948" s="20">
        <f t="shared" si="43"/>
        <v>1.3845185651353065E-2</v>
      </c>
      <c r="D948" s="18">
        <f>Data!C955/12</f>
        <v>9.2222499999999999E-2</v>
      </c>
      <c r="E948" s="20">
        <f>D948/B948</f>
        <v>5.7245499689633772E-3</v>
      </c>
      <c r="F948" s="18">
        <f t="shared" si="44"/>
        <v>1053.1187174922593</v>
      </c>
      <c r="G948" s="21">
        <f t="shared" si="45"/>
        <v>1.9474145164673828E-2</v>
      </c>
    </row>
    <row r="949" spans="1:7" x14ac:dyDescent="0.15">
      <c r="A949" s="17" t="str">
        <f>LEFT(Data!A955,4)&amp;"-"&amp;IF(LEN(Data!A955)-FIND(".",Data!A955)=1,10,RIGHT(Data!A955,2))&amp;"-28"</f>
        <v>1949-11-28</v>
      </c>
      <c r="B949" s="18">
        <f>Data!B956</f>
        <v>16.54</v>
      </c>
      <c r="C949" s="20">
        <f t="shared" si="43"/>
        <v>2.6691495965238898E-2</v>
      </c>
      <c r="D949" s="18">
        <f>Data!C956/12</f>
        <v>9.4999999999999987E-2</v>
      </c>
      <c r="E949" s="20">
        <f>D949/B949</f>
        <v>5.7436517533252717E-3</v>
      </c>
      <c r="F949" s="18">
        <f t="shared" si="44"/>
        <v>1087.2566622126565</v>
      </c>
      <c r="G949" s="21">
        <f t="shared" si="45"/>
        <v>3.241604593420222E-2</v>
      </c>
    </row>
    <row r="950" spans="1:7" x14ac:dyDescent="0.15">
      <c r="A950" s="17" t="str">
        <f>LEFT(Data!A956,4)&amp;"-"&amp;IF(LEN(Data!A956)-FIND(".",Data!A956)=1,10,RIGHT(Data!A956,2))&amp;"-28"</f>
        <v>1949-12-28</v>
      </c>
      <c r="B950" s="18">
        <f>Data!B957</f>
        <v>16.88</v>
      </c>
      <c r="C950" s="20">
        <f t="shared" si="43"/>
        <v>2.0556227327690468E-2</v>
      </c>
      <c r="D950" s="18">
        <f>Data!C957/12</f>
        <v>9.5833333333333326E-2</v>
      </c>
      <c r="E950" s="20">
        <f>D950/B950</f>
        <v>5.6773301737756713E-3</v>
      </c>
      <c r="F950" s="18">
        <f t="shared" si="44"/>
        <v>1115.8513809588783</v>
      </c>
      <c r="G950" s="21">
        <f t="shared" si="45"/>
        <v>2.6299879081015831E-2</v>
      </c>
    </row>
    <row r="951" spans="1:7" x14ac:dyDescent="0.15">
      <c r="A951" s="17" t="str">
        <f>LEFT(Data!A957,4)&amp;"-"&amp;IF(LEN(Data!A957)-FIND(".",Data!A957)=1,10,RIGHT(Data!A957,2))&amp;"-28"</f>
        <v>1950-01-28</v>
      </c>
      <c r="B951" s="18">
        <f>Data!B958</f>
        <v>17.21</v>
      </c>
      <c r="C951" s="20">
        <f t="shared" si="43"/>
        <v>1.9549763033175571E-2</v>
      </c>
      <c r="D951" s="18">
        <f>Data!C958/12</f>
        <v>9.6666666666666665E-2</v>
      </c>
      <c r="E951" s="20">
        <f>D951/B951</f>
        <v>5.6168894053844664E-3</v>
      </c>
      <c r="F951" s="18">
        <f t="shared" si="44"/>
        <v>1144.0010677514331</v>
      </c>
      <c r="G951" s="21">
        <f t="shared" si="45"/>
        <v>2.5227093206951157E-2</v>
      </c>
    </row>
    <row r="952" spans="1:7" x14ac:dyDescent="0.15">
      <c r="A952" s="17" t="str">
        <f>LEFT(Data!A958,4)&amp;"-"&amp;IF(LEN(Data!A958)-FIND(".",Data!A958)=1,10,RIGHT(Data!A958,2))&amp;"-28"</f>
        <v>1950-02-28</v>
      </c>
      <c r="B952" s="18">
        <f>Data!B959</f>
        <v>17.350000000000001</v>
      </c>
      <c r="C952" s="20">
        <f t="shared" si="43"/>
        <v>8.1348053457293013E-3</v>
      </c>
      <c r="D952" s="18">
        <f>Data!C959/12</f>
        <v>9.7499999999999989E-2</v>
      </c>
      <c r="E952" s="20">
        <f>D952/B952</f>
        <v>5.6195965417867423E-3</v>
      </c>
      <c r="F952" s="18">
        <f t="shared" si="44"/>
        <v>1159.733021230099</v>
      </c>
      <c r="G952" s="21">
        <f t="shared" si="45"/>
        <v>1.3751694751113819E-2</v>
      </c>
    </row>
    <row r="953" spans="1:7" x14ac:dyDescent="0.15">
      <c r="A953" s="17" t="str">
        <f>LEFT(Data!A959,4)&amp;"-"&amp;IF(LEN(Data!A959)-FIND(".",Data!A959)=1,10,RIGHT(Data!A959,2))&amp;"-28"</f>
        <v>1950-03-28</v>
      </c>
      <c r="B953" s="18">
        <f>Data!B960</f>
        <v>17.84</v>
      </c>
      <c r="C953" s="20">
        <f t="shared" si="43"/>
        <v>2.824207492795372E-2</v>
      </c>
      <c r="D953" s="18">
        <f>Data!C960/12</f>
        <v>9.8333333333333328E-2</v>
      </c>
      <c r="E953" s="20">
        <f>D953/B953</f>
        <v>5.5119581464872945E-3</v>
      </c>
      <c r="F953" s="18">
        <f t="shared" si="44"/>
        <v>1199.003519787602</v>
      </c>
      <c r="G953" s="21">
        <f t="shared" si="45"/>
        <v>3.3861671469740395E-2</v>
      </c>
    </row>
    <row r="954" spans="1:7" x14ac:dyDescent="0.15">
      <c r="A954" s="17" t="str">
        <f>LEFT(Data!A960,4)&amp;"-"&amp;IF(LEN(Data!A960)-FIND(".",Data!A960)=1,10,RIGHT(Data!A960,2))&amp;"-28"</f>
        <v>1950-04-28</v>
      </c>
      <c r="B954" s="18">
        <f>Data!B961</f>
        <v>18.440000000000001</v>
      </c>
      <c r="C954" s="20">
        <f t="shared" si="43"/>
        <v>3.3632286995515681E-2</v>
      </c>
      <c r="D954" s="18">
        <f>Data!C961/12</f>
        <v>9.9166666666666667E-2</v>
      </c>
      <c r="E954" s="20">
        <f>D954/B954</f>
        <v>5.3778018799710767E-3</v>
      </c>
      <c r="F954" s="18">
        <f t="shared" si="44"/>
        <v>1245.9376074922923</v>
      </c>
      <c r="G954" s="21">
        <f t="shared" si="45"/>
        <v>3.9144245142002987E-2</v>
      </c>
    </row>
    <row r="955" spans="1:7" x14ac:dyDescent="0.15">
      <c r="A955" s="17" t="str">
        <f>LEFT(Data!A961,4)&amp;"-"&amp;IF(LEN(Data!A961)-FIND(".",Data!A961)=1,10,RIGHT(Data!A961,2))&amp;"-28"</f>
        <v>1950-05-28</v>
      </c>
      <c r="B955" s="18">
        <f>Data!B962</f>
        <v>18.739999999999998</v>
      </c>
      <c r="C955" s="20">
        <f t="shared" si="43"/>
        <v>1.626898047722336E-2</v>
      </c>
      <c r="D955" s="18">
        <f>Data!C962/12</f>
        <v>9.9999999999999992E-2</v>
      </c>
      <c r="E955" s="20">
        <f>D955/B955</f>
        <v>5.3361792956243331E-3</v>
      </c>
      <c r="F955" s="18">
        <f t="shared" si="44"/>
        <v>1272.9081477123214</v>
      </c>
      <c r="G955" s="21">
        <f t="shared" si="45"/>
        <v>2.1646782357194416E-2</v>
      </c>
    </row>
    <row r="956" spans="1:7" x14ac:dyDescent="0.15">
      <c r="A956" s="17" t="str">
        <f>LEFT(Data!A962,4)&amp;"-"&amp;IF(LEN(Data!A962)-FIND(".",Data!A962)=1,10,RIGHT(Data!A962,2))&amp;"-28"</f>
        <v>1950-06-28</v>
      </c>
      <c r="B956" s="18">
        <f>Data!B963</f>
        <v>17.38</v>
      </c>
      <c r="C956" s="20">
        <f t="shared" si="43"/>
        <v>-7.257203842049087E-2</v>
      </c>
      <c r="D956" s="18">
        <f>Data!C963/12</f>
        <v>0.10361083333333333</v>
      </c>
      <c r="E956" s="20">
        <f>D956/B956</f>
        <v>5.9614978902953588E-3</v>
      </c>
      <c r="F956" s="18">
        <f t="shared" si="44"/>
        <v>1187.323074813841</v>
      </c>
      <c r="G956" s="21">
        <f t="shared" si="45"/>
        <v>-6.7235859124866515E-2</v>
      </c>
    </row>
    <row r="957" spans="1:7" x14ac:dyDescent="0.15">
      <c r="A957" s="17" t="str">
        <f>LEFT(Data!A963,4)&amp;"-"&amp;IF(LEN(Data!A963)-FIND(".",Data!A963)=1,10,RIGHT(Data!A963,2))&amp;"-28"</f>
        <v>1950-07-28</v>
      </c>
      <c r="B957" s="18">
        <f>Data!B964</f>
        <v>18.43</v>
      </c>
      <c r="C957" s="20">
        <f t="shared" si="43"/>
        <v>6.0414269275028909E-2</v>
      </c>
      <c r="D957" s="18">
        <f>Data!C964/12</f>
        <v>0.1072225</v>
      </c>
      <c r="E957" s="20">
        <f>D957/B957</f>
        <v>5.8178241996744437E-3</v>
      </c>
      <c r="F957" s="18">
        <f t="shared" si="44"/>
        <v>1266.1325547777014</v>
      </c>
      <c r="G957" s="21">
        <f t="shared" si="45"/>
        <v>6.6375767165324229E-2</v>
      </c>
    </row>
    <row r="958" spans="1:7" x14ac:dyDescent="0.15">
      <c r="A958" s="17" t="str">
        <f>LEFT(Data!A964,4)&amp;"-"&amp;IF(LEN(Data!A964)-FIND(".",Data!A964)=1,10,RIGHT(Data!A964,2))&amp;"-28"</f>
        <v>1950-08-28</v>
      </c>
      <c r="B958" s="18">
        <f>Data!B965</f>
        <v>19.079999999999998</v>
      </c>
      <c r="C958" s="20">
        <f t="shared" si="43"/>
        <v>3.5268583830710742E-2</v>
      </c>
      <c r="D958" s="18">
        <f>Data!C965/12</f>
        <v>0.11083333333333334</v>
      </c>
      <c r="E958" s="20">
        <f>D958/B958</f>
        <v>5.8088749126484988E-3</v>
      </c>
      <c r="F958" s="18">
        <f t="shared" si="44"/>
        <v>1318.1533935438522</v>
      </c>
      <c r="G958" s="21">
        <f t="shared" si="45"/>
        <v>4.1086408030385213E-2</v>
      </c>
    </row>
    <row r="959" spans="1:7" x14ac:dyDescent="0.15">
      <c r="A959" s="17" t="str">
        <f>LEFT(Data!A965,4)&amp;"-"&amp;IF(LEN(Data!A965)-FIND(".",Data!A965)=1,10,RIGHT(Data!A965,2))&amp;"-28"</f>
        <v>1950-09-28</v>
      </c>
      <c r="B959" s="18">
        <f>Data!B966</f>
        <v>19.87</v>
      </c>
      <c r="C959" s="20">
        <f t="shared" si="43"/>
        <v>4.1404612159329224E-2</v>
      </c>
      <c r="D959" s="18">
        <f>Data!C966/12</f>
        <v>0.11472250000000001</v>
      </c>
      <c r="E959" s="20">
        <f>D959/B959</f>
        <v>5.7736537493709109E-3</v>
      </c>
      <c r="F959" s="18">
        <f t="shared" si="44"/>
        <v>1380.3880117488186</v>
      </c>
      <c r="G959" s="21">
        <f t="shared" si="45"/>
        <v>4.7213487071977811E-2</v>
      </c>
    </row>
    <row r="960" spans="1:7" x14ac:dyDescent="0.15">
      <c r="A960" s="17" t="str">
        <f>LEFT(Data!A966,4)&amp;"-"&amp;IF(LEN(Data!A966)-FIND(".",Data!A966)=1,10,RIGHT(Data!A966,2))&amp;"-28"</f>
        <v>1950-10-28</v>
      </c>
      <c r="B960" s="18">
        <f>Data!B967</f>
        <v>19.829999999999998</v>
      </c>
      <c r="C960" s="20">
        <f t="shared" si="43"/>
        <v>-2.0130850528435884E-3</v>
      </c>
      <c r="D960" s="18">
        <f>Data!C967/12</f>
        <v>0.11861083333333333</v>
      </c>
      <c r="E960" s="20">
        <f>D960/B960</f>
        <v>5.9813834257858465E-3</v>
      </c>
      <c r="F960" s="18">
        <f t="shared" si="44"/>
        <v>1385.579055694863</v>
      </c>
      <c r="G960" s="21">
        <f t="shared" si="45"/>
        <v>3.760568696527411E-3</v>
      </c>
    </row>
    <row r="961" spans="1:7" x14ac:dyDescent="0.15">
      <c r="A961" s="17" t="str">
        <f>LEFT(Data!A967,4)&amp;"-"&amp;IF(LEN(Data!A967)-FIND(".",Data!A967)=1,10,RIGHT(Data!A967,2))&amp;"-28"</f>
        <v>1950-11-28</v>
      </c>
      <c r="B961" s="18">
        <f>Data!B968</f>
        <v>19.75</v>
      </c>
      <c r="C961" s="20">
        <f t="shared" si="43"/>
        <v>-4.034291477559182E-3</v>
      </c>
      <c r="D961" s="18">
        <f>Data!C968/12</f>
        <v>0.1225</v>
      </c>
      <c r="E961" s="20">
        <f>D961/B961</f>
        <v>6.2025316455696202E-3</v>
      </c>
      <c r="F961" s="18">
        <f t="shared" si="44"/>
        <v>1388.276905517838</v>
      </c>
      <c r="G961" s="21">
        <f t="shared" si="45"/>
        <v>1.9470919482267313E-3</v>
      </c>
    </row>
    <row r="962" spans="1:7" x14ac:dyDescent="0.15">
      <c r="A962" s="17" t="str">
        <f>LEFT(Data!A968,4)&amp;"-"&amp;IF(LEN(Data!A968)-FIND(".",Data!A968)=1,10,RIGHT(Data!A968,2))&amp;"-28"</f>
        <v>1950-12-28</v>
      </c>
      <c r="B962" s="18">
        <f>Data!B969</f>
        <v>21.21</v>
      </c>
      <c r="C962" s="20">
        <f t="shared" si="43"/>
        <v>7.392405063291152E-2</v>
      </c>
      <c r="D962" s="18">
        <f>Data!C969/12</f>
        <v>0.12388916666666666</v>
      </c>
      <c r="E962" s="20">
        <f>D962/B962</f>
        <v>5.841073393053591E-3</v>
      </c>
      <c r="F962" s="18">
        <f t="shared" si="44"/>
        <v>1499.5147892131283</v>
      </c>
      <c r="G962" s="21">
        <f t="shared" si="45"/>
        <v>8.0126582278481129E-2</v>
      </c>
    </row>
    <row r="963" spans="1:7" x14ac:dyDescent="0.15">
      <c r="A963" s="17" t="str">
        <f>LEFT(Data!A969,4)&amp;"-"&amp;IF(LEN(Data!A969)-FIND(".",Data!A969)=1,10,RIGHT(Data!A969,2))&amp;"-28"</f>
        <v>1951-01-28</v>
      </c>
      <c r="B963" s="18">
        <f>Data!B970</f>
        <v>22</v>
      </c>
      <c r="C963" s="20">
        <f t="shared" si="43"/>
        <v>3.7246581801037237E-2</v>
      </c>
      <c r="D963" s="18">
        <f>Data!C970/12</f>
        <v>0.12527750000000001</v>
      </c>
      <c r="E963" s="20">
        <f>D963/B963</f>
        <v>5.694431818181819E-3</v>
      </c>
      <c r="F963" s="18">
        <f t="shared" si="44"/>
        <v>1564.1253654091834</v>
      </c>
      <c r="G963" s="21">
        <f t="shared" si="45"/>
        <v>4.3087655194090857E-2</v>
      </c>
    </row>
    <row r="964" spans="1:7" x14ac:dyDescent="0.15">
      <c r="A964" s="17" t="str">
        <f>LEFT(Data!A970,4)&amp;"-"&amp;IF(LEN(Data!A970)-FIND(".",Data!A970)=1,10,RIGHT(Data!A970,2))&amp;"-28"</f>
        <v>1951-02-28</v>
      </c>
      <c r="B964" s="18">
        <f>Data!B971</f>
        <v>21.63</v>
      </c>
      <c r="C964" s="20">
        <f t="shared" ref="C964:C1027" si="46">B964/B963-1</f>
        <v>-1.6818181818181843E-2</v>
      </c>
      <c r="D964" s="18">
        <f>Data!C971/12</f>
        <v>0.12666666666666668</v>
      </c>
      <c r="E964" s="20">
        <f>D964/B964</f>
        <v>5.8560641084912934E-3</v>
      </c>
      <c r="F964" s="18">
        <f t="shared" ref="F964:F1027" si="47">(1+C964+E963)*F963</f>
        <v>1546.7264258757129</v>
      </c>
      <c r="G964" s="21">
        <f t="shared" ref="G964:G1027" si="48">F964/F963-1</f>
        <v>-1.1123749999999988E-2</v>
      </c>
    </row>
    <row r="965" spans="1:7" x14ac:dyDescent="0.15">
      <c r="A965" s="17" t="str">
        <f>LEFT(Data!A971,4)&amp;"-"&amp;IF(LEN(Data!A971)-FIND(".",Data!A971)=1,10,RIGHT(Data!A971,2))&amp;"-28"</f>
        <v>1951-03-28</v>
      </c>
      <c r="B965" s="18">
        <f>Data!B972</f>
        <v>21.92</v>
      </c>
      <c r="C965" s="20">
        <f t="shared" si="46"/>
        <v>1.3407304669440734E-2</v>
      </c>
      <c r="D965" s="18">
        <f>Data!C972/12</f>
        <v>0.12777750000000002</v>
      </c>
      <c r="E965" s="20">
        <f>D965/B965</f>
        <v>5.8292655109489057E-3</v>
      </c>
      <c r="F965" s="18">
        <f t="shared" si="47"/>
        <v>1576.5215874159296</v>
      </c>
      <c r="G965" s="21">
        <f t="shared" si="48"/>
        <v>1.9263368777932E-2</v>
      </c>
    </row>
    <row r="966" spans="1:7" x14ac:dyDescent="0.15">
      <c r="A966" s="17" t="str">
        <f>LEFT(Data!A972,4)&amp;"-"&amp;IF(LEN(Data!A972)-FIND(".",Data!A972)=1,10,RIGHT(Data!A972,2))&amp;"-28"</f>
        <v>1951-04-28</v>
      </c>
      <c r="B966" s="18">
        <f>Data!B973</f>
        <v>21.93</v>
      </c>
      <c r="C966" s="20">
        <f t="shared" si="46"/>
        <v>4.5620437956195303E-4</v>
      </c>
      <c r="D966" s="18">
        <f>Data!C973/12</f>
        <v>0.12888916666666667</v>
      </c>
      <c r="E966" s="20">
        <f>D966/B966</f>
        <v>5.8772989816081467E-3</v>
      </c>
      <c r="F966" s="18">
        <f t="shared" si="47"/>
        <v>1586.4307663853729</v>
      </c>
      <c r="G966" s="21">
        <f t="shared" si="48"/>
        <v>6.2854698905108197E-3</v>
      </c>
    </row>
    <row r="967" spans="1:7" x14ac:dyDescent="0.15">
      <c r="A967" s="17" t="str">
        <f>LEFT(Data!A973,4)&amp;"-"&amp;IF(LEN(Data!A973)-FIND(".",Data!A973)=1,10,RIGHT(Data!A973,2))&amp;"-28"</f>
        <v>1951-05-28</v>
      </c>
      <c r="B967" s="18">
        <f>Data!B974</f>
        <v>21.55</v>
      </c>
      <c r="C967" s="20">
        <f t="shared" si="46"/>
        <v>-1.7327861377108955E-2</v>
      </c>
      <c r="D967" s="18">
        <f>Data!C974/12</f>
        <v>0.13</v>
      </c>
      <c r="E967" s="20">
        <f>D967/B967</f>
        <v>6.0324825986078886E-3</v>
      </c>
      <c r="F967" s="18">
        <f t="shared" si="47"/>
        <v>1568.2652419087351</v>
      </c>
      <c r="G967" s="21">
        <f t="shared" si="48"/>
        <v>-1.1450562395500685E-2</v>
      </c>
    </row>
    <row r="968" spans="1:7" x14ac:dyDescent="0.15">
      <c r="A968" s="17" t="str">
        <f>LEFT(Data!A974,4)&amp;"-"&amp;IF(LEN(Data!A974)-FIND(".",Data!A974)=1,10,RIGHT(Data!A974,2))&amp;"-28"</f>
        <v>1951-06-28</v>
      </c>
      <c r="B968" s="18">
        <f>Data!B975</f>
        <v>21.93</v>
      </c>
      <c r="C968" s="20">
        <f t="shared" si="46"/>
        <v>1.7633410672853733E-2</v>
      </c>
      <c r="D968" s="18">
        <f>Data!C975/12</f>
        <v>0.12888916666666667</v>
      </c>
      <c r="E968" s="20">
        <f>D968/B968</f>
        <v>5.8772989816081467E-3</v>
      </c>
      <c r="F968" s="18">
        <f t="shared" si="47"/>
        <v>1605.3796397450899</v>
      </c>
      <c r="G968" s="21">
        <f t="shared" si="48"/>
        <v>2.3665893271461513E-2</v>
      </c>
    </row>
    <row r="969" spans="1:7" x14ac:dyDescent="0.15">
      <c r="A969" s="17" t="str">
        <f>LEFT(Data!A975,4)&amp;"-"&amp;IF(LEN(Data!A975)-FIND(".",Data!A975)=1,10,RIGHT(Data!A975,2))&amp;"-28"</f>
        <v>1951-07-28</v>
      </c>
      <c r="B969" s="18">
        <f>Data!B976</f>
        <v>22.89</v>
      </c>
      <c r="C969" s="20">
        <f t="shared" si="46"/>
        <v>4.3775649794801641E-2</v>
      </c>
      <c r="D969" s="18">
        <f>Data!C976/12</f>
        <v>0.12777750000000002</v>
      </c>
      <c r="E969" s="20">
        <f>D969/B969</f>
        <v>5.5822411533420716E-3</v>
      </c>
      <c r="F969" s="18">
        <f t="shared" si="47"/>
        <v>1685.0914727640438</v>
      </c>
      <c r="G969" s="21">
        <f t="shared" si="48"/>
        <v>4.9652948776409689E-2</v>
      </c>
    </row>
    <row r="970" spans="1:7" x14ac:dyDescent="0.15">
      <c r="A970" s="17" t="str">
        <f>LEFT(Data!A976,4)&amp;"-"&amp;IF(LEN(Data!A976)-FIND(".",Data!A976)=1,10,RIGHT(Data!A976,2))&amp;"-28"</f>
        <v>1951-08-28</v>
      </c>
      <c r="B970" s="18">
        <f>Data!B977</f>
        <v>23.48</v>
      </c>
      <c r="C970" s="20">
        <f t="shared" si="46"/>
        <v>2.5775447793796369E-2</v>
      </c>
      <c r="D970" s="18">
        <f>Data!C977/12</f>
        <v>0.12666666666666668</v>
      </c>
      <c r="E970" s="20">
        <f>D970/B970</f>
        <v>5.3946621237933E-3</v>
      </c>
      <c r="F970" s="18">
        <f t="shared" si="47"/>
        <v>1737.9320470144544</v>
      </c>
      <c r="G970" s="21">
        <f t="shared" si="48"/>
        <v>3.1357688947138529E-2</v>
      </c>
    </row>
    <row r="971" spans="1:7" x14ac:dyDescent="0.15">
      <c r="A971" s="17" t="str">
        <f>LEFT(Data!A977,4)&amp;"-"&amp;IF(LEN(Data!A977)-FIND(".",Data!A977)=1,10,RIGHT(Data!A977,2))&amp;"-28"</f>
        <v>1951-09-28</v>
      </c>
      <c r="B971" s="18">
        <f>Data!B978</f>
        <v>23.36</v>
      </c>
      <c r="C971" s="20">
        <f t="shared" si="46"/>
        <v>-5.110732538330498E-3</v>
      </c>
      <c r="D971" s="18">
        <f>Data!C978/12</f>
        <v>0.12361083333333334</v>
      </c>
      <c r="E971" s="20">
        <f>D971/B971</f>
        <v>5.2915596461187214E-3</v>
      </c>
      <c r="F971" s="18">
        <f t="shared" si="47"/>
        <v>1738.4254973401257</v>
      </c>
      <c r="G971" s="21">
        <f t="shared" si="48"/>
        <v>2.8392958546286096E-4</v>
      </c>
    </row>
    <row r="972" spans="1:7" x14ac:dyDescent="0.15">
      <c r="A972" s="17" t="str">
        <f>LEFT(Data!A978,4)&amp;"-"&amp;IF(LEN(Data!A978)-FIND(".",Data!A978)=1,10,RIGHT(Data!A978,2))&amp;"-28"</f>
        <v>1951-10-28</v>
      </c>
      <c r="B972" s="18">
        <f>Data!B979</f>
        <v>22.71</v>
      </c>
      <c r="C972" s="20">
        <f t="shared" si="46"/>
        <v>-2.7825342465753411E-2</v>
      </c>
      <c r="D972" s="18">
        <f>Data!C979/12</f>
        <v>0.12055583333333332</v>
      </c>
      <c r="E972" s="20">
        <f>D972/B972</f>
        <v>5.3084911199178034E-3</v>
      </c>
      <c r="F972" s="18">
        <f t="shared" si="47"/>
        <v>1699.2521947349478</v>
      </c>
      <c r="G972" s="21">
        <f t="shared" si="48"/>
        <v>-2.2533782819634807E-2</v>
      </c>
    </row>
    <row r="973" spans="1:7" x14ac:dyDescent="0.15">
      <c r="A973" s="17" t="str">
        <f>LEFT(Data!A979,4)&amp;"-"&amp;IF(LEN(Data!A979)-FIND(".",Data!A979)=1,10,RIGHT(Data!A979,2))&amp;"-28"</f>
        <v>1951-11-28</v>
      </c>
      <c r="B973" s="18">
        <f>Data!B980</f>
        <v>23.41</v>
      </c>
      <c r="C973" s="20">
        <f t="shared" si="46"/>
        <v>3.0823425803610638E-2</v>
      </c>
      <c r="D973" s="18">
        <f>Data!C980/12</f>
        <v>0.11749999999999999</v>
      </c>
      <c r="E973" s="20">
        <f>D973/B973</f>
        <v>5.0192225544639039E-3</v>
      </c>
      <c r="F973" s="18">
        <f t="shared" si="47"/>
        <v>1760.6494338672342</v>
      </c>
      <c r="G973" s="21">
        <f t="shared" si="48"/>
        <v>3.6131916923528351E-2</v>
      </c>
    </row>
    <row r="974" spans="1:7" x14ac:dyDescent="0.15">
      <c r="A974" s="17" t="str">
        <f>LEFT(Data!A980,4)&amp;"-"&amp;IF(LEN(Data!A980)-FIND(".",Data!A980)=1,10,RIGHT(Data!A980,2))&amp;"-28"</f>
        <v>1951-12-28</v>
      </c>
      <c r="B974" s="18">
        <f>Data!B981</f>
        <v>24.19</v>
      </c>
      <c r="C974" s="20">
        <f t="shared" si="46"/>
        <v>3.3319094404100857E-2</v>
      </c>
      <c r="D974" s="18">
        <f>Data!C981/12</f>
        <v>0.11777749999999999</v>
      </c>
      <c r="E974" s="20">
        <f>D974/B974</f>
        <v>4.8688507647788341E-3</v>
      </c>
      <c r="F974" s="18">
        <f t="shared" si="47"/>
        <v>1828.1497699157537</v>
      </c>
      <c r="G974" s="21">
        <f t="shared" si="48"/>
        <v>3.8338316958564711E-2</v>
      </c>
    </row>
    <row r="975" spans="1:7" x14ac:dyDescent="0.15">
      <c r="A975" s="17" t="str">
        <f>LEFT(Data!A981,4)&amp;"-"&amp;IF(LEN(Data!A981)-FIND(".",Data!A981)=1,10,RIGHT(Data!A981,2))&amp;"-28"</f>
        <v>1952-01-28</v>
      </c>
      <c r="B975" s="18">
        <f>Data!B982</f>
        <v>23.75</v>
      </c>
      <c r="C975" s="20">
        <f t="shared" si="46"/>
        <v>-1.8189334435717242E-2</v>
      </c>
      <c r="D975" s="18">
        <f>Data!C982/12</f>
        <v>0.11805583333333335</v>
      </c>
      <c r="E975" s="20">
        <f>D975/B975</f>
        <v>4.9707719298245617E-3</v>
      </c>
      <c r="F975" s="18">
        <f t="shared" si="47"/>
        <v>1803.7979307575611</v>
      </c>
      <c r="G975" s="21">
        <f t="shared" si="48"/>
        <v>-1.332048367093841E-2</v>
      </c>
    </row>
    <row r="976" spans="1:7" x14ac:dyDescent="0.15">
      <c r="A976" s="17" t="str">
        <f>LEFT(Data!A982,4)&amp;"-"&amp;IF(LEN(Data!A982)-FIND(".",Data!A982)=1,10,RIGHT(Data!A982,2))&amp;"-28"</f>
        <v>1952-02-28</v>
      </c>
      <c r="B976" s="18">
        <f>Data!B983</f>
        <v>23.81</v>
      </c>
      <c r="C976" s="20">
        <f t="shared" si="46"/>
        <v>2.5263157894737098E-3</v>
      </c>
      <c r="D976" s="18">
        <f>Data!C983/12</f>
        <v>0.11833333333333333</v>
      </c>
      <c r="E976" s="20">
        <f>D976/B976</f>
        <v>4.9699006019879605E-3</v>
      </c>
      <c r="F976" s="18">
        <f t="shared" si="47"/>
        <v>1817.3211620723393</v>
      </c>
      <c r="G976" s="21">
        <f t="shared" si="48"/>
        <v>7.4970877192983565E-3</v>
      </c>
    </row>
    <row r="977" spans="1:7" x14ac:dyDescent="0.15">
      <c r="A977" s="17" t="str">
        <f>LEFT(Data!A983,4)&amp;"-"&amp;IF(LEN(Data!A983)-FIND(".",Data!A983)=1,10,RIGHT(Data!A983,2))&amp;"-28"</f>
        <v>1952-03-28</v>
      </c>
      <c r="B977" s="18">
        <f>Data!B984</f>
        <v>23.74</v>
      </c>
      <c r="C977" s="20">
        <f t="shared" si="46"/>
        <v>-2.9399412011760218E-3</v>
      </c>
      <c r="D977" s="18">
        <f>Data!C984/12</f>
        <v>0.11916666666666666</v>
      </c>
      <c r="E977" s="20">
        <f>D977/B977</f>
        <v>5.0196573996068522E-3</v>
      </c>
      <c r="F977" s="18">
        <f t="shared" si="47"/>
        <v>1821.0102502495827</v>
      </c>
      <c r="G977" s="21">
        <f t="shared" si="48"/>
        <v>2.0299594008119648E-3</v>
      </c>
    </row>
    <row r="978" spans="1:7" x14ac:dyDescent="0.15">
      <c r="A978" s="17" t="str">
        <f>LEFT(Data!A984,4)&amp;"-"&amp;IF(LEN(Data!A984)-FIND(".",Data!A984)=1,10,RIGHT(Data!A984,2))&amp;"-28"</f>
        <v>1952-04-28</v>
      </c>
      <c r="B978" s="18">
        <f>Data!B985</f>
        <v>23.73</v>
      </c>
      <c r="C978" s="20">
        <f t="shared" si="46"/>
        <v>-4.212299915753448E-4</v>
      </c>
      <c r="D978" s="18">
        <f>Data!C985/12</f>
        <v>0.12</v>
      </c>
      <c r="E978" s="20">
        <f>D978/B978</f>
        <v>5.0568900126422246E-3</v>
      </c>
      <c r="F978" s="18">
        <f t="shared" si="47"/>
        <v>1829.3840336946366</v>
      </c>
      <c r="G978" s="21">
        <f t="shared" si="48"/>
        <v>4.5984274080315135E-3</v>
      </c>
    </row>
    <row r="979" spans="1:7" x14ac:dyDescent="0.15">
      <c r="A979" s="17" t="str">
        <f>LEFT(Data!A985,4)&amp;"-"&amp;IF(LEN(Data!A985)-FIND(".",Data!A985)=1,10,RIGHT(Data!A985,2))&amp;"-28"</f>
        <v>1952-05-28</v>
      </c>
      <c r="B979" s="18">
        <f>Data!B986</f>
        <v>24.38</v>
      </c>
      <c r="C979" s="20">
        <f t="shared" si="46"/>
        <v>2.7391487568478645E-2</v>
      </c>
      <c r="D979" s="18">
        <f>Data!C986/12</f>
        <v>0.12083333333333333</v>
      </c>
      <c r="E979" s="20">
        <f>D979/B979</f>
        <v>4.9562482909488656E-3</v>
      </c>
      <c r="F979" s="18">
        <f t="shared" si="47"/>
        <v>1888.7445775608342</v>
      </c>
      <c r="G979" s="21">
        <f t="shared" si="48"/>
        <v>3.2448377581120846E-2</v>
      </c>
    </row>
    <row r="980" spans="1:7" x14ac:dyDescent="0.15">
      <c r="A980" s="17" t="str">
        <f>LEFT(Data!A986,4)&amp;"-"&amp;IF(LEN(Data!A986)-FIND(".",Data!A986)=1,10,RIGHT(Data!A986,2))&amp;"-28"</f>
        <v>1952-06-28</v>
      </c>
      <c r="B980" s="18">
        <f>Data!B987</f>
        <v>25.08</v>
      </c>
      <c r="C980" s="20">
        <f t="shared" si="46"/>
        <v>2.8712059064807116E-2</v>
      </c>
      <c r="D980" s="18">
        <f>Data!C987/12</f>
        <v>0.12083333333333333</v>
      </c>
      <c r="E980" s="20">
        <f>D980/B980</f>
        <v>4.8179160021265292E-3</v>
      </c>
      <c r="F980" s="18">
        <f t="shared" si="47"/>
        <v>1952.3354105146698</v>
      </c>
      <c r="G980" s="21">
        <f t="shared" si="48"/>
        <v>3.3668307355755989E-2</v>
      </c>
    </row>
    <row r="981" spans="1:7" x14ac:dyDescent="0.15">
      <c r="A981" s="17" t="str">
        <f>LEFT(Data!A987,4)&amp;"-"&amp;IF(LEN(Data!A987)-FIND(".",Data!A987)=1,10,RIGHT(Data!A987,2))&amp;"-28"</f>
        <v>1952-07-28</v>
      </c>
      <c r="B981" s="18">
        <f>Data!B988</f>
        <v>25.18</v>
      </c>
      <c r="C981" s="20">
        <f t="shared" si="46"/>
        <v>3.9872408293462058E-3</v>
      </c>
      <c r="D981" s="18">
        <f>Data!C988/12</f>
        <v>0.12083333333333333</v>
      </c>
      <c r="E981" s="20">
        <f>D981/B981</f>
        <v>4.7987821021975114E-3</v>
      </c>
      <c r="F981" s="18">
        <f t="shared" si="47"/>
        <v>1969.5260299918889</v>
      </c>
      <c r="G981" s="21">
        <f t="shared" si="48"/>
        <v>8.8051568314726492E-3</v>
      </c>
    </row>
    <row r="982" spans="1:7" x14ac:dyDescent="0.15">
      <c r="A982" s="17" t="str">
        <f>LEFT(Data!A988,4)&amp;"-"&amp;IF(LEN(Data!A988)-FIND(".",Data!A988)=1,10,RIGHT(Data!A988,2))&amp;"-28"</f>
        <v>1952-08-28</v>
      </c>
      <c r="B982" s="18">
        <f>Data!B989</f>
        <v>24.78</v>
      </c>
      <c r="C982" s="20">
        <f t="shared" si="46"/>
        <v>-1.5885623510722757E-2</v>
      </c>
      <c r="D982" s="18">
        <f>Data!C989/12</f>
        <v>0.12083333333333333</v>
      </c>
      <c r="E982" s="20">
        <f>D982/B982</f>
        <v>4.8762442830239438E-3</v>
      </c>
      <c r="F982" s="18">
        <f t="shared" si="47"/>
        <v>1947.6902072474065</v>
      </c>
      <c r="G982" s="21">
        <f t="shared" si="48"/>
        <v>-1.1086841408525228E-2</v>
      </c>
    </row>
    <row r="983" spans="1:7" x14ac:dyDescent="0.15">
      <c r="A983" s="17" t="str">
        <f>LEFT(Data!A989,4)&amp;"-"&amp;IF(LEN(Data!A989)-FIND(".",Data!A989)=1,10,RIGHT(Data!A989,2))&amp;"-28"</f>
        <v>1952-09-28</v>
      </c>
      <c r="B983" s="18">
        <f>Data!B990</f>
        <v>24.26</v>
      </c>
      <c r="C983" s="20">
        <f t="shared" si="46"/>
        <v>-2.098466505246166E-2</v>
      </c>
      <c r="D983" s="18">
        <f>Data!C990/12</f>
        <v>0.1197225</v>
      </c>
      <c r="E983" s="20">
        <f>D983/B983</f>
        <v>4.9349752679307499E-3</v>
      </c>
      <c r="F983" s="18">
        <f t="shared" si="47"/>
        <v>1916.315993860552</v>
      </c>
      <c r="G983" s="21">
        <f t="shared" si="48"/>
        <v>-1.6108420769437748E-2</v>
      </c>
    </row>
    <row r="984" spans="1:7" x14ac:dyDescent="0.15">
      <c r="A984" s="17" t="str">
        <f>LEFT(Data!A990,4)&amp;"-"&amp;IF(LEN(Data!A990)-FIND(".",Data!A990)=1,10,RIGHT(Data!A990,2))&amp;"-28"</f>
        <v>1952-10-28</v>
      </c>
      <c r="B984" s="18">
        <f>Data!B991</f>
        <v>25.03</v>
      </c>
      <c r="C984" s="20">
        <f t="shared" si="46"/>
        <v>3.1739488870568877E-2</v>
      </c>
      <c r="D984" s="18">
        <f>Data!C991/12</f>
        <v>0.11861083333333333</v>
      </c>
      <c r="E984" s="20">
        <f>D984/B984</f>
        <v>4.7387468371287789E-3</v>
      </c>
      <c r="F984" s="18">
        <f t="shared" si="47"/>
        <v>1986.5958560554243</v>
      </c>
      <c r="G984" s="21">
        <f t="shared" si="48"/>
        <v>3.6674464138499729E-2</v>
      </c>
    </row>
    <row r="985" spans="1:7" x14ac:dyDescent="0.15">
      <c r="A985" s="17" t="str">
        <f>LEFT(Data!A991,4)&amp;"-"&amp;IF(LEN(Data!A991)-FIND(".",Data!A991)=1,10,RIGHT(Data!A991,2))&amp;"-28"</f>
        <v>1952-11-28</v>
      </c>
      <c r="B985" s="18">
        <f>Data!B992</f>
        <v>26.04</v>
      </c>
      <c r="C985" s="20">
        <f t="shared" si="46"/>
        <v>4.0351578106272434E-2</v>
      </c>
      <c r="D985" s="18">
        <f>Data!C992/12</f>
        <v>0.11749999999999999</v>
      </c>
      <c r="E985" s="20">
        <f>D985/B985</f>
        <v>4.5122887864823347E-3</v>
      </c>
      <c r="F985" s="18">
        <f t="shared" si="47"/>
        <v>2076.1721087361775</v>
      </c>
      <c r="G985" s="21">
        <f t="shared" si="48"/>
        <v>4.509032494340115E-2</v>
      </c>
    </row>
    <row r="986" spans="1:7" x14ac:dyDescent="0.15">
      <c r="A986" s="17" t="str">
        <f>LEFT(Data!A992,4)&amp;"-"&amp;IF(LEN(Data!A992)-FIND(".",Data!A992)=1,10,RIGHT(Data!A992,2))&amp;"-28"</f>
        <v>1952-12-28</v>
      </c>
      <c r="B986" s="18">
        <f>Data!B993</f>
        <v>26.18</v>
      </c>
      <c r="C986" s="20">
        <f t="shared" si="46"/>
        <v>5.3763440860215006E-3</v>
      </c>
      <c r="D986" s="18">
        <f>Data!C993/12</f>
        <v>0.11749999999999999</v>
      </c>
      <c r="E986" s="20">
        <f>D986/B986</f>
        <v>4.488158899923606E-3</v>
      </c>
      <c r="F986" s="18">
        <f t="shared" si="47"/>
        <v>2096.7026124996019</v>
      </c>
      <c r="G986" s="21">
        <f t="shared" si="48"/>
        <v>9.8886328725038553E-3</v>
      </c>
    </row>
    <row r="987" spans="1:7" x14ac:dyDescent="0.15">
      <c r="A987" s="17" t="str">
        <f>LEFT(Data!A993,4)&amp;"-"&amp;IF(LEN(Data!A993)-FIND(".",Data!A993)=1,10,RIGHT(Data!A993,2))&amp;"-28"</f>
        <v>1953-01-28</v>
      </c>
      <c r="B987" s="18">
        <f>Data!B994</f>
        <v>25.86</v>
      </c>
      <c r="C987" s="20">
        <f t="shared" si="46"/>
        <v>-1.2223071046600475E-2</v>
      </c>
      <c r="D987" s="18">
        <f>Data!C994/12</f>
        <v>0.11749999999999999</v>
      </c>
      <c r="E987" s="20">
        <f>D987/B987</f>
        <v>4.5436968290796598E-3</v>
      </c>
      <c r="F987" s="18">
        <f t="shared" si="47"/>
        <v>2080.4848019942096</v>
      </c>
      <c r="G987" s="21">
        <f t="shared" si="48"/>
        <v>-7.7349121466768755E-3</v>
      </c>
    </row>
    <row r="988" spans="1:7" x14ac:dyDescent="0.15">
      <c r="A988" s="17" t="str">
        <f>LEFT(Data!A994,4)&amp;"-"&amp;IF(LEN(Data!A994)-FIND(".",Data!A994)=1,10,RIGHT(Data!A994,2))&amp;"-28"</f>
        <v>1953-02-28</v>
      </c>
      <c r="B988" s="18">
        <f>Data!B995</f>
        <v>25.99</v>
      </c>
      <c r="C988" s="20">
        <f t="shared" si="46"/>
        <v>5.0270688321731871E-3</v>
      </c>
      <c r="D988" s="18">
        <f>Data!C995/12</f>
        <v>0.11749999999999999</v>
      </c>
      <c r="E988" s="20">
        <f>D988/B988</f>
        <v>4.5209696036937284E-3</v>
      </c>
      <c r="F988" s="18">
        <f t="shared" si="47"/>
        <v>2100.3966344958944</v>
      </c>
      <c r="G988" s="21">
        <f t="shared" si="48"/>
        <v>9.5707656612529224E-3</v>
      </c>
    </row>
    <row r="989" spans="1:7" x14ac:dyDescent="0.15">
      <c r="A989" s="17" t="str">
        <f>LEFT(Data!A995,4)&amp;"-"&amp;IF(LEN(Data!A995)-FIND(".",Data!A995)=1,10,RIGHT(Data!A995,2))&amp;"-28"</f>
        <v>1953-03-28</v>
      </c>
      <c r="B989" s="18">
        <f>Data!B996</f>
        <v>24.71</v>
      </c>
      <c r="C989" s="20">
        <f t="shared" si="46"/>
        <v>-4.9249711427472032E-2</v>
      </c>
      <c r="D989" s="18">
        <f>Data!C996/12</f>
        <v>0.11777749999999999</v>
      </c>
      <c r="E989" s="20">
        <f>D989/B989</f>
        <v>4.7663901254552804E-3</v>
      </c>
      <c r="F989" s="18">
        <f t="shared" si="47"/>
        <v>2006.4485357039948</v>
      </c>
      <c r="G989" s="21">
        <f t="shared" si="48"/>
        <v>-4.4728741823778284E-2</v>
      </c>
    </row>
    <row r="990" spans="1:7" x14ac:dyDescent="0.15">
      <c r="A990" s="17" t="str">
        <f>LEFT(Data!A996,4)&amp;"-"&amp;IF(LEN(Data!A996)-FIND(".",Data!A996)=1,10,RIGHT(Data!A996,2))&amp;"-28"</f>
        <v>1953-04-28</v>
      </c>
      <c r="B990" s="18">
        <f>Data!B997</f>
        <v>24.84</v>
      </c>
      <c r="C990" s="20">
        <f t="shared" si="46"/>
        <v>5.2610279239173607E-3</v>
      </c>
      <c r="D990" s="18">
        <f>Data!C997/12</f>
        <v>0.11805583333333335</v>
      </c>
      <c r="E990" s="20">
        <f>D990/B990</f>
        <v>4.7526502952227592E-3</v>
      </c>
      <c r="F990" s="18">
        <f t="shared" si="47"/>
        <v>2026.5680339660505</v>
      </c>
      <c r="G990" s="21">
        <f t="shared" si="48"/>
        <v>1.0027418049372683E-2</v>
      </c>
    </row>
    <row r="991" spans="1:7" x14ac:dyDescent="0.15">
      <c r="A991" s="17" t="str">
        <f>LEFT(Data!A997,4)&amp;"-"&amp;IF(LEN(Data!A997)-FIND(".",Data!A997)=1,10,RIGHT(Data!A997,2))&amp;"-28"</f>
        <v>1953-05-28</v>
      </c>
      <c r="B991" s="18">
        <f>Data!B998</f>
        <v>23.95</v>
      </c>
      <c r="C991" s="20">
        <f t="shared" si="46"/>
        <v>-3.5829307568438051E-2</v>
      </c>
      <c r="D991" s="18">
        <f>Data!C998/12</f>
        <v>0.11833333333333333</v>
      </c>
      <c r="E991" s="20">
        <f>D991/B991</f>
        <v>4.9408489909533752E-3</v>
      </c>
      <c r="F991" s="18">
        <f t="shared" si="47"/>
        <v>1963.5890737336338</v>
      </c>
      <c r="G991" s="21">
        <f t="shared" si="48"/>
        <v>-3.1076657273215291E-2</v>
      </c>
    </row>
    <row r="992" spans="1:7" x14ac:dyDescent="0.15">
      <c r="A992" s="17" t="str">
        <f>LEFT(Data!A998,4)&amp;"-"&amp;IF(LEN(Data!A998)-FIND(".",Data!A998)=1,10,RIGHT(Data!A998,2))&amp;"-28"</f>
        <v>1953-06-28</v>
      </c>
      <c r="B992" s="18">
        <f>Data!B999</f>
        <v>24.29</v>
      </c>
      <c r="C992" s="20">
        <f t="shared" si="46"/>
        <v>1.4196242171189866E-2</v>
      </c>
      <c r="D992" s="18">
        <f>Data!C999/12</f>
        <v>0.11833333333333333</v>
      </c>
      <c r="E992" s="20">
        <f>D992/B992</f>
        <v>4.8716893097296553E-3</v>
      </c>
      <c r="F992" s="18">
        <f t="shared" si="47"/>
        <v>2001.1664568426629</v>
      </c>
      <c r="G992" s="21">
        <f t="shared" si="48"/>
        <v>1.9137091162143349E-2</v>
      </c>
    </row>
    <row r="993" spans="1:7" x14ac:dyDescent="0.15">
      <c r="A993" s="17" t="str">
        <f>LEFT(Data!A999,4)&amp;"-"&amp;IF(LEN(Data!A999)-FIND(".",Data!A999)=1,10,RIGHT(Data!A999,2))&amp;"-28"</f>
        <v>1953-07-28</v>
      </c>
      <c r="B993" s="18">
        <f>Data!B1000</f>
        <v>24.39</v>
      </c>
      <c r="C993" s="20">
        <f t="shared" si="46"/>
        <v>4.1169205434334888E-3</v>
      </c>
      <c r="D993" s="18">
        <f>Data!C1000/12</f>
        <v>0.11833333333333333</v>
      </c>
      <c r="E993" s="20">
        <f>D993/B993</f>
        <v>4.8517151838185051E-3</v>
      </c>
      <c r="F993" s="18">
        <f t="shared" si="47"/>
        <v>2019.1541613744582</v>
      </c>
      <c r="G993" s="21">
        <f t="shared" si="48"/>
        <v>8.9886098531630765E-3</v>
      </c>
    </row>
    <row r="994" spans="1:7" x14ac:dyDescent="0.15">
      <c r="A994" s="17" t="str">
        <f>LEFT(Data!A1000,4)&amp;"-"&amp;IF(LEN(Data!A1000)-FIND(".",Data!A1000)=1,10,RIGHT(Data!A1000,2))&amp;"-28"</f>
        <v>1953-08-28</v>
      </c>
      <c r="B994" s="18">
        <f>Data!B1001</f>
        <v>23.27</v>
      </c>
      <c r="C994" s="20">
        <f t="shared" si="46"/>
        <v>-4.592045920459209E-2</v>
      </c>
      <c r="D994" s="18">
        <f>Data!C1001/12</f>
        <v>0.11833333333333333</v>
      </c>
      <c r="E994" s="20">
        <f>D994/B994</f>
        <v>5.0852313422145821E-3</v>
      </c>
      <c r="F994" s="18">
        <f t="shared" si="47"/>
        <v>1936.230035982491</v>
      </c>
      <c r="G994" s="21">
        <f t="shared" si="48"/>
        <v>-4.106874402077354E-2</v>
      </c>
    </row>
    <row r="995" spans="1:7" x14ac:dyDescent="0.15">
      <c r="A995" s="17" t="str">
        <f>LEFT(Data!A1001,4)&amp;"-"&amp;IF(LEN(Data!A1001)-FIND(".",Data!A1001)=1,10,RIGHT(Data!A1001,2))&amp;"-28"</f>
        <v>1953-09-28</v>
      </c>
      <c r="B995" s="18">
        <f>Data!B1002</f>
        <v>23.97</v>
      </c>
      <c r="C995" s="20">
        <f t="shared" si="46"/>
        <v>3.0081650193382048E-2</v>
      </c>
      <c r="D995" s="18">
        <f>Data!C1002/12</f>
        <v>0.11916666666666666</v>
      </c>
      <c r="E995" s="20">
        <f>D995/B995</f>
        <v>4.9714921429564731E-3</v>
      </c>
      <c r="F995" s="18">
        <f t="shared" si="47"/>
        <v>2004.3212082835512</v>
      </c>
      <c r="G995" s="21">
        <f t="shared" si="48"/>
        <v>3.516688153559655E-2</v>
      </c>
    </row>
    <row r="996" spans="1:7" x14ac:dyDescent="0.15">
      <c r="A996" s="17" t="str">
        <f>LEFT(Data!A1002,4)&amp;"-"&amp;IF(LEN(Data!A1002)-FIND(".",Data!A1002)=1,10,RIGHT(Data!A1002,2))&amp;"-28"</f>
        <v>1953-10-28</v>
      </c>
      <c r="B996" s="18">
        <f>Data!B1003</f>
        <v>24.5</v>
      </c>
      <c r="C996" s="20">
        <f t="shared" si="46"/>
        <v>2.2110972048393851E-2</v>
      </c>
      <c r="D996" s="18">
        <f>Data!C1003/12</f>
        <v>0.12</v>
      </c>
      <c r="E996" s="20">
        <f>D996/B996</f>
        <v>4.8979591836734691E-3</v>
      </c>
      <c r="F996" s="18">
        <f t="shared" si="47"/>
        <v>2058.6031656348546</v>
      </c>
      <c r="G996" s="21">
        <f t="shared" si="48"/>
        <v>2.7082464191350297E-2</v>
      </c>
    </row>
    <row r="997" spans="1:7" x14ac:dyDescent="0.15">
      <c r="A997" s="17" t="str">
        <f>LEFT(Data!A1003,4)&amp;"-"&amp;IF(LEN(Data!A1003)-FIND(".",Data!A1003)=1,10,RIGHT(Data!A1003,2))&amp;"-28"</f>
        <v>1953-11-28</v>
      </c>
      <c r="B997" s="18">
        <f>Data!B1004</f>
        <v>24.83</v>
      </c>
      <c r="C997" s="20">
        <f t="shared" si="46"/>
        <v>1.346938775510198E-2</v>
      </c>
      <c r="D997" s="18">
        <f>Data!C1004/12</f>
        <v>0.12083333333333333</v>
      </c>
      <c r="E997" s="20">
        <f>D997/B997</f>
        <v>4.8664250234930866E-3</v>
      </c>
      <c r="F997" s="18">
        <f t="shared" si="47"/>
        <v>2096.4142441873314</v>
      </c>
      <c r="G997" s="21">
        <f t="shared" si="48"/>
        <v>1.8367346938775508E-2</v>
      </c>
    </row>
    <row r="998" spans="1:7" x14ac:dyDescent="0.15">
      <c r="A998" s="17" t="str">
        <f>LEFT(Data!A1004,4)&amp;"-"&amp;IF(LEN(Data!A1004)-FIND(".",Data!A1004)=1,10,RIGHT(Data!A1004,2))&amp;"-28"</f>
        <v>1953-12-28</v>
      </c>
      <c r="B998" s="18">
        <f>Data!B1005</f>
        <v>25.46</v>
      </c>
      <c r="C998" s="20">
        <f t="shared" si="46"/>
        <v>2.5372533225936467E-2</v>
      </c>
      <c r="D998" s="18">
        <f>Data!C1005/12</f>
        <v>0.12138916666666666</v>
      </c>
      <c r="E998" s="20">
        <f>D998/B998</f>
        <v>4.7678384393820368E-3</v>
      </c>
      <c r="F998" s="18">
        <f t="shared" si="47"/>
        <v>2159.8076269908215</v>
      </c>
      <c r="G998" s="21">
        <f t="shared" si="48"/>
        <v>3.0238958249429571E-2</v>
      </c>
    </row>
    <row r="999" spans="1:7" x14ac:dyDescent="0.15">
      <c r="A999" s="17" t="str">
        <f>LEFT(Data!A1005,4)&amp;"-"&amp;IF(LEN(Data!A1005)-FIND(".",Data!A1005)=1,10,RIGHT(Data!A1005,2))&amp;"-28"</f>
        <v>1954-01-28</v>
      </c>
      <c r="B999" s="18">
        <f>Data!B1006</f>
        <v>26.02</v>
      </c>
      <c r="C999" s="20">
        <f t="shared" si="46"/>
        <v>2.1995286724273422E-2</v>
      </c>
      <c r="D999" s="18">
        <f>Data!C1006/12</f>
        <v>0.12194416666666667</v>
      </c>
      <c r="E999" s="20">
        <f>D999/B999</f>
        <v>4.6865552139379969E-3</v>
      </c>
      <c r="F999" s="18">
        <f t="shared" si="47"/>
        <v>2217.6108288413948</v>
      </c>
      <c r="G999" s="21">
        <f t="shared" si="48"/>
        <v>2.6763125163655532E-2</v>
      </c>
    </row>
    <row r="1000" spans="1:7" x14ac:dyDescent="0.15">
      <c r="A1000" s="17" t="str">
        <f>LEFT(Data!A1006,4)&amp;"-"&amp;IF(LEN(Data!A1006)-FIND(".",Data!A1006)=1,10,RIGHT(Data!A1006,2))&amp;"-28"</f>
        <v>1954-02-28</v>
      </c>
      <c r="B1000" s="18">
        <f>Data!B1007</f>
        <v>26.57</v>
      </c>
      <c r="C1000" s="20">
        <f t="shared" si="46"/>
        <v>2.1137586471944747E-2</v>
      </c>
      <c r="D1000" s="18">
        <f>Data!C1007/12</f>
        <v>0.1225</v>
      </c>
      <c r="E1000" s="20">
        <f>D1000/B1000</f>
        <v>4.6104629281144144E-3</v>
      </c>
      <c r="F1000" s="18">
        <f t="shared" si="47"/>
        <v>2274.8787250895425</v>
      </c>
      <c r="G1000" s="21">
        <f t="shared" si="48"/>
        <v>2.5824141685882651E-2</v>
      </c>
    </row>
    <row r="1001" spans="1:7" x14ac:dyDescent="0.15">
      <c r="A1001" s="17" t="str">
        <f>LEFT(Data!A1007,4)&amp;"-"&amp;IF(LEN(Data!A1007)-FIND(".",Data!A1007)=1,10,RIGHT(Data!A1007,2))&amp;"-28"</f>
        <v>1954-03-28</v>
      </c>
      <c r="B1001" s="18">
        <f>Data!B1008</f>
        <v>27.63</v>
      </c>
      <c r="C1001" s="20">
        <f t="shared" si="46"/>
        <v>3.9894617990214432E-2</v>
      </c>
      <c r="D1001" s="18">
        <f>Data!C1008/12</f>
        <v>0.12194416666666667</v>
      </c>
      <c r="E1001" s="20">
        <f>D1001/B1001</f>
        <v>4.4134696585836656E-3</v>
      </c>
      <c r="F1001" s="18">
        <f t="shared" si="47"/>
        <v>2376.1223868290376</v>
      </c>
      <c r="G1001" s="21">
        <f t="shared" si="48"/>
        <v>4.4505080918328943E-2</v>
      </c>
    </row>
    <row r="1002" spans="1:7" x14ac:dyDescent="0.15">
      <c r="A1002" s="17" t="str">
        <f>LEFT(Data!A1008,4)&amp;"-"&amp;IF(LEN(Data!A1008)-FIND(".",Data!A1008)=1,10,RIGHT(Data!A1008,2))&amp;"-28"</f>
        <v>1954-04-28</v>
      </c>
      <c r="B1002" s="18">
        <f>Data!B1009</f>
        <v>28.73</v>
      </c>
      <c r="C1002" s="20">
        <f t="shared" si="46"/>
        <v>3.981179876945351E-2</v>
      </c>
      <c r="D1002" s="18">
        <f>Data!C1009/12</f>
        <v>0.12138916666666666</v>
      </c>
      <c r="E1002" s="20">
        <f>D1002/B1002</f>
        <v>4.2251711335421736E-3</v>
      </c>
      <c r="F1002" s="18">
        <f t="shared" si="47"/>
        <v>2481.20703720442</v>
      </c>
      <c r="G1002" s="21">
        <f t="shared" si="48"/>
        <v>4.422526842803709E-2</v>
      </c>
    </row>
    <row r="1003" spans="1:7" x14ac:dyDescent="0.15">
      <c r="A1003" s="17" t="str">
        <f>LEFT(Data!A1009,4)&amp;"-"&amp;IF(LEN(Data!A1009)-FIND(".",Data!A1009)=1,10,RIGHT(Data!A1009,2))&amp;"-28"</f>
        <v>1954-05-28</v>
      </c>
      <c r="B1003" s="18">
        <f>Data!B1010</f>
        <v>28.96</v>
      </c>
      <c r="C1003" s="20">
        <f t="shared" si="46"/>
        <v>8.0055690915419309E-3</v>
      </c>
      <c r="D1003" s="18">
        <f>Data!C1010/12</f>
        <v>0.12083333333333333</v>
      </c>
      <c r="E1003" s="20">
        <f>D1003/B1003</f>
        <v>4.1724217311233883E-3</v>
      </c>
      <c r="F1003" s="18">
        <f t="shared" si="47"/>
        <v>2511.5540359211177</v>
      </c>
      <c r="G1003" s="21">
        <f t="shared" si="48"/>
        <v>1.223074022508408E-2</v>
      </c>
    </row>
    <row r="1004" spans="1:7" x14ac:dyDescent="0.15">
      <c r="A1004" s="17" t="str">
        <f>LEFT(Data!A1010,4)&amp;"-"&amp;IF(LEN(Data!A1010)-FIND(".",Data!A1010)=1,10,RIGHT(Data!A1010,2))&amp;"-28"</f>
        <v>1954-06-28</v>
      </c>
      <c r="B1004" s="18">
        <f>Data!B1011</f>
        <v>30.13</v>
      </c>
      <c r="C1004" s="20">
        <f t="shared" si="46"/>
        <v>4.040055248618768E-2</v>
      </c>
      <c r="D1004" s="18">
        <f>Data!C1011/12</f>
        <v>0.12138916666666666</v>
      </c>
      <c r="E1004" s="20">
        <f>D1004/B1004</f>
        <v>4.0288472176125681E-3</v>
      </c>
      <c r="F1004" s="18">
        <f t="shared" si="47"/>
        <v>2623.5014692096133</v>
      </c>
      <c r="G1004" s="21">
        <f t="shared" si="48"/>
        <v>4.4572974217311101E-2</v>
      </c>
    </row>
    <row r="1005" spans="1:7" x14ac:dyDescent="0.15">
      <c r="A1005" s="17" t="str">
        <f>LEFT(Data!A1011,4)&amp;"-"&amp;IF(LEN(Data!A1011)-FIND(".",Data!A1011)=1,10,RIGHT(Data!A1011,2))&amp;"-28"</f>
        <v>1954-07-28</v>
      </c>
      <c r="B1005" s="18">
        <f>Data!B1012</f>
        <v>30.73</v>
      </c>
      <c r="C1005" s="20">
        <f t="shared" si="46"/>
        <v>1.9913707268503167E-2</v>
      </c>
      <c r="D1005" s="18">
        <f>Data!C1012/12</f>
        <v>0.12194416666666667</v>
      </c>
      <c r="E1005" s="20">
        <f>D1005/B1005</f>
        <v>3.9682449289510794E-3</v>
      </c>
      <c r="F1005" s="18">
        <f t="shared" si="47"/>
        <v>2686.3147960805695</v>
      </c>
      <c r="G1005" s="21">
        <f t="shared" si="48"/>
        <v>2.3942554486115819E-2</v>
      </c>
    </row>
    <row r="1006" spans="1:7" x14ac:dyDescent="0.15">
      <c r="A1006" s="17" t="str">
        <f>LEFT(Data!A1012,4)&amp;"-"&amp;IF(LEN(Data!A1012)-FIND(".",Data!A1012)=1,10,RIGHT(Data!A1012,2))&amp;"-28"</f>
        <v>1954-08-28</v>
      </c>
      <c r="B1006" s="18">
        <f>Data!B1013</f>
        <v>31.45</v>
      </c>
      <c r="C1006" s="20">
        <f t="shared" si="46"/>
        <v>2.3429873088187447E-2</v>
      </c>
      <c r="D1006" s="18">
        <f>Data!C1013/12</f>
        <v>0.1225</v>
      </c>
      <c r="E1006" s="20">
        <f>D1006/B1006</f>
        <v>3.8950715421303657E-3</v>
      </c>
      <c r="F1006" s="18">
        <f t="shared" si="47"/>
        <v>2759.9147658947704</v>
      </c>
      <c r="G1006" s="21">
        <f t="shared" si="48"/>
        <v>2.739811801713854E-2</v>
      </c>
    </row>
    <row r="1007" spans="1:7" x14ac:dyDescent="0.15">
      <c r="A1007" s="17" t="str">
        <f>LEFT(Data!A1013,4)&amp;"-"&amp;IF(LEN(Data!A1013)-FIND(".",Data!A1013)=1,10,RIGHT(Data!A1013,2))&amp;"-28"</f>
        <v>1954-09-28</v>
      </c>
      <c r="B1007" s="18">
        <f>Data!B1014</f>
        <v>32.18</v>
      </c>
      <c r="C1007" s="20">
        <f t="shared" si="46"/>
        <v>2.3211446740858621E-2</v>
      </c>
      <c r="D1007" s="18">
        <f>Data!C1014/12</f>
        <v>0.12444416666666668</v>
      </c>
      <c r="E1007" s="20">
        <f>D1007/B1007</f>
        <v>3.8671276154961676E-3</v>
      </c>
      <c r="F1007" s="18">
        <f t="shared" si="47"/>
        <v>2834.7264459559883</v>
      </c>
      <c r="G1007" s="21">
        <f t="shared" si="48"/>
        <v>2.7106518282989045E-2</v>
      </c>
    </row>
    <row r="1008" spans="1:7" x14ac:dyDescent="0.15">
      <c r="A1008" s="17" t="str">
        <f>LEFT(Data!A1014,4)&amp;"-"&amp;IF(LEN(Data!A1014)-FIND(".",Data!A1014)=1,10,RIGHT(Data!A1014,2))&amp;"-28"</f>
        <v>1954-10-28</v>
      </c>
      <c r="B1008" s="18">
        <f>Data!B1015</f>
        <v>33.44</v>
      </c>
      <c r="C1008" s="20">
        <f t="shared" si="46"/>
        <v>3.9154754505904332E-2</v>
      </c>
      <c r="D1008" s="18">
        <f>Data!C1015/12</f>
        <v>0.12638916666666666</v>
      </c>
      <c r="E1008" s="20">
        <f>D1008/B1008</f>
        <v>3.7795803429027117E-3</v>
      </c>
      <c r="F1008" s="18">
        <f t="shared" si="47"/>
        <v>2956.6817129603237</v>
      </c>
      <c r="G1008" s="21">
        <f t="shared" si="48"/>
        <v>4.3021882121400568E-2</v>
      </c>
    </row>
    <row r="1009" spans="1:7" x14ac:dyDescent="0.15">
      <c r="A1009" s="17" t="str">
        <f>LEFT(Data!A1015,4)&amp;"-"&amp;IF(LEN(Data!A1015)-FIND(".",Data!A1015)=1,10,RIGHT(Data!A1015,2))&amp;"-28"</f>
        <v>1954-11-28</v>
      </c>
      <c r="B1009" s="18">
        <f>Data!B1016</f>
        <v>34.97</v>
      </c>
      <c r="C1009" s="20">
        <f t="shared" si="46"/>
        <v>4.575358851674638E-2</v>
      </c>
      <c r="D1009" s="18">
        <f>Data!C1016/12</f>
        <v>0.12833333333333333</v>
      </c>
      <c r="E1009" s="20">
        <f>D1009/B1009</f>
        <v>3.6698122199980937E-3</v>
      </c>
      <c r="F1009" s="18">
        <f t="shared" si="47"/>
        <v>3103.1355275126243</v>
      </c>
      <c r="G1009" s="21">
        <f t="shared" si="48"/>
        <v>4.9533168859649201E-2</v>
      </c>
    </row>
    <row r="1010" spans="1:7" x14ac:dyDescent="0.15">
      <c r="A1010" s="17" t="str">
        <f>LEFT(Data!A1016,4)&amp;"-"&amp;IF(LEN(Data!A1016)-FIND(".",Data!A1016)=1,10,RIGHT(Data!A1016,2))&amp;"-28"</f>
        <v>1954-12-28</v>
      </c>
      <c r="B1010" s="18">
        <f>Data!B1017</f>
        <v>35.6</v>
      </c>
      <c r="C1010" s="20">
        <f t="shared" si="46"/>
        <v>1.8015441807263333E-2</v>
      </c>
      <c r="D1010" s="18">
        <f>Data!C1017/12</f>
        <v>0.12888916666666667</v>
      </c>
      <c r="E1010" s="20">
        <f>D1010/B1010</f>
        <v>3.6204822097378278E-3</v>
      </c>
      <c r="F1010" s="18">
        <f t="shared" si="47"/>
        <v>3170.4278097077554</v>
      </c>
      <c r="G1010" s="21">
        <f t="shared" si="48"/>
        <v>2.1685254027261402E-2</v>
      </c>
    </row>
    <row r="1011" spans="1:7" x14ac:dyDescent="0.15">
      <c r="A1011" s="17" t="str">
        <f>LEFT(Data!A1017,4)&amp;"-"&amp;IF(LEN(Data!A1017)-FIND(".",Data!A1017)=1,10,RIGHT(Data!A1017,2))&amp;"-28"</f>
        <v>1955-01-28</v>
      </c>
      <c r="B1011" s="18">
        <f>Data!B1018</f>
        <v>36.79</v>
      </c>
      <c r="C1011" s="20">
        <f t="shared" si="46"/>
        <v>3.3426966292134708E-2</v>
      </c>
      <c r="D1011" s="18">
        <f>Data!C1018/12</f>
        <v>0.12944416666666667</v>
      </c>
      <c r="E1011" s="20">
        <f>D1011/B1011</f>
        <v>3.5184606324182295E-3</v>
      </c>
      <c r="F1011" s="18">
        <f t="shared" si="47"/>
        <v>3287.8840707168083</v>
      </c>
      <c r="G1011" s="21">
        <f t="shared" si="48"/>
        <v>3.7047448501872582E-2</v>
      </c>
    </row>
    <row r="1012" spans="1:7" x14ac:dyDescent="0.15">
      <c r="A1012" s="17" t="str">
        <f>LEFT(Data!A1018,4)&amp;"-"&amp;IF(LEN(Data!A1018)-FIND(".",Data!A1018)=1,10,RIGHT(Data!A1018,2))&amp;"-28"</f>
        <v>1955-02-28</v>
      </c>
      <c r="B1012" s="18">
        <f>Data!B1019</f>
        <v>36.5</v>
      </c>
      <c r="C1012" s="20">
        <f t="shared" si="46"/>
        <v>-7.8825767871704144E-3</v>
      </c>
      <c r="D1012" s="18">
        <f>Data!C1019/12</f>
        <v>0.13</v>
      </c>
      <c r="E1012" s="20">
        <f>D1012/B1012</f>
        <v>3.5616438356164386E-3</v>
      </c>
      <c r="F1012" s="18">
        <f t="shared" si="47"/>
        <v>3273.5353627288409</v>
      </c>
      <c r="G1012" s="21">
        <f t="shared" si="48"/>
        <v>-4.3641161547520735E-3</v>
      </c>
    </row>
    <row r="1013" spans="1:7" x14ac:dyDescent="0.15">
      <c r="A1013" s="17" t="str">
        <f>LEFT(Data!A1019,4)&amp;"-"&amp;IF(LEN(Data!A1019)-FIND(".",Data!A1019)=1,10,RIGHT(Data!A1019,2))&amp;"-28"</f>
        <v>1955-03-28</v>
      </c>
      <c r="B1013" s="18">
        <f>Data!B1020</f>
        <v>37.76</v>
      </c>
      <c r="C1013" s="20">
        <f t="shared" si="46"/>
        <v>3.4520547945205315E-2</v>
      </c>
      <c r="D1013" s="18">
        <f>Data!C1020/12</f>
        <v>0.13027750000000002</v>
      </c>
      <c r="E1013" s="20">
        <f>D1013/B1013</f>
        <v>3.4501456567796619E-3</v>
      </c>
      <c r="F1013" s="18">
        <f t="shared" si="47"/>
        <v>3398.1987642135828</v>
      </c>
      <c r="G1013" s="21">
        <f t="shared" si="48"/>
        <v>3.8082191780821839E-2</v>
      </c>
    </row>
    <row r="1014" spans="1:7" x14ac:dyDescent="0.15">
      <c r="A1014" s="17" t="str">
        <f>LEFT(Data!A1020,4)&amp;"-"&amp;IF(LEN(Data!A1020)-FIND(".",Data!A1020)=1,10,RIGHT(Data!A1020,2))&amp;"-28"</f>
        <v>1955-04-28</v>
      </c>
      <c r="B1014" s="18">
        <f>Data!B1021</f>
        <v>37.6</v>
      </c>
      <c r="C1014" s="20">
        <f t="shared" si="46"/>
        <v>-4.237288135593098E-3</v>
      </c>
      <c r="D1014" s="18">
        <f>Data!C1021/12</f>
        <v>0.13055583333333334</v>
      </c>
      <c r="E1014" s="20">
        <f>D1014/B1014</f>
        <v>3.472229609929078E-3</v>
      </c>
      <c r="F1014" s="18">
        <f t="shared" si="47"/>
        <v>3395.5238976148189</v>
      </c>
      <c r="G1014" s="21">
        <f t="shared" si="48"/>
        <v>-7.8714247881339627E-4</v>
      </c>
    </row>
    <row r="1015" spans="1:7" x14ac:dyDescent="0.15">
      <c r="A1015" s="17" t="str">
        <f>LEFT(Data!A1021,4)&amp;"-"&amp;IF(LEN(Data!A1021)-FIND(".",Data!A1021)=1,10,RIGHT(Data!A1021,2))&amp;"-28"</f>
        <v>1955-05-28</v>
      </c>
      <c r="B1015" s="18">
        <f>Data!B1022</f>
        <v>39.78</v>
      </c>
      <c r="C1015" s="20">
        <f t="shared" si="46"/>
        <v>5.797872340425525E-2</v>
      </c>
      <c r="D1015" s="18">
        <f>Data!C1022/12</f>
        <v>0.13083333333333333</v>
      </c>
      <c r="E1015" s="20">
        <f>D1015/B1015</f>
        <v>3.2889224065694653E-3</v>
      </c>
      <c r="F1015" s="18">
        <f t="shared" si="47"/>
        <v>3604.1820771056869</v>
      </c>
      <c r="G1015" s="21">
        <f t="shared" si="48"/>
        <v>6.145095301418424E-2</v>
      </c>
    </row>
    <row r="1016" spans="1:7" x14ac:dyDescent="0.15">
      <c r="A1016" s="17" t="str">
        <f>LEFT(Data!A1022,4)&amp;"-"&amp;IF(LEN(Data!A1022)-FIND(".",Data!A1022)=1,10,RIGHT(Data!A1022,2))&amp;"-28"</f>
        <v>1955-06-28</v>
      </c>
      <c r="B1016" s="18">
        <f>Data!B1023</f>
        <v>42.69</v>
      </c>
      <c r="C1016" s="20">
        <f t="shared" si="46"/>
        <v>7.3152337858220173E-2</v>
      </c>
      <c r="D1016" s="18">
        <f>Data!C1023/12</f>
        <v>0.13222249999999999</v>
      </c>
      <c r="E1016" s="20">
        <f>D1016/B1016</f>
        <v>3.0972710236589363E-3</v>
      </c>
      <c r="F1016" s="18">
        <f t="shared" si="47"/>
        <v>3879.690297303413</v>
      </c>
      <c r="G1016" s="21">
        <f t="shared" si="48"/>
        <v>7.6441260264789701E-2</v>
      </c>
    </row>
    <row r="1017" spans="1:7" x14ac:dyDescent="0.15">
      <c r="A1017" s="17" t="str">
        <f>LEFT(Data!A1023,4)&amp;"-"&amp;IF(LEN(Data!A1023)-FIND(".",Data!A1023)=1,10,RIGHT(Data!A1023,2))&amp;"-28"</f>
        <v>1955-07-28</v>
      </c>
      <c r="B1017" s="18">
        <f>Data!B1024</f>
        <v>42.43</v>
      </c>
      <c r="C1017" s="20">
        <f t="shared" si="46"/>
        <v>-6.0904193019442054E-3</v>
      </c>
      <c r="D1017" s="18">
        <f>Data!C1024/12</f>
        <v>0.13361083333333332</v>
      </c>
      <c r="E1017" s="20">
        <f>D1017/B1017</f>
        <v>3.1489708539555344E-3</v>
      </c>
      <c r="F1017" s="18">
        <f t="shared" si="47"/>
        <v>3868.0778089697592</v>
      </c>
      <c r="G1017" s="21">
        <f t="shared" si="48"/>
        <v>-2.9931482782852292E-3</v>
      </c>
    </row>
    <row r="1018" spans="1:7" x14ac:dyDescent="0.15">
      <c r="A1018" s="17" t="str">
        <f>LEFT(Data!A1024,4)&amp;"-"&amp;IF(LEN(Data!A1024)-FIND(".",Data!A1024)=1,10,RIGHT(Data!A1024,2))&amp;"-28"</f>
        <v>1955-08-28</v>
      </c>
      <c r="B1018" s="18">
        <f>Data!B1025</f>
        <v>44.34</v>
      </c>
      <c r="C1018" s="20">
        <f t="shared" si="46"/>
        <v>4.5015319349516858E-2</v>
      </c>
      <c r="D1018" s="18">
        <f>Data!C1025/12</f>
        <v>0.13500000000000001</v>
      </c>
      <c r="E1018" s="20">
        <f>D1018/B1018</f>
        <v>3.0446549391069011E-3</v>
      </c>
      <c r="F1018" s="18">
        <f t="shared" si="47"/>
        <v>4054.3810310905906</v>
      </c>
      <c r="G1018" s="21">
        <f t="shared" si="48"/>
        <v>4.816429020347246E-2</v>
      </c>
    </row>
    <row r="1019" spans="1:7" x14ac:dyDescent="0.15">
      <c r="A1019" s="17" t="str">
        <f>LEFT(Data!A1025,4)&amp;"-"&amp;IF(LEN(Data!A1025)-FIND(".",Data!A1025)=1,10,RIGHT(Data!A1025,2))&amp;"-28"</f>
        <v>1955-09-28</v>
      </c>
      <c r="B1019" s="18">
        <f>Data!B1026</f>
        <v>42.11</v>
      </c>
      <c r="C1019" s="20">
        <f t="shared" si="46"/>
        <v>-5.0293188994136262E-2</v>
      </c>
      <c r="D1019" s="18">
        <f>Data!C1026/12</f>
        <v>0.13555583333333335</v>
      </c>
      <c r="E1019" s="20">
        <f>D1019/B1019</f>
        <v>3.2190888941660734E-3</v>
      </c>
      <c r="F1019" s="18">
        <f t="shared" si="47"/>
        <v>3862.8174708710417</v>
      </c>
      <c r="G1019" s="21">
        <f t="shared" si="48"/>
        <v>-4.7248534055029379E-2</v>
      </c>
    </row>
    <row r="1020" spans="1:7" x14ac:dyDescent="0.15">
      <c r="A1020" s="17" t="str">
        <f>LEFT(Data!A1026,4)&amp;"-"&amp;IF(LEN(Data!A1026)-FIND(".",Data!A1026)=1,10,RIGHT(Data!A1026,2))&amp;"-28"</f>
        <v>1955-10-28</v>
      </c>
      <c r="B1020" s="18">
        <f>Data!B1027</f>
        <v>44.95</v>
      </c>
      <c r="C1020" s="20">
        <f t="shared" si="46"/>
        <v>6.7442412728568213E-2</v>
      </c>
      <c r="D1020" s="18">
        <f>Data!C1027/12</f>
        <v>0.13611083333333332</v>
      </c>
      <c r="E1020" s="20">
        <f>D1020/B1020</f>
        <v>3.0280496848350013E-3</v>
      </c>
      <c r="F1020" s="18">
        <f t="shared" si="47"/>
        <v>4135.7699538573224</v>
      </c>
      <c r="G1020" s="21">
        <f t="shared" si="48"/>
        <v>7.0661501622734324E-2</v>
      </c>
    </row>
    <row r="1021" spans="1:7" x14ac:dyDescent="0.15">
      <c r="A1021" s="17" t="str">
        <f>LEFT(Data!A1027,4)&amp;"-"&amp;IF(LEN(Data!A1027)-FIND(".",Data!A1027)=1,10,RIGHT(Data!A1027,2))&amp;"-28"</f>
        <v>1955-11-28</v>
      </c>
      <c r="B1021" s="18">
        <f>Data!B1028</f>
        <v>45.37</v>
      </c>
      <c r="C1021" s="20">
        <f t="shared" si="46"/>
        <v>9.3437152391544487E-3</v>
      </c>
      <c r="D1021" s="18">
        <f>Data!C1028/12</f>
        <v>0.13666666666666666</v>
      </c>
      <c r="E1021" s="20">
        <f>D1021/B1021</f>
        <v>3.0122694879141871E-3</v>
      </c>
      <c r="F1021" s="18">
        <f t="shared" si="47"/>
        <v>4186.9367275061441</v>
      </c>
      <c r="G1021" s="21">
        <f t="shared" si="48"/>
        <v>1.2371764923989392E-2</v>
      </c>
    </row>
    <row r="1022" spans="1:7" x14ac:dyDescent="0.15">
      <c r="A1022" s="17" t="str">
        <f>LEFT(Data!A1028,4)&amp;"-"&amp;IF(LEN(Data!A1028)-FIND(".",Data!A1028)=1,10,RIGHT(Data!A1028,2))&amp;"-28"</f>
        <v>1955-12-28</v>
      </c>
      <c r="B1022" s="18">
        <f>Data!B1029</f>
        <v>44.15</v>
      </c>
      <c r="C1022" s="20">
        <f t="shared" si="46"/>
        <v>-2.68900154286974E-2</v>
      </c>
      <c r="D1022" s="18">
        <f>Data!C1029/12</f>
        <v>0.13916666666666666</v>
      </c>
      <c r="E1022" s="20">
        <f>D1022/B1022</f>
        <v>3.152132880332201E-3</v>
      </c>
      <c r="F1022" s="18">
        <f t="shared" si="47"/>
        <v>4086.962116056618</v>
      </c>
      <c r="G1022" s="21">
        <f t="shared" si="48"/>
        <v>-2.3877745940783179E-2</v>
      </c>
    </row>
    <row r="1023" spans="1:7" x14ac:dyDescent="0.15">
      <c r="A1023" s="17" t="str">
        <f>LEFT(Data!A1029,4)&amp;"-"&amp;IF(LEN(Data!A1029)-FIND(".",Data!A1029)=1,10,RIGHT(Data!A1029,2))&amp;"-28"</f>
        <v>1956-01-28</v>
      </c>
      <c r="B1023" s="18">
        <f>Data!B1030</f>
        <v>44.43</v>
      </c>
      <c r="C1023" s="20">
        <f t="shared" si="46"/>
        <v>6.3420158550395733E-3</v>
      </c>
      <c r="D1023" s="18">
        <f>Data!C1030/12</f>
        <v>0.14166666666666666</v>
      </c>
      <c r="E1023" s="20">
        <f>D1023/B1023</f>
        <v>3.188536274289144E-3</v>
      </c>
      <c r="F1023" s="18">
        <f t="shared" si="47"/>
        <v>4125.7643422622887</v>
      </c>
      <c r="G1023" s="21">
        <f t="shared" si="48"/>
        <v>9.494148735371688E-3</v>
      </c>
    </row>
    <row r="1024" spans="1:7" x14ac:dyDescent="0.15">
      <c r="A1024" s="17" t="str">
        <f>LEFT(Data!A1030,4)&amp;"-"&amp;IF(LEN(Data!A1030)-FIND(".",Data!A1030)=1,10,RIGHT(Data!A1030,2))&amp;"-28"</f>
        <v>1956-02-28</v>
      </c>
      <c r="B1024" s="18">
        <f>Data!B1031</f>
        <v>47.49</v>
      </c>
      <c r="C1024" s="20">
        <f t="shared" si="46"/>
        <v>6.8872383524645642E-2</v>
      </c>
      <c r="D1024" s="18">
        <f>Data!C1031/12</f>
        <v>0.14416666666666667</v>
      </c>
      <c r="E1024" s="20">
        <f>D1024/B1024</f>
        <v>3.0357268196813361E-3</v>
      </c>
      <c r="F1024" s="18">
        <f t="shared" si="47"/>
        <v>4423.0707156393564</v>
      </c>
      <c r="G1024" s="21">
        <f t="shared" si="48"/>
        <v>7.2060919798934808E-2</v>
      </c>
    </row>
    <row r="1025" spans="1:7" x14ac:dyDescent="0.15">
      <c r="A1025" s="17" t="str">
        <f>LEFT(Data!A1031,4)&amp;"-"&amp;IF(LEN(Data!A1031)-FIND(".",Data!A1031)=1,10,RIGHT(Data!A1031,2))&amp;"-28"</f>
        <v>1956-03-28</v>
      </c>
      <c r="B1025" s="18">
        <f>Data!B1032</f>
        <v>48.05</v>
      </c>
      <c r="C1025" s="20">
        <f t="shared" si="46"/>
        <v>1.1791956201305354E-2</v>
      </c>
      <c r="D1025" s="18">
        <f>Data!C1032/12</f>
        <v>0.14611083333333333</v>
      </c>
      <c r="E1025" s="20">
        <f>D1025/B1025</f>
        <v>3.0408081859174471E-3</v>
      </c>
      <c r="F1025" s="18">
        <f t="shared" si="47"/>
        <v>4488.6546061902654</v>
      </c>
      <c r="G1025" s="21">
        <f t="shared" si="48"/>
        <v>1.4827683020986582E-2</v>
      </c>
    </row>
    <row r="1026" spans="1:7" x14ac:dyDescent="0.15">
      <c r="A1026" s="17" t="str">
        <f>LEFT(Data!A1032,4)&amp;"-"&amp;IF(LEN(Data!A1032)-FIND(".",Data!A1032)=1,10,RIGHT(Data!A1032,2))&amp;"-28"</f>
        <v>1956-04-28</v>
      </c>
      <c r="B1026" s="18">
        <f>Data!B1033</f>
        <v>46.54</v>
      </c>
      <c r="C1026" s="20">
        <f t="shared" si="46"/>
        <v>-3.1425598335067639E-2</v>
      </c>
      <c r="D1026" s="18">
        <f>Data!C1033/12</f>
        <v>0.14805583333333333</v>
      </c>
      <c r="E1026" s="20">
        <f>D1026/B1026</f>
        <v>3.1812598481592894E-3</v>
      </c>
      <c r="F1026" s="18">
        <f t="shared" si="47"/>
        <v>4361.2450871415385</v>
      </c>
      <c r="G1026" s="21">
        <f t="shared" si="48"/>
        <v>-2.8384790149150185E-2</v>
      </c>
    </row>
    <row r="1027" spans="1:7" x14ac:dyDescent="0.15">
      <c r="A1027" s="17" t="str">
        <f>LEFT(Data!A1033,4)&amp;"-"&amp;IF(LEN(Data!A1033)-FIND(".",Data!A1033)=1,10,RIGHT(Data!A1033,2))&amp;"-28"</f>
        <v>1956-05-28</v>
      </c>
      <c r="B1027" s="18">
        <f>Data!B1034</f>
        <v>46.27</v>
      </c>
      <c r="C1027" s="20">
        <f t="shared" si="46"/>
        <v>-5.8014611087235934E-3</v>
      </c>
      <c r="D1027" s="18">
        <f>Data!C1034/12</f>
        <v>0.15</v>
      </c>
      <c r="E1027" s="20">
        <f>D1027/B1027</f>
        <v>3.2418413658958285E-3</v>
      </c>
      <c r="F1027" s="18">
        <f t="shared" si="47"/>
        <v>4349.8177472665802</v>
      </c>
      <c r="G1027" s="21">
        <f t="shared" si="48"/>
        <v>-2.6202012605643921E-3</v>
      </c>
    </row>
    <row r="1028" spans="1:7" x14ac:dyDescent="0.15">
      <c r="A1028" s="17" t="str">
        <f>LEFT(Data!A1034,4)&amp;"-"&amp;IF(LEN(Data!A1034)-FIND(".",Data!A1034)=1,10,RIGHT(Data!A1034,2))&amp;"-28"</f>
        <v>1956-06-28</v>
      </c>
      <c r="B1028" s="18">
        <f>Data!B1035</f>
        <v>48.78</v>
      </c>
      <c r="C1028" s="20">
        <f t="shared" ref="C1028:C1091" si="49">B1028/B1027-1</f>
        <v>5.424681218932359E-2</v>
      </c>
      <c r="D1028" s="18">
        <f>Data!C1035/12</f>
        <v>0.15111083333333333</v>
      </c>
      <c r="E1028" s="20">
        <f>D1028/B1028</f>
        <v>3.097803061363947E-3</v>
      </c>
      <c r="F1028" s="18">
        <f t="shared" ref="F1028:F1091" si="50">(1+C1028+E1027)*F1027</f>
        <v>4599.8829127675335</v>
      </c>
      <c r="G1028" s="21">
        <f t="shared" ref="G1028:G1091" si="51">F1028/F1027-1</f>
        <v>5.7488653555219482E-2</v>
      </c>
    </row>
    <row r="1029" spans="1:7" x14ac:dyDescent="0.15">
      <c r="A1029" s="17" t="str">
        <f>LEFT(Data!A1035,4)&amp;"-"&amp;IF(LEN(Data!A1035)-FIND(".",Data!A1035)=1,10,RIGHT(Data!A1035,2))&amp;"-28"</f>
        <v>1956-07-28</v>
      </c>
      <c r="B1029" s="18">
        <f>Data!B1036</f>
        <v>48.49</v>
      </c>
      <c r="C1029" s="20">
        <f t="shared" si="49"/>
        <v>-5.9450594505945364E-3</v>
      </c>
      <c r="D1029" s="18">
        <f>Data!C1036/12</f>
        <v>0.15222250000000001</v>
      </c>
      <c r="E1029" s="20">
        <f>D1029/B1029</f>
        <v>3.1392555166013612E-3</v>
      </c>
      <c r="F1029" s="18">
        <f t="shared" si="50"/>
        <v>4586.7858667544433</v>
      </c>
      <c r="G1029" s="21">
        <f t="shared" si="51"/>
        <v>-2.8472563892306679E-3</v>
      </c>
    </row>
    <row r="1030" spans="1:7" x14ac:dyDescent="0.15">
      <c r="A1030" s="17" t="str">
        <f>LEFT(Data!A1036,4)&amp;"-"&amp;IF(LEN(Data!A1036)-FIND(".",Data!A1036)=1,10,RIGHT(Data!A1036,2))&amp;"-28"</f>
        <v>1956-08-28</v>
      </c>
      <c r="B1030" s="18">
        <f>Data!B1037</f>
        <v>46.84</v>
      </c>
      <c r="C1030" s="20">
        <f t="shared" si="49"/>
        <v>-3.4027634563827514E-2</v>
      </c>
      <c r="D1030" s="18">
        <f>Data!C1037/12</f>
        <v>0.15333333333333335</v>
      </c>
      <c r="E1030" s="20">
        <f>D1030/B1030</f>
        <v>3.2735553657842302E-3</v>
      </c>
      <c r="F1030" s="18">
        <f t="shared" si="50"/>
        <v>4445.1074862936721</v>
      </c>
      <c r="G1030" s="21">
        <f t="shared" si="51"/>
        <v>-3.0888379047226189E-2</v>
      </c>
    </row>
    <row r="1031" spans="1:7" x14ac:dyDescent="0.15">
      <c r="A1031" s="17" t="str">
        <f>LEFT(Data!A1037,4)&amp;"-"&amp;IF(LEN(Data!A1037)-FIND(".",Data!A1037)=1,10,RIGHT(Data!A1037,2))&amp;"-28"</f>
        <v>1956-09-28</v>
      </c>
      <c r="B1031" s="18">
        <f>Data!B1038</f>
        <v>46.24</v>
      </c>
      <c r="C1031" s="20">
        <f t="shared" si="49"/>
        <v>-1.2809564474807855E-2</v>
      </c>
      <c r="D1031" s="18">
        <f>Data!C1038/12</f>
        <v>0.15055583333333333</v>
      </c>
      <c r="E1031" s="20">
        <f>D1031/B1031</f>
        <v>3.2559652537485582E-3</v>
      </c>
      <c r="F1031" s="18">
        <f t="shared" si="50"/>
        <v>4402.7189008137866</v>
      </c>
      <c r="G1031" s="21">
        <f t="shared" si="51"/>
        <v>-9.5360091090236354E-3</v>
      </c>
    </row>
    <row r="1032" spans="1:7" x14ac:dyDescent="0.15">
      <c r="A1032" s="17" t="str">
        <f>LEFT(Data!A1038,4)&amp;"-"&amp;IF(LEN(Data!A1038)-FIND(".",Data!A1038)=1,10,RIGHT(Data!A1038,2))&amp;"-28"</f>
        <v>1956-10-28</v>
      </c>
      <c r="B1032" s="18">
        <f>Data!B1039</f>
        <v>45.76</v>
      </c>
      <c r="C1032" s="20">
        <f t="shared" si="49"/>
        <v>-1.038062283737029E-2</v>
      </c>
      <c r="D1032" s="18">
        <f>Data!C1039/12</f>
        <v>0.14777750000000001</v>
      </c>
      <c r="E1032" s="20">
        <f>D1032/B1032</f>
        <v>3.2294034090909092E-3</v>
      </c>
      <c r="F1032" s="18">
        <f t="shared" si="50"/>
        <v>4371.351036208549</v>
      </c>
      <c r="G1032" s="21">
        <f t="shared" si="51"/>
        <v>-7.1246575836216852E-3</v>
      </c>
    </row>
    <row r="1033" spans="1:7" x14ac:dyDescent="0.15">
      <c r="A1033" s="17" t="str">
        <f>LEFT(Data!A1039,4)&amp;"-"&amp;IF(LEN(Data!A1039)-FIND(".",Data!A1039)=1,10,RIGHT(Data!A1039,2))&amp;"-28"</f>
        <v>1956-11-28</v>
      </c>
      <c r="B1033" s="18">
        <f>Data!B1040</f>
        <v>46.44</v>
      </c>
      <c r="C1033" s="20">
        <f t="shared" si="49"/>
        <v>1.4860139860139787E-2</v>
      </c>
      <c r="D1033" s="18">
        <f>Data!C1040/12</f>
        <v>0.14499999999999999</v>
      </c>
      <c r="E1033" s="20">
        <f>D1033/B1033</f>
        <v>3.1223083548664946E-3</v>
      </c>
      <c r="F1033" s="18">
        <f t="shared" si="50"/>
        <v>4450.4267799230402</v>
      </c>
      <c r="G1033" s="21">
        <f t="shared" si="51"/>
        <v>1.8089543269230735E-2</v>
      </c>
    </row>
    <row r="1034" spans="1:7" x14ac:dyDescent="0.15">
      <c r="A1034" s="17" t="str">
        <f>LEFT(Data!A1040,4)&amp;"-"&amp;IF(LEN(Data!A1040)-FIND(".",Data!A1040)=1,10,RIGHT(Data!A1040,2))&amp;"-28"</f>
        <v>1956-12-28</v>
      </c>
      <c r="B1034" s="18">
        <f>Data!B1041</f>
        <v>45.43</v>
      </c>
      <c r="C1034" s="20">
        <f t="shared" si="49"/>
        <v>-2.174849267872514E-2</v>
      </c>
      <c r="D1034" s="18">
        <f>Data!C1041/12</f>
        <v>0.1447225</v>
      </c>
      <c r="E1034" s="20">
        <f>D1034/B1034</f>
        <v>3.1856152322254018E-3</v>
      </c>
      <c r="F1034" s="18">
        <f t="shared" si="50"/>
        <v>4367.5323104003564</v>
      </c>
      <c r="G1034" s="21">
        <f t="shared" si="51"/>
        <v>-1.8626184323858763E-2</v>
      </c>
    </row>
    <row r="1035" spans="1:7" x14ac:dyDescent="0.15">
      <c r="A1035" s="17" t="str">
        <f>LEFT(Data!A1041,4)&amp;"-"&amp;IF(LEN(Data!A1041)-FIND(".",Data!A1041)=1,10,RIGHT(Data!A1041,2))&amp;"-28"</f>
        <v>1957-01-28</v>
      </c>
      <c r="B1035" s="18">
        <f>Data!B1042</f>
        <v>43.47</v>
      </c>
      <c r="C1035" s="20">
        <f t="shared" si="49"/>
        <v>-4.3143297380585532E-2</v>
      </c>
      <c r="D1035" s="18">
        <f>Data!C1042/12</f>
        <v>0.14444416666666668</v>
      </c>
      <c r="E1035" s="20">
        <f>D1035/B1035</f>
        <v>3.32284717429645E-3</v>
      </c>
      <c r="F1035" s="18">
        <f t="shared" si="50"/>
        <v>4193.0158425686859</v>
      </c>
      <c r="G1035" s="21">
        <f t="shared" si="51"/>
        <v>-3.9957682148360152E-2</v>
      </c>
    </row>
    <row r="1036" spans="1:7" x14ac:dyDescent="0.15">
      <c r="A1036" s="17" t="str">
        <f>LEFT(Data!A1042,4)&amp;"-"&amp;IF(LEN(Data!A1042)-FIND(".",Data!A1042)=1,10,RIGHT(Data!A1042,2))&amp;"-28"</f>
        <v>1957-02-28</v>
      </c>
      <c r="B1036" s="18">
        <f>Data!B1043</f>
        <v>44.03</v>
      </c>
      <c r="C1036" s="20">
        <f t="shared" si="49"/>
        <v>1.2882447665056418E-2</v>
      </c>
      <c r="D1036" s="18">
        <f>Data!C1043/12</f>
        <v>0.14416666666666667</v>
      </c>
      <c r="E1036" s="20">
        <f>D1036/B1036</f>
        <v>3.274282686047392E-3</v>
      </c>
      <c r="F1036" s="18">
        <f t="shared" si="50"/>
        <v>4260.9649005635893</v>
      </c>
      <c r="G1036" s="21">
        <f t="shared" si="51"/>
        <v>1.6205294839352957E-2</v>
      </c>
    </row>
    <row r="1037" spans="1:7" x14ac:dyDescent="0.15">
      <c r="A1037" s="17" t="str">
        <f>LEFT(Data!A1043,4)&amp;"-"&amp;IF(LEN(Data!A1043)-FIND(".",Data!A1043)=1,10,RIGHT(Data!A1043,2))&amp;"-28"</f>
        <v>1957-03-28</v>
      </c>
      <c r="B1037" s="18">
        <f>Data!B1044</f>
        <v>45.05</v>
      </c>
      <c r="C1037" s="20">
        <f t="shared" si="49"/>
        <v>2.316602316602312E-2</v>
      </c>
      <c r="D1037" s="18">
        <f>Data!C1044/12</f>
        <v>0.14416666666666667</v>
      </c>
      <c r="E1037" s="20">
        <f>D1037/B1037</f>
        <v>3.2001479837217906E-3</v>
      </c>
      <c r="F1037" s="18">
        <f t="shared" si="50"/>
        <v>4373.6261157594281</v>
      </c>
      <c r="G1037" s="21">
        <f t="shared" si="51"/>
        <v>2.6440305852070578E-2</v>
      </c>
    </row>
    <row r="1038" spans="1:7" x14ac:dyDescent="0.15">
      <c r="A1038" s="17" t="str">
        <f>LEFT(Data!A1044,4)&amp;"-"&amp;IF(LEN(Data!A1044)-FIND(".",Data!A1044)=1,10,RIGHT(Data!A1044,2))&amp;"-28"</f>
        <v>1957-04-28</v>
      </c>
      <c r="B1038" s="18">
        <f>Data!B1045</f>
        <v>46.78</v>
      </c>
      <c r="C1038" s="20">
        <f t="shared" si="49"/>
        <v>3.8401775804661531E-2</v>
      </c>
      <c r="D1038" s="18">
        <f>Data!C1045/12</f>
        <v>0.14416666666666667</v>
      </c>
      <c r="E1038" s="20">
        <f>D1038/B1038</f>
        <v>3.0818013396038194E-3</v>
      </c>
      <c r="F1038" s="18">
        <f t="shared" si="50"/>
        <v>4555.5773761061346</v>
      </c>
      <c r="G1038" s="21">
        <f t="shared" si="51"/>
        <v>4.1601923788383344E-2</v>
      </c>
    </row>
    <row r="1039" spans="1:7" x14ac:dyDescent="0.15">
      <c r="A1039" s="17" t="str">
        <f>LEFT(Data!A1045,4)&amp;"-"&amp;IF(LEN(Data!A1045)-FIND(".",Data!A1045)=1,10,RIGHT(Data!A1045,2))&amp;"-28"</f>
        <v>1957-05-28</v>
      </c>
      <c r="B1039" s="18">
        <f>Data!B1046</f>
        <v>47.55</v>
      </c>
      <c r="C1039" s="20">
        <f t="shared" si="49"/>
        <v>1.6460025651988008E-2</v>
      </c>
      <c r="D1039" s="18">
        <f>Data!C1046/12</f>
        <v>0.14416666666666667</v>
      </c>
      <c r="E1039" s="20">
        <f>D1039/B1039</f>
        <v>3.0318962495618647E-3</v>
      </c>
      <c r="F1039" s="18">
        <f t="shared" si="50"/>
        <v>4644.601681036811</v>
      </c>
      <c r="G1039" s="21">
        <f t="shared" si="51"/>
        <v>1.9541826991591904E-2</v>
      </c>
    </row>
    <row r="1040" spans="1:7" x14ac:dyDescent="0.15">
      <c r="A1040" s="17" t="str">
        <f>LEFT(Data!A1046,4)&amp;"-"&amp;IF(LEN(Data!A1046)-FIND(".",Data!A1046)=1,10,RIGHT(Data!A1046,2))&amp;"-28"</f>
        <v>1957-06-28</v>
      </c>
      <c r="B1040" s="18">
        <f>Data!B1047</f>
        <v>48.51</v>
      </c>
      <c r="C1040" s="20">
        <f t="shared" si="49"/>
        <v>2.018927444794949E-2</v>
      </c>
      <c r="D1040" s="18">
        <f>Data!C1047/12</f>
        <v>0.14499999999999999</v>
      </c>
      <c r="E1040" s="20">
        <f>D1040/B1040</f>
        <v>2.9890744176458463E-3</v>
      </c>
      <c r="F1040" s="18">
        <f t="shared" si="50"/>
        <v>4752.4547694941148</v>
      </c>
      <c r="G1040" s="21">
        <f t="shared" si="51"/>
        <v>2.3221170697511395E-2</v>
      </c>
    </row>
    <row r="1041" spans="1:7" x14ac:dyDescent="0.15">
      <c r="A1041" s="17" t="str">
        <f>LEFT(Data!A1047,4)&amp;"-"&amp;IF(LEN(Data!A1047)-FIND(".",Data!A1047)=1,10,RIGHT(Data!A1047,2))&amp;"-28"</f>
        <v>1957-07-28</v>
      </c>
      <c r="B1041" s="18">
        <f>Data!B1048</f>
        <v>45.84</v>
      </c>
      <c r="C1041" s="20">
        <f t="shared" si="49"/>
        <v>-5.5040197897340604E-2</v>
      </c>
      <c r="D1041" s="18">
        <f>Data!C1048/12</f>
        <v>0.14583333333333334</v>
      </c>
      <c r="E1041" s="20">
        <f>D1041/B1041</f>
        <v>3.1813554392088423E-3</v>
      </c>
      <c r="F1041" s="18">
        <f t="shared" si="50"/>
        <v>4505.0841594555122</v>
      </c>
      <c r="G1041" s="21">
        <f t="shared" si="51"/>
        <v>-5.2051123479694761E-2</v>
      </c>
    </row>
    <row r="1042" spans="1:7" x14ac:dyDescent="0.15">
      <c r="A1042" s="17" t="str">
        <f>LEFT(Data!A1048,4)&amp;"-"&amp;IF(LEN(Data!A1048)-FIND(".",Data!A1048)=1,10,RIGHT(Data!A1048,2))&amp;"-28"</f>
        <v>1957-08-28</v>
      </c>
      <c r="B1042" s="18">
        <f>Data!B1049</f>
        <v>43.98</v>
      </c>
      <c r="C1042" s="20">
        <f t="shared" si="49"/>
        <v>-4.0575916230366604E-2</v>
      </c>
      <c r="D1042" s="18">
        <f>Data!C1049/12</f>
        <v>0.14666666666666667</v>
      </c>
      <c r="E1042" s="20">
        <f>D1042/B1042</f>
        <v>3.3348491738669096E-3</v>
      </c>
      <c r="F1042" s="18">
        <f t="shared" si="50"/>
        <v>4336.6185159854713</v>
      </c>
      <c r="G1042" s="21">
        <f t="shared" si="51"/>
        <v>-3.7394560791157772E-2</v>
      </c>
    </row>
    <row r="1043" spans="1:7" x14ac:dyDescent="0.15">
      <c r="A1043" s="17" t="str">
        <f>LEFT(Data!A1049,4)&amp;"-"&amp;IF(LEN(Data!A1049)-FIND(".",Data!A1049)=1,10,RIGHT(Data!A1049,2))&amp;"-28"</f>
        <v>1957-09-28</v>
      </c>
      <c r="B1043" s="18">
        <f>Data!B1050</f>
        <v>41.24</v>
      </c>
      <c r="C1043" s="20">
        <f t="shared" si="49"/>
        <v>-6.2301045929968102E-2</v>
      </c>
      <c r="D1043" s="18">
        <f>Data!C1050/12</f>
        <v>0.14749999999999999</v>
      </c>
      <c r="E1043" s="20">
        <f>D1043/B1043</f>
        <v>3.5766246362754603E-3</v>
      </c>
      <c r="F1043" s="18">
        <f t="shared" si="50"/>
        <v>4080.9046153157205</v>
      </c>
      <c r="G1043" s="21">
        <f t="shared" si="51"/>
        <v>-5.8966196756101152E-2</v>
      </c>
    </row>
    <row r="1044" spans="1:7" x14ac:dyDescent="0.15">
      <c r="A1044" s="17" t="str">
        <f>LEFT(Data!A1050,4)&amp;"-"&amp;IF(LEN(Data!A1050)-FIND(".",Data!A1050)=1,10,RIGHT(Data!A1050,2))&amp;"-28"</f>
        <v>1957-10-28</v>
      </c>
      <c r="B1044" s="18">
        <f>Data!B1051</f>
        <v>40.35</v>
      </c>
      <c r="C1044" s="20">
        <f t="shared" si="49"/>
        <v>-2.1580989330746814E-2</v>
      </c>
      <c r="D1044" s="18">
        <f>Data!C1051/12</f>
        <v>0.14833333333333334</v>
      </c>
      <c r="E1044" s="20">
        <f>D1044/B1044</f>
        <v>3.6761668731928958E-3</v>
      </c>
      <c r="F1044" s="18">
        <f t="shared" si="50"/>
        <v>4007.4305203382251</v>
      </c>
      <c r="G1044" s="21">
        <f t="shared" si="51"/>
        <v>-1.8004364694471309E-2</v>
      </c>
    </row>
    <row r="1045" spans="1:7" x14ac:dyDescent="0.15">
      <c r="A1045" s="17" t="str">
        <f>LEFT(Data!A1051,4)&amp;"-"&amp;IF(LEN(Data!A1051)-FIND(".",Data!A1051)=1,10,RIGHT(Data!A1051,2))&amp;"-28"</f>
        <v>1957-11-28</v>
      </c>
      <c r="B1045" s="18">
        <f>Data!B1052</f>
        <v>40.33</v>
      </c>
      <c r="C1045" s="20">
        <f t="shared" si="49"/>
        <v>-4.9566294919467513E-4</v>
      </c>
      <c r="D1045" s="18">
        <f>Data!C1052/12</f>
        <v>0.14916666666666667</v>
      </c>
      <c r="E1045" s="20">
        <f>D1045/B1045</f>
        <v>3.6986527812215889E-3</v>
      </c>
      <c r="F1045" s="18">
        <f t="shared" si="50"/>
        <v>4020.1761688333113</v>
      </c>
      <c r="G1045" s="21">
        <f t="shared" si="51"/>
        <v>3.180503923998268E-3</v>
      </c>
    </row>
    <row r="1046" spans="1:7" x14ac:dyDescent="0.15">
      <c r="A1046" s="17" t="str">
        <f>LEFT(Data!A1052,4)&amp;"-"&amp;IF(LEN(Data!A1052)-FIND(".",Data!A1052)=1,10,RIGHT(Data!A1052,2))&amp;"-28"</f>
        <v>1957-12-28</v>
      </c>
      <c r="B1046" s="18">
        <f>Data!B1053</f>
        <v>41.12</v>
      </c>
      <c r="C1046" s="20">
        <f t="shared" si="49"/>
        <v>1.9588395735184783E-2</v>
      </c>
      <c r="D1046" s="18">
        <f>Data!C1053/12</f>
        <v>0.14861083333333333</v>
      </c>
      <c r="E1046" s="20">
        <f>D1046/B1046</f>
        <v>3.6140766861219196E-3</v>
      </c>
      <c r="F1046" s="18">
        <f t="shared" si="50"/>
        <v>4113.7942063214332</v>
      </c>
      <c r="G1046" s="21">
        <f t="shared" si="51"/>
        <v>2.3287048516406283E-2</v>
      </c>
    </row>
    <row r="1047" spans="1:7" x14ac:dyDescent="0.15">
      <c r="A1047" s="17" t="str">
        <f>LEFT(Data!A1053,4)&amp;"-"&amp;IF(LEN(Data!A1053)-FIND(".",Data!A1053)=1,10,RIGHT(Data!A1053,2))&amp;"-28"</f>
        <v>1958-01-28</v>
      </c>
      <c r="B1047" s="18">
        <f>Data!B1054</f>
        <v>41.26</v>
      </c>
      <c r="C1047" s="20">
        <f t="shared" si="49"/>
        <v>3.404669260700377E-3</v>
      </c>
      <c r="D1047" s="18">
        <f>Data!C1054/12</f>
        <v>0.14805583333333333</v>
      </c>
      <c r="E1047" s="20">
        <f>D1047/B1047</f>
        <v>3.5883624171917919E-3</v>
      </c>
      <c r="F1047" s="18">
        <f t="shared" si="50"/>
        <v>4142.6678827331125</v>
      </c>
      <c r="G1047" s="21">
        <f t="shared" si="51"/>
        <v>7.0187459468222801E-3</v>
      </c>
    </row>
    <row r="1048" spans="1:7" x14ac:dyDescent="0.15">
      <c r="A1048" s="17" t="str">
        <f>LEFT(Data!A1054,4)&amp;"-"&amp;IF(LEN(Data!A1054)-FIND(".",Data!A1054)=1,10,RIGHT(Data!A1054,2))&amp;"-28"</f>
        <v>1958-02-28</v>
      </c>
      <c r="B1048" s="18">
        <f>Data!B1055</f>
        <v>42.11</v>
      </c>
      <c r="C1048" s="20">
        <f t="shared" si="49"/>
        <v>2.060106640814352E-2</v>
      </c>
      <c r="D1048" s="18">
        <f>Data!C1055/12</f>
        <v>0.14749999999999999</v>
      </c>
      <c r="E1048" s="20">
        <f>D1048/B1048</f>
        <v>3.5027309427689383E-3</v>
      </c>
      <c r="F1048" s="18">
        <f t="shared" si="50"/>
        <v>4242.8766526294876</v>
      </c>
      <c r="G1048" s="21">
        <f t="shared" si="51"/>
        <v>2.4189428825335257E-2</v>
      </c>
    </row>
    <row r="1049" spans="1:7" x14ac:dyDescent="0.15">
      <c r="A1049" s="17" t="str">
        <f>LEFT(Data!A1055,4)&amp;"-"&amp;IF(LEN(Data!A1055)-FIND(".",Data!A1055)=1,10,RIGHT(Data!A1055,2))&amp;"-28"</f>
        <v>1958-03-28</v>
      </c>
      <c r="B1049" s="18">
        <f>Data!B1056</f>
        <v>42.34</v>
      </c>
      <c r="C1049" s="20">
        <f t="shared" si="49"/>
        <v>5.4618855378771869E-3</v>
      </c>
      <c r="D1049" s="18">
        <f>Data!C1056/12</f>
        <v>0.14638916666666665</v>
      </c>
      <c r="E1049" s="20">
        <f>D1049/B1049</f>
        <v>3.4574673279798452E-3</v>
      </c>
      <c r="F1049" s="18">
        <f t="shared" si="50"/>
        <v>4280.9124145949982</v>
      </c>
      <c r="G1049" s="21">
        <f t="shared" si="51"/>
        <v>8.9646164806460593E-3</v>
      </c>
    </row>
    <row r="1050" spans="1:7" x14ac:dyDescent="0.15">
      <c r="A1050" s="17" t="str">
        <f>LEFT(Data!A1056,4)&amp;"-"&amp;IF(LEN(Data!A1056)-FIND(".",Data!A1056)=1,10,RIGHT(Data!A1056,2))&amp;"-28"</f>
        <v>1958-04-28</v>
      </c>
      <c r="B1050" s="18">
        <f>Data!B1057</f>
        <v>43.7</v>
      </c>
      <c r="C1050" s="20">
        <f t="shared" si="49"/>
        <v>3.212092583845072E-2</v>
      </c>
      <c r="D1050" s="18">
        <f>Data!C1057/12</f>
        <v>0.1452775</v>
      </c>
      <c r="E1050" s="20">
        <f>D1050/B1050</f>
        <v>3.324427917620137E-3</v>
      </c>
      <c r="F1050" s="18">
        <f t="shared" si="50"/>
        <v>4433.2203995925129</v>
      </c>
      <c r="G1050" s="21">
        <f t="shared" si="51"/>
        <v>3.5578393166430633E-2</v>
      </c>
    </row>
    <row r="1051" spans="1:7" x14ac:dyDescent="0.15">
      <c r="A1051" s="17" t="str">
        <f>LEFT(Data!A1057,4)&amp;"-"&amp;IF(LEN(Data!A1057)-FIND(".",Data!A1057)=1,10,RIGHT(Data!A1057,2))&amp;"-28"</f>
        <v>1958-05-28</v>
      </c>
      <c r="B1051" s="18">
        <f>Data!B1058</f>
        <v>44.75</v>
      </c>
      <c r="C1051" s="20">
        <f t="shared" si="49"/>
        <v>2.4027459954233388E-2</v>
      </c>
      <c r="D1051" s="18">
        <f>Data!C1058/12</f>
        <v>0.14416666666666667</v>
      </c>
      <c r="E1051" s="20">
        <f>D1051/B1051</f>
        <v>3.2216014897579145E-3</v>
      </c>
      <c r="F1051" s="18">
        <f t="shared" si="50"/>
        <v>4554.4773468733811</v>
      </c>
      <c r="G1051" s="21">
        <f t="shared" si="51"/>
        <v>2.7351887871853497E-2</v>
      </c>
    </row>
    <row r="1052" spans="1:7" x14ac:dyDescent="0.15">
      <c r="A1052" s="17" t="str">
        <f>LEFT(Data!A1058,4)&amp;"-"&amp;IF(LEN(Data!A1058)-FIND(".",Data!A1058)=1,10,RIGHT(Data!A1058,2))&amp;"-28"</f>
        <v>1958-06-28</v>
      </c>
      <c r="B1052" s="18">
        <f>Data!B1059</f>
        <v>45.98</v>
      </c>
      <c r="C1052" s="20">
        <f t="shared" si="49"/>
        <v>2.7486033519553033E-2</v>
      </c>
      <c r="D1052" s="18">
        <f>Data!C1059/12</f>
        <v>0.14416666666666667</v>
      </c>
      <c r="E1052" s="20">
        <f>D1052/B1052</f>
        <v>3.1354211976221545E-3</v>
      </c>
      <c r="F1052" s="18">
        <f t="shared" si="50"/>
        <v>4694.3345748993434</v>
      </c>
      <c r="G1052" s="21">
        <f t="shared" si="51"/>
        <v>3.0707635009310952E-2</v>
      </c>
    </row>
    <row r="1053" spans="1:7" x14ac:dyDescent="0.15">
      <c r="A1053" s="17" t="str">
        <f>LEFT(Data!A1059,4)&amp;"-"&amp;IF(LEN(Data!A1059)-FIND(".",Data!A1059)=1,10,RIGHT(Data!A1059,2))&amp;"-28"</f>
        <v>1958-07-28</v>
      </c>
      <c r="B1053" s="18">
        <f>Data!B1060</f>
        <v>47.7</v>
      </c>
      <c r="C1053" s="20">
        <f t="shared" si="49"/>
        <v>3.7407568508047051E-2</v>
      </c>
      <c r="D1053" s="18">
        <f>Data!C1060/12</f>
        <v>0.14416666666666667</v>
      </c>
      <c r="E1053" s="20">
        <f>D1053/B1053</f>
        <v>3.0223619846261353E-3</v>
      </c>
      <c r="F1053" s="18">
        <f t="shared" si="50"/>
        <v>4884.6569332444551</v>
      </c>
      <c r="G1053" s="21">
        <f t="shared" si="51"/>
        <v>4.0542989705669275E-2</v>
      </c>
    </row>
    <row r="1054" spans="1:7" x14ac:dyDescent="0.15">
      <c r="A1054" s="17" t="str">
        <f>LEFT(Data!A1060,4)&amp;"-"&amp;IF(LEN(Data!A1060)-FIND(".",Data!A1060)=1,10,RIGHT(Data!A1060,2))&amp;"-28"</f>
        <v>1958-08-28</v>
      </c>
      <c r="B1054" s="18">
        <f>Data!B1061</f>
        <v>48.96</v>
      </c>
      <c r="C1054" s="20">
        <f t="shared" si="49"/>
        <v>2.6415094339622636E-2</v>
      </c>
      <c r="D1054" s="18">
        <f>Data!C1061/12</f>
        <v>0.14416666666666667</v>
      </c>
      <c r="E1054" s="20">
        <f>D1054/B1054</f>
        <v>2.9445806100217866E-3</v>
      </c>
      <c r="F1054" s="18">
        <f t="shared" si="50"/>
        <v>5028.4488083757778</v>
      </c>
      <c r="G1054" s="21">
        <f t="shared" si="51"/>
        <v>2.9437456324248767E-2</v>
      </c>
    </row>
    <row r="1055" spans="1:7" x14ac:dyDescent="0.15">
      <c r="A1055" s="17" t="str">
        <f>LEFT(Data!A1061,4)&amp;"-"&amp;IF(LEN(Data!A1061)-FIND(".",Data!A1061)=1,10,RIGHT(Data!A1061,2))&amp;"-28"</f>
        <v>1958-09-28</v>
      </c>
      <c r="B1055" s="18">
        <f>Data!B1062</f>
        <v>50.95</v>
      </c>
      <c r="C1055" s="20">
        <f t="shared" si="49"/>
        <v>4.0645424836601274E-2</v>
      </c>
      <c r="D1055" s="18">
        <f>Data!C1062/12</f>
        <v>0.1447225</v>
      </c>
      <c r="E1055" s="20">
        <f>D1055/B1055</f>
        <v>2.8404808635917565E-3</v>
      </c>
      <c r="F1055" s="18">
        <f t="shared" si="50"/>
        <v>5247.6389193209434</v>
      </c>
      <c r="G1055" s="21">
        <f t="shared" si="51"/>
        <v>4.359000544662317E-2</v>
      </c>
    </row>
    <row r="1056" spans="1:7" x14ac:dyDescent="0.15">
      <c r="A1056" s="17" t="str">
        <f>LEFT(Data!A1062,4)&amp;"-"&amp;IF(LEN(Data!A1062)-FIND(".",Data!A1062)=1,10,RIGHT(Data!A1062,2))&amp;"-28"</f>
        <v>1958-10-28</v>
      </c>
      <c r="B1056" s="18">
        <f>Data!B1063</f>
        <v>52.5</v>
      </c>
      <c r="C1056" s="20">
        <f t="shared" si="49"/>
        <v>3.0421982335623099E-2</v>
      </c>
      <c r="D1056" s="18">
        <f>Data!C1063/12</f>
        <v>0.1452775</v>
      </c>
      <c r="E1056" s="20">
        <f>D1056/B1056</f>
        <v>2.7671904761904765E-3</v>
      </c>
      <c r="F1056" s="18">
        <f t="shared" si="50"/>
        <v>5422.188315757624</v>
      </c>
      <c r="G1056" s="21">
        <f t="shared" si="51"/>
        <v>3.3262463199214887E-2</v>
      </c>
    </row>
    <row r="1057" spans="1:7" x14ac:dyDescent="0.15">
      <c r="A1057" s="17" t="str">
        <f>LEFT(Data!A1063,4)&amp;"-"&amp;IF(LEN(Data!A1063)-FIND(".",Data!A1063)=1,10,RIGHT(Data!A1063,2))&amp;"-28"</f>
        <v>1958-11-28</v>
      </c>
      <c r="B1057" s="18">
        <f>Data!B1064</f>
        <v>53.49</v>
      </c>
      <c r="C1057" s="20">
        <f t="shared" si="49"/>
        <v>1.8857142857142906E-2</v>
      </c>
      <c r="D1057" s="18">
        <f>Data!C1064/12</f>
        <v>0.14583333333333334</v>
      </c>
      <c r="E1057" s="20">
        <f>D1057/B1057</f>
        <v>2.7263662989966972E-3</v>
      </c>
      <c r="F1057" s="18">
        <f t="shared" si="50"/>
        <v>5539.4395232936731</v>
      </c>
      <c r="G1057" s="21">
        <f t="shared" si="51"/>
        <v>2.1624333333333468E-2</v>
      </c>
    </row>
    <row r="1058" spans="1:7" x14ac:dyDescent="0.15">
      <c r="A1058" s="17" t="str">
        <f>LEFT(Data!A1064,4)&amp;"-"&amp;IF(LEN(Data!A1064)-FIND(".",Data!A1064)=1,10,RIGHT(Data!A1064,2))&amp;"-28"</f>
        <v>1958-12-28</v>
      </c>
      <c r="B1058" s="18">
        <f>Data!B1065</f>
        <v>55.62</v>
      </c>
      <c r="C1058" s="20">
        <f t="shared" si="49"/>
        <v>3.9820527201345879E-2</v>
      </c>
      <c r="D1058" s="18">
        <f>Data!C1065/12</f>
        <v>0.14638916666666665</v>
      </c>
      <c r="E1058" s="20">
        <f>D1058/B1058</f>
        <v>2.6319519357545246E-3</v>
      </c>
      <c r="F1058" s="18">
        <f t="shared" si="50"/>
        <v>5775.1254667428375</v>
      </c>
      <c r="G1058" s="21">
        <f t="shared" si="51"/>
        <v>4.2546893500342575E-2</v>
      </c>
    </row>
    <row r="1059" spans="1:7" x14ac:dyDescent="0.15">
      <c r="A1059" s="17" t="str">
        <f>LEFT(Data!A1065,4)&amp;"-"&amp;IF(LEN(Data!A1065)-FIND(".",Data!A1065)=1,10,RIGHT(Data!A1065,2))&amp;"-28"</f>
        <v>1959-01-28</v>
      </c>
      <c r="B1059" s="18">
        <f>Data!B1066</f>
        <v>54.77</v>
      </c>
      <c r="C1059" s="20">
        <f t="shared" si="49"/>
        <v>-1.5282272563825861E-2</v>
      </c>
      <c r="D1059" s="18">
        <f>Data!C1066/12</f>
        <v>0.14694416666666668</v>
      </c>
      <c r="E1059" s="20">
        <f>D1059/B1059</f>
        <v>2.6829316535816445E-3</v>
      </c>
      <c r="F1059" s="18">
        <f t="shared" si="50"/>
        <v>5702.0682779212002</v>
      </c>
      <c r="G1059" s="21">
        <f t="shared" si="51"/>
        <v>-1.2650320628071365E-2</v>
      </c>
    </row>
    <row r="1060" spans="1:7" x14ac:dyDescent="0.15">
      <c r="A1060" s="17" t="str">
        <f>LEFT(Data!A1066,4)&amp;"-"&amp;IF(LEN(Data!A1066)-FIND(".",Data!A1066)=1,10,RIGHT(Data!A1066,2))&amp;"-28"</f>
        <v>1959-02-28</v>
      </c>
      <c r="B1060" s="18">
        <f>Data!B1067</f>
        <v>56.16</v>
      </c>
      <c r="C1060" s="20">
        <f t="shared" si="49"/>
        <v>2.5378857038524716E-2</v>
      </c>
      <c r="D1060" s="18">
        <f>Data!C1067/12</f>
        <v>0.14749999999999999</v>
      </c>
      <c r="E1060" s="20">
        <f>D1060/B1060</f>
        <v>2.6264245014245013E-3</v>
      </c>
      <c r="F1060" s="18">
        <f t="shared" si="50"/>
        <v>5862.0785130441882</v>
      </c>
      <c r="G1060" s="21">
        <f t="shared" si="51"/>
        <v>2.8061788692106404E-2</v>
      </c>
    </row>
    <row r="1061" spans="1:7" x14ac:dyDescent="0.15">
      <c r="A1061" s="17" t="str">
        <f>LEFT(Data!A1067,4)&amp;"-"&amp;IF(LEN(Data!A1067)-FIND(".",Data!A1067)=1,10,RIGHT(Data!A1067,2))&amp;"-28"</f>
        <v>1959-03-28</v>
      </c>
      <c r="B1061" s="18">
        <f>Data!B1068</f>
        <v>57.1</v>
      </c>
      <c r="C1061" s="20">
        <f t="shared" si="49"/>
        <v>1.6737891737891752E-2</v>
      </c>
      <c r="D1061" s="18">
        <f>Data!C1068/12</f>
        <v>0.14805583333333333</v>
      </c>
      <c r="E1061" s="20">
        <f>D1061/B1061</f>
        <v>2.5929217746643316E-3</v>
      </c>
      <c r="F1061" s="18">
        <f t="shared" si="50"/>
        <v>5975.5936551904761</v>
      </c>
      <c r="G1061" s="21">
        <f t="shared" si="51"/>
        <v>1.9364316239316226E-2</v>
      </c>
    </row>
    <row r="1062" spans="1:7" x14ac:dyDescent="0.15">
      <c r="A1062" s="17" t="str">
        <f>LEFT(Data!A1068,4)&amp;"-"&amp;IF(LEN(Data!A1068)-FIND(".",Data!A1068)=1,10,RIGHT(Data!A1068,2))&amp;"-28"</f>
        <v>1959-04-28</v>
      </c>
      <c r="B1062" s="18">
        <f>Data!B1069</f>
        <v>57.96</v>
      </c>
      <c r="C1062" s="20">
        <f t="shared" si="49"/>
        <v>1.5061295971978916E-2</v>
      </c>
      <c r="D1062" s="18">
        <f>Data!C1069/12</f>
        <v>0.14861083333333333</v>
      </c>
      <c r="E1062" s="20">
        <f>D1062/B1062</f>
        <v>2.5640240395675179E-3</v>
      </c>
      <c r="F1062" s="18">
        <f t="shared" si="50"/>
        <v>6081.0880867446685</v>
      </c>
      <c r="G1062" s="21">
        <f t="shared" si="51"/>
        <v>1.7654217746643219E-2</v>
      </c>
    </row>
    <row r="1063" spans="1:7" x14ac:dyDescent="0.15">
      <c r="A1063" s="17" t="str">
        <f>LEFT(Data!A1069,4)&amp;"-"&amp;IF(LEN(Data!A1069)-FIND(".",Data!A1069)=1,10,RIGHT(Data!A1069,2))&amp;"-28"</f>
        <v>1959-05-28</v>
      </c>
      <c r="B1063" s="18">
        <f>Data!B1070</f>
        <v>57.46</v>
      </c>
      <c r="C1063" s="20">
        <f t="shared" si="49"/>
        <v>-8.6266390614216926E-3</v>
      </c>
      <c r="D1063" s="18">
        <f>Data!C1070/12</f>
        <v>0.14916666666666667</v>
      </c>
      <c r="E1063" s="20">
        <f>D1063/B1063</f>
        <v>2.5960088177282748E-3</v>
      </c>
      <c r="F1063" s="18">
        <f t="shared" si="50"/>
        <v>6044.2207907607526</v>
      </c>
      <c r="G1063" s="21">
        <f t="shared" si="51"/>
        <v>-6.062615021854012E-3</v>
      </c>
    </row>
    <row r="1064" spans="1:7" x14ac:dyDescent="0.15">
      <c r="A1064" s="17" t="str">
        <f>LEFT(Data!A1070,4)&amp;"-"&amp;IF(LEN(Data!A1070)-FIND(".",Data!A1070)=1,10,RIGHT(Data!A1070,2))&amp;"-28"</f>
        <v>1959-06-28</v>
      </c>
      <c r="B1064" s="18">
        <f>Data!B1071</f>
        <v>59.74</v>
      </c>
      <c r="C1064" s="20">
        <f t="shared" si="49"/>
        <v>3.967977723633842E-2</v>
      </c>
      <c r="D1064" s="18">
        <f>Data!C1071/12</f>
        <v>0.14972250000000001</v>
      </c>
      <c r="E1064" s="20">
        <f>D1064/B1064</f>
        <v>2.506235353197188E-3</v>
      </c>
      <c r="F1064" s="18">
        <f t="shared" si="50"/>
        <v>6299.7449757744962</v>
      </c>
      <c r="G1064" s="21">
        <f t="shared" si="51"/>
        <v>4.2275786054066788E-2</v>
      </c>
    </row>
    <row r="1065" spans="1:7" x14ac:dyDescent="0.15">
      <c r="A1065" s="17" t="str">
        <f>LEFT(Data!A1071,4)&amp;"-"&amp;IF(LEN(Data!A1071)-FIND(".",Data!A1071)=1,10,RIGHT(Data!A1071,2))&amp;"-28"</f>
        <v>1959-07-28</v>
      </c>
      <c r="B1065" s="18">
        <f>Data!B1072</f>
        <v>59.4</v>
      </c>
      <c r="C1065" s="20">
        <f t="shared" si="49"/>
        <v>-5.6913290927352866E-3</v>
      </c>
      <c r="D1065" s="18">
        <f>Data!C1072/12</f>
        <v>0.15027750000000001</v>
      </c>
      <c r="E1065" s="20">
        <f>D1065/B1065</f>
        <v>2.5299242424242428E-3</v>
      </c>
      <c r="F1065" s="18">
        <f t="shared" si="50"/>
        <v>6279.6796974914705</v>
      </c>
      <c r="G1065" s="21">
        <f t="shared" si="51"/>
        <v>-3.1850937395380141E-3</v>
      </c>
    </row>
    <row r="1066" spans="1:7" x14ac:dyDescent="0.15">
      <c r="A1066" s="17" t="str">
        <f>LEFT(Data!A1072,4)&amp;"-"&amp;IF(LEN(Data!A1072)-FIND(".",Data!A1072)=1,10,RIGHT(Data!A1072,2))&amp;"-28"</f>
        <v>1959-08-28</v>
      </c>
      <c r="B1066" s="18">
        <f>Data!B1073</f>
        <v>57.05</v>
      </c>
      <c r="C1066" s="20">
        <f t="shared" si="49"/>
        <v>-3.9562289562289576E-2</v>
      </c>
      <c r="D1066" s="18">
        <f>Data!C1073/12</f>
        <v>0.15083333333333335</v>
      </c>
      <c r="E1066" s="20">
        <f>D1066/B1066</f>
        <v>2.6438796377446687E-3</v>
      </c>
      <c r="F1066" s="18">
        <f t="shared" si="50"/>
        <v>6047.1283048422247</v>
      </c>
      <c r="G1066" s="21">
        <f t="shared" si="51"/>
        <v>-3.7032365319865423E-2</v>
      </c>
    </row>
    <row r="1067" spans="1:7" x14ac:dyDescent="0.15">
      <c r="A1067" s="17" t="str">
        <f>LEFT(Data!A1073,4)&amp;"-"&amp;IF(LEN(Data!A1073)-FIND(".",Data!A1073)=1,10,RIGHT(Data!A1073,2))&amp;"-28"</f>
        <v>1959-09-28</v>
      </c>
      <c r="B1067" s="18">
        <f>Data!B1074</f>
        <v>57</v>
      </c>
      <c r="C1067" s="20">
        <f t="shared" si="49"/>
        <v>-8.7642418930755639E-4</v>
      </c>
      <c r="D1067" s="18">
        <f>Data!C1074/12</f>
        <v>0.15138916666666666</v>
      </c>
      <c r="E1067" s="20">
        <f>D1067/B1067</f>
        <v>2.6559502923976606E-3</v>
      </c>
      <c r="F1067" s="18">
        <f t="shared" si="50"/>
        <v>6057.8163347120162</v>
      </c>
      <c r="G1067" s="21">
        <f t="shared" si="51"/>
        <v>1.7674554484370386E-3</v>
      </c>
    </row>
    <row r="1068" spans="1:7" x14ac:dyDescent="0.15">
      <c r="A1068" s="17" t="str">
        <f>LEFT(Data!A1074,4)&amp;"-"&amp;IF(LEN(Data!A1074)-FIND(".",Data!A1074)=1,10,RIGHT(Data!A1074,2))&amp;"-28"</f>
        <v>1959-10-28</v>
      </c>
      <c r="B1068" s="18">
        <f>Data!B1075</f>
        <v>57.23</v>
      </c>
      <c r="C1068" s="20">
        <f t="shared" si="49"/>
        <v>4.0350877192982804E-3</v>
      </c>
      <c r="D1068" s="18">
        <f>Data!C1075/12</f>
        <v>0.15194416666666666</v>
      </c>
      <c r="E1068" s="20">
        <f>D1068/B1068</f>
        <v>2.6549740811928476E-3</v>
      </c>
      <c r="F1068" s="18">
        <f t="shared" si="50"/>
        <v>6098.3494140754474</v>
      </c>
      <c r="G1068" s="21">
        <f t="shared" si="51"/>
        <v>6.6910380116960155E-3</v>
      </c>
    </row>
    <row r="1069" spans="1:7" x14ac:dyDescent="0.15">
      <c r="A1069" s="17" t="str">
        <f>LEFT(Data!A1075,4)&amp;"-"&amp;IF(LEN(Data!A1075)-FIND(".",Data!A1075)=1,10,RIGHT(Data!A1075,2))&amp;"-28"</f>
        <v>1959-11-28</v>
      </c>
      <c r="B1069" s="18">
        <f>Data!B1076</f>
        <v>59.06</v>
      </c>
      <c r="C1069" s="20">
        <f t="shared" si="49"/>
        <v>3.1976236239734446E-2</v>
      </c>
      <c r="D1069" s="18">
        <f>Data!C1076/12</f>
        <v>0.1525</v>
      </c>
      <c r="E1069" s="20">
        <f>D1069/B1069</f>
        <v>2.5821198780900776E-3</v>
      </c>
      <c r="F1069" s="18">
        <f t="shared" si="50"/>
        <v>6309.5426352447976</v>
      </c>
      <c r="G1069" s="21">
        <f t="shared" si="51"/>
        <v>3.4631210320927197E-2</v>
      </c>
    </row>
    <row r="1070" spans="1:7" x14ac:dyDescent="0.15">
      <c r="A1070" s="17" t="str">
        <f>LEFT(Data!A1076,4)&amp;"-"&amp;IF(LEN(Data!A1076)-FIND(".",Data!A1076)=1,10,RIGHT(Data!A1076,2))&amp;"-28"</f>
        <v>1959-12-28</v>
      </c>
      <c r="B1070" s="18">
        <f>Data!B1077</f>
        <v>58.03</v>
      </c>
      <c r="C1070" s="20">
        <f t="shared" si="49"/>
        <v>-1.743989163562476E-2</v>
      </c>
      <c r="D1070" s="18">
        <f>Data!C1077/12</f>
        <v>0.15555583333333334</v>
      </c>
      <c r="E1070" s="20">
        <f>D1070/B1070</f>
        <v>2.6806106037107241E-3</v>
      </c>
      <c r="F1070" s="18">
        <f t="shared" si="50"/>
        <v>6215.7968908758967</v>
      </c>
      <c r="G1070" s="21">
        <f t="shared" si="51"/>
        <v>-1.4857771757534666E-2</v>
      </c>
    </row>
    <row r="1071" spans="1:7" x14ac:dyDescent="0.15">
      <c r="A1071" s="17" t="str">
        <f>LEFT(Data!A1077,4)&amp;"-"&amp;IF(LEN(Data!A1077)-FIND(".",Data!A1077)=1,10,RIGHT(Data!A1077,2))&amp;"-28"</f>
        <v>1960-01-28</v>
      </c>
      <c r="B1071" s="18">
        <f>Data!B1078</f>
        <v>55.78</v>
      </c>
      <c r="C1071" s="20">
        <f t="shared" si="49"/>
        <v>-3.8773048423229373E-2</v>
      </c>
      <c r="D1071" s="18">
        <f>Data!C1078/12</f>
        <v>0.15861083333333334</v>
      </c>
      <c r="E1071" s="20">
        <f>D1071/B1071</f>
        <v>2.8435072307876181E-3</v>
      </c>
      <c r="F1071" s="18">
        <f t="shared" si="50"/>
        <v>5991.4536280932007</v>
      </c>
      <c r="G1071" s="21">
        <f t="shared" si="51"/>
        <v>-3.6092437819518652E-2</v>
      </c>
    </row>
    <row r="1072" spans="1:7" x14ac:dyDescent="0.15">
      <c r="A1072" s="17" t="str">
        <f>LEFT(Data!A1078,4)&amp;"-"&amp;IF(LEN(Data!A1078)-FIND(".",Data!A1078)=1,10,RIGHT(Data!A1078,2))&amp;"-28"</f>
        <v>1960-02-28</v>
      </c>
      <c r="B1072" s="18">
        <f>Data!B1079</f>
        <v>55.02</v>
      </c>
      <c r="C1072" s="20">
        <f t="shared" si="49"/>
        <v>-1.3624955181068432E-2</v>
      </c>
      <c r="D1072" s="18">
        <f>Data!C1079/12</f>
        <v>0.16166666666666665</v>
      </c>
      <c r="E1072" s="20">
        <f>D1072/B1072</f>
        <v>2.9383254574094266E-3</v>
      </c>
      <c r="F1072" s="18">
        <f t="shared" si="50"/>
        <v>5926.8570826553932</v>
      </c>
      <c r="G1072" s="21">
        <f t="shared" si="51"/>
        <v>-1.0781447950280687E-2</v>
      </c>
    </row>
    <row r="1073" spans="1:7" x14ac:dyDescent="0.15">
      <c r="A1073" s="17" t="str">
        <f>LEFT(Data!A1079,4)&amp;"-"&amp;IF(LEN(Data!A1079)-FIND(".",Data!A1079)=1,10,RIGHT(Data!A1079,2))&amp;"-28"</f>
        <v>1960-03-28</v>
      </c>
      <c r="B1073" s="18">
        <f>Data!B1080</f>
        <v>55.73</v>
      </c>
      <c r="C1073" s="20">
        <f t="shared" si="49"/>
        <v>1.290439840058144E-2</v>
      </c>
      <c r="D1073" s="18">
        <f>Data!C1080/12</f>
        <v>0.16194416666666667</v>
      </c>
      <c r="E1073" s="20">
        <f>D1073/B1073</f>
        <v>2.9058705664214367E-3</v>
      </c>
      <c r="F1073" s="18">
        <f t="shared" si="50"/>
        <v>6020.7546427616799</v>
      </c>
      <c r="G1073" s="21">
        <f t="shared" si="51"/>
        <v>1.5842723857990793E-2</v>
      </c>
    </row>
    <row r="1074" spans="1:7" x14ac:dyDescent="0.15">
      <c r="A1074" s="17" t="str">
        <f>LEFT(Data!A1080,4)&amp;"-"&amp;IF(LEN(Data!A1080)-FIND(".",Data!A1080)=1,10,RIGHT(Data!A1080,2))&amp;"-28"</f>
        <v>1960-04-28</v>
      </c>
      <c r="B1074" s="18">
        <f>Data!B1081</f>
        <v>55.22</v>
      </c>
      <c r="C1074" s="20">
        <f t="shared" si="49"/>
        <v>-9.1512650278126051E-3</v>
      </c>
      <c r="D1074" s="18">
        <f>Data!C1081/12</f>
        <v>0.16222249999999999</v>
      </c>
      <c r="E1074" s="20">
        <f>D1074/B1074</f>
        <v>2.9377490039840639E-3</v>
      </c>
      <c r="F1074" s="18">
        <f t="shared" si="50"/>
        <v>5983.1526550623812</v>
      </c>
      <c r="G1074" s="21">
        <f t="shared" si="51"/>
        <v>-6.2453944613911627E-3</v>
      </c>
    </row>
    <row r="1075" spans="1:7" x14ac:dyDescent="0.15">
      <c r="A1075" s="17" t="str">
        <f>LEFT(Data!A1081,4)&amp;"-"&amp;IF(LEN(Data!A1081)-FIND(".",Data!A1081)=1,10,RIGHT(Data!A1081,2))&amp;"-28"</f>
        <v>1960-05-28</v>
      </c>
      <c r="B1075" s="18">
        <f>Data!B1082</f>
        <v>57.26</v>
      </c>
      <c r="C1075" s="20">
        <f t="shared" si="49"/>
        <v>3.6943136544730137E-2</v>
      </c>
      <c r="D1075" s="18">
        <f>Data!C1082/12</f>
        <v>0.16250000000000001</v>
      </c>
      <c r="E1075" s="20">
        <f>D1075/B1075</f>
        <v>2.8379322389102341E-3</v>
      </c>
      <c r="F1075" s="18">
        <f t="shared" si="50"/>
        <v>6221.7660813194097</v>
      </c>
      <c r="G1075" s="21">
        <f t="shared" si="51"/>
        <v>3.9880885548714273E-2</v>
      </c>
    </row>
    <row r="1076" spans="1:7" x14ac:dyDescent="0.15">
      <c r="A1076" s="17" t="str">
        <f>LEFT(Data!A1082,4)&amp;"-"&amp;IF(LEN(Data!A1082)-FIND(".",Data!A1082)=1,10,RIGHT(Data!A1082,2))&amp;"-28"</f>
        <v>1960-06-28</v>
      </c>
      <c r="B1076" s="18">
        <f>Data!B1083</f>
        <v>55.84</v>
      </c>
      <c r="C1076" s="20">
        <f t="shared" si="49"/>
        <v>-2.479916171847707E-2</v>
      </c>
      <c r="D1076" s="18">
        <f>Data!C1083/12</f>
        <v>0.16250000000000001</v>
      </c>
      <c r="E1076" s="20">
        <f>D1076/B1076</f>
        <v>2.9101002865329511E-3</v>
      </c>
      <c r="F1076" s="18">
        <f t="shared" si="50"/>
        <v>6085.1284486393688</v>
      </c>
      <c r="G1076" s="21">
        <f t="shared" si="51"/>
        <v>-2.1961229479566802E-2</v>
      </c>
    </row>
    <row r="1077" spans="1:7" x14ac:dyDescent="0.15">
      <c r="A1077" s="17" t="str">
        <f>LEFT(Data!A1083,4)&amp;"-"&amp;IF(LEN(Data!A1083)-FIND(".",Data!A1083)=1,10,RIGHT(Data!A1083,2))&amp;"-28"</f>
        <v>1960-07-28</v>
      </c>
      <c r="B1077" s="18">
        <f>Data!B1084</f>
        <v>56.51</v>
      </c>
      <c r="C1077" s="20">
        <f t="shared" si="49"/>
        <v>1.1998567335243404E-2</v>
      </c>
      <c r="D1077" s="18">
        <f>Data!C1084/12</f>
        <v>0.16250000000000001</v>
      </c>
      <c r="E1077" s="20">
        <f>D1077/B1077</f>
        <v>2.8755972394266505E-3</v>
      </c>
      <c r="F1077" s="18">
        <f t="shared" si="50"/>
        <v>6175.8496061159494</v>
      </c>
      <c r="G1077" s="21">
        <f t="shared" si="51"/>
        <v>1.490866762177645E-2</v>
      </c>
    </row>
    <row r="1078" spans="1:7" x14ac:dyDescent="0.15">
      <c r="A1078" s="17" t="str">
        <f>LEFT(Data!A1084,4)&amp;"-"&amp;IF(LEN(Data!A1084)-FIND(".",Data!A1084)=1,10,RIGHT(Data!A1084,2))&amp;"-28"</f>
        <v>1960-08-28</v>
      </c>
      <c r="B1078" s="18">
        <f>Data!B1085</f>
        <v>54.81</v>
      </c>
      <c r="C1078" s="20">
        <f t="shared" si="49"/>
        <v>-3.0083171120155683E-2</v>
      </c>
      <c r="D1078" s="18">
        <f>Data!C1085/12</f>
        <v>0.16250000000000001</v>
      </c>
      <c r="E1078" s="20">
        <f>D1078/B1078</f>
        <v>2.9647874475460683E-3</v>
      </c>
      <c r="F1078" s="18">
        <f t="shared" si="50"/>
        <v>6007.8197216812787</v>
      </c>
      <c r="G1078" s="21">
        <f t="shared" si="51"/>
        <v>-2.720757388072903E-2</v>
      </c>
    </row>
    <row r="1079" spans="1:7" x14ac:dyDescent="0.15">
      <c r="A1079" s="17" t="str">
        <f>LEFT(Data!A1085,4)&amp;"-"&amp;IF(LEN(Data!A1085)-FIND(".",Data!A1085)=1,10,RIGHT(Data!A1085,2))&amp;"-28"</f>
        <v>1960-09-28</v>
      </c>
      <c r="B1079" s="18">
        <f>Data!B1086</f>
        <v>53.73</v>
      </c>
      <c r="C1079" s="20">
        <f t="shared" si="49"/>
        <v>-1.9704433497537033E-2</v>
      </c>
      <c r="D1079" s="18">
        <f>Data!C1086/12</f>
        <v>0.16250000000000001</v>
      </c>
      <c r="E1079" s="20">
        <f>D1079/B1079</f>
        <v>3.0243811650846829E-3</v>
      </c>
      <c r="F1079" s="18">
        <f t="shared" si="50"/>
        <v>5907.2509460081783</v>
      </c>
      <c r="G1079" s="21">
        <f t="shared" si="51"/>
        <v>-1.6739646049991008E-2</v>
      </c>
    </row>
    <row r="1080" spans="1:7" x14ac:dyDescent="0.15">
      <c r="A1080" s="17" t="str">
        <f>LEFT(Data!A1086,4)&amp;"-"&amp;IF(LEN(Data!A1086)-FIND(".",Data!A1086)=1,10,RIGHT(Data!A1086,2))&amp;"-28"</f>
        <v>1960-10-28</v>
      </c>
      <c r="B1080" s="18">
        <f>Data!B1087</f>
        <v>55.47</v>
      </c>
      <c r="C1080" s="20">
        <f t="shared" si="49"/>
        <v>3.2384142936906724E-2</v>
      </c>
      <c r="D1080" s="18">
        <f>Data!C1087/12</f>
        <v>0.16250000000000001</v>
      </c>
      <c r="E1080" s="20">
        <f>D1080/B1080</f>
        <v>2.9295114476293495E-3</v>
      </c>
      <c r="F1080" s="18">
        <f t="shared" si="50"/>
        <v>6116.4179835064206</v>
      </c>
      <c r="G1080" s="21">
        <f t="shared" si="51"/>
        <v>3.5408524101991468E-2</v>
      </c>
    </row>
    <row r="1081" spans="1:7" x14ac:dyDescent="0.15">
      <c r="A1081" s="17" t="str">
        <f>LEFT(Data!A1087,4)&amp;"-"&amp;IF(LEN(Data!A1087)-FIND(".",Data!A1087)=1,10,RIGHT(Data!A1087,2))&amp;"-28"</f>
        <v>1960-11-28</v>
      </c>
      <c r="B1081" s="18">
        <f>Data!B1088</f>
        <v>56.8</v>
      </c>
      <c r="C1081" s="20">
        <f t="shared" si="49"/>
        <v>2.3976924463674054E-2</v>
      </c>
      <c r="D1081" s="18">
        <f>Data!C1088/12</f>
        <v>0.16250000000000001</v>
      </c>
      <c r="E1081" s="20">
        <f>D1081/B1081</f>
        <v>2.8609154929577466E-3</v>
      </c>
      <c r="F1081" s="18">
        <f t="shared" si="50"/>
        <v>6280.9889919863799</v>
      </c>
      <c r="G1081" s="21">
        <f t="shared" si="51"/>
        <v>2.6906435911303372E-2</v>
      </c>
    </row>
    <row r="1082" spans="1:7" x14ac:dyDescent="0.15">
      <c r="A1082" s="17" t="str">
        <f>LEFT(Data!A1088,4)&amp;"-"&amp;IF(LEN(Data!A1088)-FIND(".",Data!A1088)=1,10,RIGHT(Data!A1088,2))&amp;"-28"</f>
        <v>1960-12-28</v>
      </c>
      <c r="B1082" s="18">
        <f>Data!B1089</f>
        <v>59.72</v>
      </c>
      <c r="C1082" s="20">
        <f t="shared" si="49"/>
        <v>5.1408450704225395E-2</v>
      </c>
      <c r="D1082" s="18">
        <f>Data!C1089/12</f>
        <v>0.16222249999999999</v>
      </c>
      <c r="E1082" s="20">
        <f>D1082/B1082</f>
        <v>2.7163847957133286E-3</v>
      </c>
      <c r="F1082" s="18">
        <f t="shared" si="50"/>
        <v>6621.8542836729648</v>
      </c>
      <c r="G1082" s="21">
        <f t="shared" si="51"/>
        <v>5.4269366197183144E-2</v>
      </c>
    </row>
    <row r="1083" spans="1:7" x14ac:dyDescent="0.15">
      <c r="A1083" s="17" t="str">
        <f>LEFT(Data!A1089,4)&amp;"-"&amp;IF(LEN(Data!A1089)-FIND(".",Data!A1089)=1,10,RIGHT(Data!A1089,2))&amp;"-28"</f>
        <v>1961-01-28</v>
      </c>
      <c r="B1083" s="18">
        <f>Data!B1090</f>
        <v>62.17</v>
      </c>
      <c r="C1083" s="20">
        <f t="shared" si="49"/>
        <v>4.1024782317481634E-2</v>
      </c>
      <c r="D1083" s="18">
        <f>Data!C1090/12</f>
        <v>0.16194416666666667</v>
      </c>
      <c r="E1083" s="20">
        <f>D1083/B1083</f>
        <v>2.6048603292048683E-3</v>
      </c>
      <c r="F1083" s="18">
        <f t="shared" si="50"/>
        <v>6911.5019184943294</v>
      </c>
      <c r="G1083" s="21">
        <f t="shared" si="51"/>
        <v>4.3741167113194868E-2</v>
      </c>
    </row>
    <row r="1084" spans="1:7" x14ac:dyDescent="0.15">
      <c r="A1084" s="17" t="str">
        <f>LEFT(Data!A1090,4)&amp;"-"&amp;IF(LEN(Data!A1090)-FIND(".",Data!A1090)=1,10,RIGHT(Data!A1090,2))&amp;"-28"</f>
        <v>1961-02-28</v>
      </c>
      <c r="B1084" s="18">
        <f>Data!B1091</f>
        <v>64.12</v>
      </c>
      <c r="C1084" s="20">
        <f t="shared" si="49"/>
        <v>3.1365610423033763E-2</v>
      </c>
      <c r="D1084" s="18">
        <f>Data!C1091/12</f>
        <v>0.16166666666666665</v>
      </c>
      <c r="E1084" s="20">
        <f>D1084/B1084</f>
        <v>2.5213142025369097E-3</v>
      </c>
      <c r="F1084" s="18">
        <f t="shared" si="50"/>
        <v>7146.2888922705815</v>
      </c>
      <c r="G1084" s="21">
        <f t="shared" si="51"/>
        <v>3.397047075223858E-2</v>
      </c>
    </row>
    <row r="1085" spans="1:7" x14ac:dyDescent="0.15">
      <c r="A1085" s="17" t="str">
        <f>LEFT(Data!A1091,4)&amp;"-"&amp;IF(LEN(Data!A1091)-FIND(".",Data!A1091)=1,10,RIGHT(Data!A1091,2))&amp;"-28"</f>
        <v>1961-03-28</v>
      </c>
      <c r="B1085" s="18">
        <f>Data!B1092</f>
        <v>65.83</v>
      </c>
      <c r="C1085" s="20">
        <f t="shared" si="49"/>
        <v>2.6668746101060403E-2</v>
      </c>
      <c r="D1085" s="18">
        <f>Data!C1092/12</f>
        <v>0.16166666666666665</v>
      </c>
      <c r="E1085" s="20">
        <f>D1085/B1085</f>
        <v>2.4558205478758415E-3</v>
      </c>
      <c r="F1085" s="18">
        <f t="shared" si="50"/>
        <v>7354.8894959828867</v>
      </c>
      <c r="G1085" s="21">
        <f t="shared" si="51"/>
        <v>2.9190060303597276E-2</v>
      </c>
    </row>
    <row r="1086" spans="1:7" x14ac:dyDescent="0.15">
      <c r="A1086" s="17" t="str">
        <f>LEFT(Data!A1092,4)&amp;"-"&amp;IF(LEN(Data!A1092)-FIND(".",Data!A1092)=1,10,RIGHT(Data!A1092,2))&amp;"-28"</f>
        <v>1961-04-28</v>
      </c>
      <c r="B1086" s="18">
        <f>Data!B1093</f>
        <v>66.5</v>
      </c>
      <c r="C1086" s="20">
        <f t="shared" si="49"/>
        <v>1.017773051800086E-2</v>
      </c>
      <c r="D1086" s="18">
        <f>Data!C1093/12</f>
        <v>0.16166666666666665</v>
      </c>
      <c r="E1086" s="20">
        <f>D1086/B1086</f>
        <v>2.431077694235589E-3</v>
      </c>
      <c r="F1086" s="18">
        <f t="shared" si="50"/>
        <v>7447.8078680142662</v>
      </c>
      <c r="G1086" s="21">
        <f t="shared" si="51"/>
        <v>1.2633551065876603E-2</v>
      </c>
    </row>
    <row r="1087" spans="1:7" x14ac:dyDescent="0.15">
      <c r="A1087" s="17" t="str">
        <f>LEFT(Data!A1093,4)&amp;"-"&amp;IF(LEN(Data!A1093)-FIND(".",Data!A1093)=1,10,RIGHT(Data!A1093,2))&amp;"-28"</f>
        <v>1961-05-28</v>
      </c>
      <c r="B1087" s="18">
        <f>Data!B1094</f>
        <v>65.62</v>
      </c>
      <c r="C1087" s="20">
        <f t="shared" si="49"/>
        <v>-1.3233082706766819E-2</v>
      </c>
      <c r="D1087" s="18">
        <f>Data!C1094/12</f>
        <v>0.16166666666666665</v>
      </c>
      <c r="E1087" s="20">
        <f>D1087/B1087</f>
        <v>2.4636797724271052E-3</v>
      </c>
      <c r="F1087" s="18">
        <f t="shared" si="50"/>
        <v>7367.3566100916059</v>
      </c>
      <c r="G1087" s="21">
        <f t="shared" si="51"/>
        <v>-1.0802005012531368E-2</v>
      </c>
    </row>
    <row r="1088" spans="1:7" x14ac:dyDescent="0.15">
      <c r="A1088" s="17" t="str">
        <f>LEFT(Data!A1094,4)&amp;"-"&amp;IF(LEN(Data!A1094)-FIND(".",Data!A1094)=1,10,RIGHT(Data!A1094,2))&amp;"-28"</f>
        <v>1961-06-28</v>
      </c>
      <c r="B1088" s="18">
        <f>Data!B1095</f>
        <v>65.44</v>
      </c>
      <c r="C1088" s="20">
        <f t="shared" si="49"/>
        <v>-2.7430661383724964E-3</v>
      </c>
      <c r="D1088" s="18">
        <f>Data!C1095/12</f>
        <v>0.16222249999999999</v>
      </c>
      <c r="E1088" s="20">
        <f>D1088/B1088</f>
        <v>2.478950183374083E-3</v>
      </c>
      <c r="F1088" s="18">
        <f t="shared" si="50"/>
        <v>7365.2982711016884</v>
      </c>
      <c r="G1088" s="21">
        <f t="shared" si="51"/>
        <v>-2.7938636594537769E-4</v>
      </c>
    </row>
    <row r="1089" spans="1:7" x14ac:dyDescent="0.15">
      <c r="A1089" s="17" t="str">
        <f>LEFT(Data!A1095,4)&amp;"-"&amp;IF(LEN(Data!A1095)-FIND(".",Data!A1095)=1,10,RIGHT(Data!A1095,2))&amp;"-28"</f>
        <v>1961-07-28</v>
      </c>
      <c r="B1089" s="18">
        <f>Data!B1096</f>
        <v>67.790000000000006</v>
      </c>
      <c r="C1089" s="20">
        <f t="shared" si="49"/>
        <v>3.5910757946210348E-2</v>
      </c>
      <c r="D1089" s="18">
        <f>Data!C1096/12</f>
        <v>0.16277749999999999</v>
      </c>
      <c r="E1089" s="20">
        <f>D1089/B1089</f>
        <v>2.4012022422186161E-3</v>
      </c>
      <c r="F1089" s="18">
        <f t="shared" si="50"/>
        <v>7648.0499220166157</v>
      </c>
      <c r="G1089" s="21">
        <f t="shared" si="51"/>
        <v>3.8389708129584532E-2</v>
      </c>
    </row>
    <row r="1090" spans="1:7" x14ac:dyDescent="0.15">
      <c r="A1090" s="17" t="str">
        <f>LEFT(Data!A1096,4)&amp;"-"&amp;IF(LEN(Data!A1096)-FIND(".",Data!A1096)=1,10,RIGHT(Data!A1096,2))&amp;"-28"</f>
        <v>1961-08-28</v>
      </c>
      <c r="B1090" s="18">
        <f>Data!B1097</f>
        <v>67.260000000000005</v>
      </c>
      <c r="C1090" s="20">
        <f t="shared" si="49"/>
        <v>-7.8182622805723634E-3</v>
      </c>
      <c r="D1090" s="18">
        <f>Data!C1097/12</f>
        <v>0.16333333333333333</v>
      </c>
      <c r="E1090" s="20">
        <f>D1090/B1090</f>
        <v>2.4283873525621962E-3</v>
      </c>
      <c r="F1090" s="18">
        <f t="shared" si="50"/>
        <v>7606.619976412725</v>
      </c>
      <c r="G1090" s="21">
        <f t="shared" si="51"/>
        <v>-5.4170600383537382E-3</v>
      </c>
    </row>
    <row r="1091" spans="1:7" x14ac:dyDescent="0.15">
      <c r="A1091" s="17" t="str">
        <f>LEFT(Data!A1097,4)&amp;"-"&amp;IF(LEN(Data!A1097)-FIND(".",Data!A1097)=1,10,RIGHT(Data!A1097,2))&amp;"-28"</f>
        <v>1961-09-28</v>
      </c>
      <c r="B1091" s="18">
        <f>Data!B1098</f>
        <v>68</v>
      </c>
      <c r="C1091" s="20">
        <f t="shared" si="49"/>
        <v>1.1002081474873471E-2</v>
      </c>
      <c r="D1091" s="18">
        <f>Data!C1098/12</f>
        <v>0.16500000000000001</v>
      </c>
      <c r="E1091" s="20">
        <f>D1091/B1091</f>
        <v>2.4264705882352943E-3</v>
      </c>
      <c r="F1091" s="18">
        <f t="shared" si="50"/>
        <v>7708.7804488880847</v>
      </c>
      <c r="G1091" s="21">
        <f t="shared" si="51"/>
        <v>1.3430468827435593E-2</v>
      </c>
    </row>
    <row r="1092" spans="1:7" x14ac:dyDescent="0.15">
      <c r="A1092" s="17" t="str">
        <f>LEFT(Data!A1098,4)&amp;"-"&amp;IF(LEN(Data!A1098)-FIND(".",Data!A1098)=1,10,RIGHT(Data!A1098,2))&amp;"-28"</f>
        <v>1961-10-28</v>
      </c>
      <c r="B1092" s="18">
        <f>Data!B1099</f>
        <v>71.08</v>
      </c>
      <c r="C1092" s="20">
        <f t="shared" ref="C1092:C1155" si="52">B1092/B1091-1</f>
        <v>4.5294117647058707E-2</v>
      </c>
      <c r="D1092" s="18">
        <f>Data!C1099/12</f>
        <v>0.16666666666666666</v>
      </c>
      <c r="E1092" s="20">
        <f>D1092/B1092</f>
        <v>2.3447758394297504E-3</v>
      </c>
      <c r="F1092" s="18">
        <f t="shared" ref="F1092:F1155" si="53">(1+C1092+E1091)*F1091</f>
        <v>8076.6479864857583</v>
      </c>
      <c r="G1092" s="21">
        <f t="shared" ref="G1092:G1155" si="54">F1092/F1091-1</f>
        <v>4.7720588235294015E-2</v>
      </c>
    </row>
    <row r="1093" spans="1:7" x14ac:dyDescent="0.15">
      <c r="A1093" s="17" t="str">
        <f>LEFT(Data!A1099,4)&amp;"-"&amp;IF(LEN(Data!A1099)-FIND(".",Data!A1099)=1,10,RIGHT(Data!A1099,2))&amp;"-28"</f>
        <v>1961-11-28</v>
      </c>
      <c r="B1093" s="18">
        <f>Data!B1100</f>
        <v>71.739999999999995</v>
      </c>
      <c r="C1093" s="20">
        <f t="shared" si="52"/>
        <v>9.28531232414187E-3</v>
      </c>
      <c r="D1093" s="18">
        <f>Data!C1100/12</f>
        <v>0.16833333333333333</v>
      </c>
      <c r="E1093" s="20">
        <f>D1093/B1093</f>
        <v>2.3464362048136794E-3</v>
      </c>
      <c r="F1093" s="18">
        <f t="shared" si="53"/>
        <v>8170.5801146347203</v>
      </c>
      <c r="G1093" s="21">
        <f t="shared" si="54"/>
        <v>1.1630088163571584E-2</v>
      </c>
    </row>
    <row r="1094" spans="1:7" x14ac:dyDescent="0.15">
      <c r="A1094" s="17" t="str">
        <f>LEFT(Data!A1100,4)&amp;"-"&amp;IF(LEN(Data!A1100)-FIND(".",Data!A1100)=1,10,RIGHT(Data!A1100,2))&amp;"-28"</f>
        <v>1961-12-28</v>
      </c>
      <c r="B1094" s="18">
        <f>Data!B1101</f>
        <v>69.069999999999993</v>
      </c>
      <c r="C1094" s="20">
        <f t="shared" si="52"/>
        <v>-3.7217730694173445E-2</v>
      </c>
      <c r="D1094" s="18">
        <f>Data!C1101/12</f>
        <v>0.16888916666666667</v>
      </c>
      <c r="E1094" s="20">
        <f>D1094/B1094</f>
        <v>2.4451884561555912E-3</v>
      </c>
      <c r="F1094" s="18">
        <f t="shared" si="53"/>
        <v>7885.6614093083863</v>
      </c>
      <c r="G1094" s="21">
        <f t="shared" si="54"/>
        <v>-3.4871294489359772E-2</v>
      </c>
    </row>
    <row r="1095" spans="1:7" x14ac:dyDescent="0.15">
      <c r="A1095" s="17" t="str">
        <f>LEFT(Data!A1101,4)&amp;"-"&amp;IF(LEN(Data!A1101)-FIND(".",Data!A1101)=1,10,RIGHT(Data!A1101,2))&amp;"-28"</f>
        <v>1962-01-28</v>
      </c>
      <c r="B1095" s="18">
        <f>Data!B1102</f>
        <v>70.22</v>
      </c>
      <c r="C1095" s="20">
        <f t="shared" si="52"/>
        <v>1.6649775589981264E-2</v>
      </c>
      <c r="D1095" s="18">
        <f>Data!C1102/12</f>
        <v>0.16944416666666665</v>
      </c>
      <c r="E1095" s="20">
        <f>D1095/B1095</f>
        <v>2.4130470900977875E-3</v>
      </c>
      <c r="F1095" s="18">
        <f t="shared" si="53"/>
        <v>8036.2378303991391</v>
      </c>
      <c r="G1095" s="21">
        <f t="shared" si="54"/>
        <v>1.9094964046136864E-2</v>
      </c>
    </row>
    <row r="1096" spans="1:7" x14ac:dyDescent="0.15">
      <c r="A1096" s="17" t="str">
        <f>LEFT(Data!A1102,4)&amp;"-"&amp;IF(LEN(Data!A1102)-FIND(".",Data!A1102)=1,10,RIGHT(Data!A1102,2))&amp;"-28"</f>
        <v>1962-02-28</v>
      </c>
      <c r="B1096" s="18">
        <f>Data!B1103</f>
        <v>70.290000000000006</v>
      </c>
      <c r="C1096" s="20">
        <f t="shared" si="52"/>
        <v>9.9686698946177543E-4</v>
      </c>
      <c r="D1096" s="18">
        <f>Data!C1103/12</f>
        <v>0.17</v>
      </c>
      <c r="E1096" s="20">
        <f>D1096/B1096</f>
        <v>2.4185517143263621E-3</v>
      </c>
      <c r="F1096" s="18">
        <f t="shared" si="53"/>
        <v>8063.6407109237061</v>
      </c>
      <c r="G1096" s="21">
        <f t="shared" si="54"/>
        <v>3.409914079559595E-3</v>
      </c>
    </row>
    <row r="1097" spans="1:7" x14ac:dyDescent="0.15">
      <c r="A1097" s="17" t="str">
        <f>LEFT(Data!A1103,4)&amp;"-"&amp;IF(LEN(Data!A1103)-FIND(".",Data!A1103)=1,10,RIGHT(Data!A1103,2))&amp;"-28"</f>
        <v>1962-03-28</v>
      </c>
      <c r="B1097" s="18">
        <f>Data!B1104</f>
        <v>68.05</v>
      </c>
      <c r="C1097" s="20">
        <f t="shared" si="52"/>
        <v>-3.1867975529947468E-2</v>
      </c>
      <c r="D1097" s="18">
        <f>Data!C1104/12</f>
        <v>0.17055583333333335</v>
      </c>
      <c r="E1097" s="20">
        <f>D1097/B1097</f>
        <v>2.5063311290717612E-3</v>
      </c>
      <c r="F1097" s="18">
        <f t="shared" si="53"/>
        <v>7826.1711381308178</v>
      </c>
      <c r="G1097" s="21">
        <f t="shared" si="54"/>
        <v>-2.9449423815621101E-2</v>
      </c>
    </row>
    <row r="1098" spans="1:7" x14ac:dyDescent="0.15">
      <c r="A1098" s="17" t="str">
        <f>LEFT(Data!A1104,4)&amp;"-"&amp;IF(LEN(Data!A1104)-FIND(".",Data!A1104)=1,10,RIGHT(Data!A1104,2))&amp;"-28"</f>
        <v>1962-04-28</v>
      </c>
      <c r="B1098" s="18">
        <f>Data!B1105</f>
        <v>62.99</v>
      </c>
      <c r="C1098" s="20">
        <f t="shared" si="52"/>
        <v>-7.4357090374724377E-2</v>
      </c>
      <c r="D1098" s="18">
        <f>Data!C1105/12</f>
        <v>0.17111083333333332</v>
      </c>
      <c r="E1098" s="20">
        <f>D1098/B1098</f>
        <v>2.7164761602370743E-3</v>
      </c>
      <c r="F1098" s="18">
        <f t="shared" si="53"/>
        <v>7263.8547998697049</v>
      </c>
      <c r="G1098" s="21">
        <f t="shared" si="54"/>
        <v>-7.1850759245652651E-2</v>
      </c>
    </row>
    <row r="1099" spans="1:7" x14ac:dyDescent="0.15">
      <c r="A1099" s="17" t="str">
        <f>LEFT(Data!A1105,4)&amp;"-"&amp;IF(LEN(Data!A1105)-FIND(".",Data!A1105)=1,10,RIGHT(Data!A1105,2))&amp;"-28"</f>
        <v>1962-05-28</v>
      </c>
      <c r="B1099" s="18">
        <f>Data!B1106</f>
        <v>55.63</v>
      </c>
      <c r="C1099" s="20">
        <f t="shared" si="52"/>
        <v>-0.11684394348309257</v>
      </c>
      <c r="D1099" s="18">
        <f>Data!C1106/12</f>
        <v>0.17166666666666666</v>
      </c>
      <c r="E1099" s="20">
        <f>D1099/B1099</f>
        <v>3.0858649409790878E-3</v>
      </c>
      <c r="F1099" s="18">
        <f t="shared" si="53"/>
        <v>6434.8494485596084</v>
      </c>
      <c r="G1099" s="21">
        <f t="shared" si="54"/>
        <v>-0.1141274673228555</v>
      </c>
    </row>
    <row r="1100" spans="1:7" x14ac:dyDescent="0.15">
      <c r="A1100" s="17" t="str">
        <f>LEFT(Data!A1106,4)&amp;"-"&amp;IF(LEN(Data!A1106)-FIND(".",Data!A1106)=1,10,RIGHT(Data!A1106,2))&amp;"-28"</f>
        <v>1962-06-28</v>
      </c>
      <c r="B1100" s="18">
        <f>Data!B1107</f>
        <v>56.97</v>
      </c>
      <c r="C1100" s="20">
        <f t="shared" si="52"/>
        <v>2.4087722451914262E-2</v>
      </c>
      <c r="D1100" s="18">
        <f>Data!C1107/12</f>
        <v>0.17222249999999997</v>
      </c>
      <c r="E1100" s="20">
        <f>D1100/B1100</f>
        <v>3.0230384412848863E-3</v>
      </c>
      <c r="F1100" s="18">
        <f t="shared" si="53"/>
        <v>6609.7073924101542</v>
      </c>
      <c r="G1100" s="21">
        <f t="shared" si="54"/>
        <v>2.7173587392893328E-2</v>
      </c>
    </row>
    <row r="1101" spans="1:7" x14ac:dyDescent="0.15">
      <c r="A1101" s="17" t="str">
        <f>LEFT(Data!A1107,4)&amp;"-"&amp;IF(LEN(Data!A1107)-FIND(".",Data!A1107)=1,10,RIGHT(Data!A1107,2))&amp;"-28"</f>
        <v>1962-07-28</v>
      </c>
      <c r="B1101" s="18">
        <f>Data!B1108</f>
        <v>58.52</v>
      </c>
      <c r="C1101" s="20">
        <f t="shared" si="52"/>
        <v>2.720730208881883E-2</v>
      </c>
      <c r="D1101" s="18">
        <f>Data!C1108/12</f>
        <v>0.1727775</v>
      </c>
      <c r="E1101" s="20">
        <f>D1101/B1101</f>
        <v>2.9524521531100476E-3</v>
      </c>
      <c r="F1101" s="18">
        <f t="shared" si="53"/>
        <v>6809.5210976870567</v>
      </c>
      <c r="G1101" s="21">
        <f t="shared" si="54"/>
        <v>3.023034053010365E-2</v>
      </c>
    </row>
    <row r="1102" spans="1:7" x14ac:dyDescent="0.15">
      <c r="A1102" s="17" t="str">
        <f>LEFT(Data!A1108,4)&amp;"-"&amp;IF(LEN(Data!A1108)-FIND(".",Data!A1108)=1,10,RIGHT(Data!A1108,2))&amp;"-28"</f>
        <v>1962-08-28</v>
      </c>
      <c r="B1102" s="18">
        <f>Data!B1109</f>
        <v>58</v>
      </c>
      <c r="C1102" s="20">
        <f t="shared" si="52"/>
        <v>-8.8858509911141637E-3</v>
      </c>
      <c r="D1102" s="18">
        <f>Data!C1109/12</f>
        <v>0.17333333333333334</v>
      </c>
      <c r="E1102" s="20">
        <f>D1102/B1102</f>
        <v>2.9885057471264369E-3</v>
      </c>
      <c r="F1102" s="18">
        <f t="shared" si="53"/>
        <v>6769.1174931186752</v>
      </c>
      <c r="G1102" s="21">
        <f t="shared" si="54"/>
        <v>-5.9333988380042557E-3</v>
      </c>
    </row>
    <row r="1103" spans="1:7" x14ac:dyDescent="0.15">
      <c r="A1103" s="17" t="str">
        <f>LEFT(Data!A1109,4)&amp;"-"&amp;IF(LEN(Data!A1109)-FIND(".",Data!A1109)=1,10,RIGHT(Data!A1109,2))&amp;"-28"</f>
        <v>1962-09-28</v>
      </c>
      <c r="B1103" s="18">
        <f>Data!B1110</f>
        <v>56.17</v>
      </c>
      <c r="C1103" s="20">
        <f t="shared" si="52"/>
        <v>-3.1551724137931059E-2</v>
      </c>
      <c r="D1103" s="18">
        <f>Data!C1110/12</f>
        <v>0.1747225</v>
      </c>
      <c r="E1103" s="20">
        <f>D1103/B1103</f>
        <v>3.1106017447035785E-3</v>
      </c>
      <c r="F1103" s="18">
        <f t="shared" si="53"/>
        <v>6575.7697118497099</v>
      </c>
      <c r="G1103" s="21">
        <f t="shared" si="54"/>
        <v>-2.8563218390804668E-2</v>
      </c>
    </row>
    <row r="1104" spans="1:7" x14ac:dyDescent="0.15">
      <c r="A1104" s="17" t="str">
        <f>LEFT(Data!A1110,4)&amp;"-"&amp;IF(LEN(Data!A1110)-FIND(".",Data!A1110)=1,10,RIGHT(Data!A1110,2))&amp;"-28"</f>
        <v>1962-10-28</v>
      </c>
      <c r="B1104" s="18">
        <f>Data!B1111</f>
        <v>60.04</v>
      </c>
      <c r="C1104" s="20">
        <f t="shared" si="52"/>
        <v>6.8897988249955411E-2</v>
      </c>
      <c r="D1104" s="18">
        <f>Data!C1111/12</f>
        <v>0.17611083333333333</v>
      </c>
      <c r="E1104" s="20">
        <f>D1104/B1104</f>
        <v>2.9332250721741059E-3</v>
      </c>
      <c r="F1104" s="18">
        <f t="shared" si="53"/>
        <v>7049.281616929592</v>
      </c>
      <c r="G1104" s="21">
        <f t="shared" si="54"/>
        <v>7.2008589994658978E-2</v>
      </c>
    </row>
    <row r="1105" spans="1:7" x14ac:dyDescent="0.15">
      <c r="A1105" s="17" t="str">
        <f>LEFT(Data!A1111,4)&amp;"-"&amp;IF(LEN(Data!A1111)-FIND(".",Data!A1111)=1,10,RIGHT(Data!A1111,2))&amp;"-28"</f>
        <v>1962-11-28</v>
      </c>
      <c r="B1105" s="18">
        <f>Data!B1112</f>
        <v>62.64</v>
      </c>
      <c r="C1105" s="20">
        <f t="shared" si="52"/>
        <v>4.3304463690872819E-2</v>
      </c>
      <c r="D1105" s="18">
        <f>Data!C1112/12</f>
        <v>0.17749999999999999</v>
      </c>
      <c r="E1105" s="20">
        <f>D1105/B1105</f>
        <v>2.8336526181353765E-3</v>
      </c>
      <c r="F1105" s="18">
        <f t="shared" si="53"/>
        <v>7375.2241063362508</v>
      </c>
      <c r="G1105" s="21">
        <f t="shared" si="54"/>
        <v>4.6237688763046902E-2</v>
      </c>
    </row>
    <row r="1106" spans="1:7" x14ac:dyDescent="0.15">
      <c r="A1106" s="17" t="str">
        <f>LEFT(Data!A1112,4)&amp;"-"&amp;IF(LEN(Data!A1112)-FIND(".",Data!A1112)=1,10,RIGHT(Data!A1112,2))&amp;"-28"</f>
        <v>1962-12-28</v>
      </c>
      <c r="B1106" s="18">
        <f>Data!B1113</f>
        <v>65.06</v>
      </c>
      <c r="C1106" s="20">
        <f t="shared" si="52"/>
        <v>3.863346104725407E-2</v>
      </c>
      <c r="D1106" s="18">
        <f>Data!C1113/12</f>
        <v>0.17805583333333333</v>
      </c>
      <c r="E1106" s="20">
        <f>D1106/B1106</f>
        <v>2.7367942412132389E-3</v>
      </c>
      <c r="F1106" s="18">
        <f t="shared" si="53"/>
        <v>7681.0533626614169</v>
      </c>
      <c r="G1106" s="21">
        <f t="shared" si="54"/>
        <v>4.1467113665389466E-2</v>
      </c>
    </row>
    <row r="1107" spans="1:7" x14ac:dyDescent="0.15">
      <c r="A1107" s="17" t="str">
        <f>LEFT(Data!A1113,4)&amp;"-"&amp;IF(LEN(Data!A1113)-FIND(".",Data!A1113)=1,10,RIGHT(Data!A1113,2))&amp;"-28"</f>
        <v>1963-01-28</v>
      </c>
      <c r="B1107" s="18">
        <f>Data!B1114</f>
        <v>65.92</v>
      </c>
      <c r="C1107" s="20">
        <f t="shared" si="52"/>
        <v>1.321856747617578E-2</v>
      </c>
      <c r="D1107" s="18">
        <f>Data!C1114/12</f>
        <v>0.17861083333333336</v>
      </c>
      <c r="E1107" s="20">
        <f>D1107/B1107</f>
        <v>2.7095090008090617E-3</v>
      </c>
      <c r="F1107" s="18">
        <f t="shared" si="53"/>
        <v>7803.6073474332479</v>
      </c>
      <c r="G1107" s="21">
        <f t="shared" si="54"/>
        <v>1.5955361717389094E-2</v>
      </c>
    </row>
    <row r="1108" spans="1:7" x14ac:dyDescent="0.15">
      <c r="A1108" s="17" t="str">
        <f>LEFT(Data!A1114,4)&amp;"-"&amp;IF(LEN(Data!A1114)-FIND(".",Data!A1114)=1,10,RIGHT(Data!A1114,2))&amp;"-28"</f>
        <v>1963-02-28</v>
      </c>
      <c r="B1108" s="18">
        <f>Data!B1115</f>
        <v>65.67</v>
      </c>
      <c r="C1108" s="20">
        <f t="shared" si="52"/>
        <v>-3.7924757281553312E-3</v>
      </c>
      <c r="D1108" s="18">
        <f>Data!C1115/12</f>
        <v>0.17916666666666667</v>
      </c>
      <c r="E1108" s="20">
        <f>D1108/B1108</f>
        <v>2.7282879041673012E-3</v>
      </c>
      <c r="F1108" s="18">
        <f t="shared" si="53"/>
        <v>7795.1563003227029</v>
      </c>
      <c r="G1108" s="21">
        <f t="shared" si="54"/>
        <v>-1.0829667273463128E-3</v>
      </c>
    </row>
    <row r="1109" spans="1:7" x14ac:dyDescent="0.15">
      <c r="A1109" s="17" t="str">
        <f>LEFT(Data!A1115,4)&amp;"-"&amp;IF(LEN(Data!A1115)-FIND(".",Data!A1115)=1,10,RIGHT(Data!A1115,2))&amp;"-28"</f>
        <v>1963-03-28</v>
      </c>
      <c r="B1109" s="18">
        <f>Data!B1116</f>
        <v>68.760000000000005</v>
      </c>
      <c r="C1109" s="20">
        <f t="shared" si="52"/>
        <v>4.7053449063499286E-2</v>
      </c>
      <c r="D1109" s="18">
        <f>Data!C1116/12</f>
        <v>0.18055583333333333</v>
      </c>
      <c r="E1109" s="20">
        <f>D1109/B1109</f>
        <v>2.6258847197983323E-3</v>
      </c>
      <c r="F1109" s="18">
        <f t="shared" si="53"/>
        <v>8183.2127208872162</v>
      </c>
      <c r="G1109" s="21">
        <f t="shared" si="54"/>
        <v>4.9781736967666523E-2</v>
      </c>
    </row>
    <row r="1110" spans="1:7" x14ac:dyDescent="0.15">
      <c r="A1110" s="17" t="str">
        <f>LEFT(Data!A1116,4)&amp;"-"&amp;IF(LEN(Data!A1116)-FIND(".",Data!A1116)=1,10,RIGHT(Data!A1116,2))&amp;"-28"</f>
        <v>1963-04-28</v>
      </c>
      <c r="B1110" s="18">
        <f>Data!B1117</f>
        <v>70.14</v>
      </c>
      <c r="C1110" s="20">
        <f t="shared" si="52"/>
        <v>2.0069808027923131E-2</v>
      </c>
      <c r="D1110" s="18">
        <f>Data!C1117/12</f>
        <v>0.18194416666666668</v>
      </c>
      <c r="E1110" s="20">
        <f>D1110/B1110</f>
        <v>2.5940143522478853E-3</v>
      </c>
      <c r="F1110" s="18">
        <f t="shared" si="53"/>
        <v>8368.9364024897186</v>
      </c>
      <c r="G1110" s="21">
        <f t="shared" si="54"/>
        <v>2.2695692747721541E-2</v>
      </c>
    </row>
    <row r="1111" spans="1:7" x14ac:dyDescent="0.15">
      <c r="A1111" s="17" t="str">
        <f>LEFT(Data!A1117,4)&amp;"-"&amp;IF(LEN(Data!A1117)-FIND(".",Data!A1117)=1,10,RIGHT(Data!A1117,2))&amp;"-28"</f>
        <v>1963-05-28</v>
      </c>
      <c r="B1111" s="18">
        <f>Data!B1118</f>
        <v>70.11</v>
      </c>
      <c r="C1111" s="20">
        <f t="shared" si="52"/>
        <v>-4.2771599657831505E-4</v>
      </c>
      <c r="D1111" s="18">
        <f>Data!C1118/12</f>
        <v>0.18333333333333335</v>
      </c>
      <c r="E1111" s="20">
        <f>D1111/B1111</f>
        <v>2.6149384300860556E-3</v>
      </c>
      <c r="F1111" s="18">
        <f t="shared" si="53"/>
        <v>8387.0660156571357</v>
      </c>
      <c r="G1111" s="21">
        <f t="shared" si="54"/>
        <v>2.1662983556696158E-3</v>
      </c>
    </row>
    <row r="1112" spans="1:7" x14ac:dyDescent="0.15">
      <c r="A1112" s="17" t="str">
        <f>LEFT(Data!A1118,4)&amp;"-"&amp;IF(LEN(Data!A1118)-FIND(".",Data!A1118)=1,10,RIGHT(Data!A1118,2))&amp;"-28"</f>
        <v>1963-06-28</v>
      </c>
      <c r="B1112" s="18">
        <f>Data!B1119</f>
        <v>69.069999999999993</v>
      </c>
      <c r="C1112" s="20">
        <f t="shared" si="52"/>
        <v>-1.4833832548851844E-2</v>
      </c>
      <c r="D1112" s="18">
        <f>Data!C1119/12</f>
        <v>0.18361083333333331</v>
      </c>
      <c r="E1112" s="20">
        <f>D1112/B1112</f>
        <v>2.6583297138169006E-3</v>
      </c>
      <c r="F1112" s="18">
        <f t="shared" si="53"/>
        <v>8284.5853440447227</v>
      </c>
      <c r="G1112" s="21">
        <f t="shared" si="54"/>
        <v>-1.2218894118765755E-2</v>
      </c>
    </row>
    <row r="1113" spans="1:7" x14ac:dyDescent="0.15">
      <c r="A1113" s="17" t="str">
        <f>LEFT(Data!A1119,4)&amp;"-"&amp;IF(LEN(Data!A1119)-FIND(".",Data!A1119)=1,10,RIGHT(Data!A1119,2))&amp;"-28"</f>
        <v>1963-07-28</v>
      </c>
      <c r="B1113" s="18">
        <f>Data!B1120</f>
        <v>70.98</v>
      </c>
      <c r="C1113" s="20">
        <f t="shared" si="52"/>
        <v>2.7653105545099255E-2</v>
      </c>
      <c r="D1113" s="18">
        <f>Data!C1120/12</f>
        <v>0.18388916666666666</v>
      </c>
      <c r="E1113" s="20">
        <f>D1113/B1113</f>
        <v>2.5907180426411195E-3</v>
      </c>
      <c r="F1113" s="18">
        <f t="shared" si="53"/>
        <v>8535.7030163477011</v>
      </c>
      <c r="G1113" s="21">
        <f t="shared" si="54"/>
        <v>3.0311435258916219E-2</v>
      </c>
    </row>
    <row r="1114" spans="1:7" x14ac:dyDescent="0.15">
      <c r="A1114" s="17" t="str">
        <f>LEFT(Data!A1120,4)&amp;"-"&amp;IF(LEN(Data!A1120)-FIND(".",Data!A1120)=1,10,RIGHT(Data!A1120,2))&amp;"-28"</f>
        <v>1963-08-28</v>
      </c>
      <c r="B1114" s="18">
        <f>Data!B1121</f>
        <v>72.849999999999994</v>
      </c>
      <c r="C1114" s="20">
        <f t="shared" si="52"/>
        <v>2.6345449422372269E-2</v>
      </c>
      <c r="D1114" s="18">
        <f>Data!C1121/12</f>
        <v>0.18416666666666667</v>
      </c>
      <c r="E1114" s="20">
        <f>D1114/B1114</f>
        <v>2.5280256234271339E-3</v>
      </c>
      <c r="F1114" s="18">
        <f t="shared" si="53"/>
        <v>8782.6935482603585</v>
      </c>
      <c r="G1114" s="21">
        <f t="shared" si="54"/>
        <v>2.8936167465013485E-2</v>
      </c>
    </row>
    <row r="1115" spans="1:7" x14ac:dyDescent="0.15">
      <c r="A1115" s="17" t="str">
        <f>LEFT(Data!A1121,4)&amp;"-"&amp;IF(LEN(Data!A1121)-FIND(".",Data!A1121)=1,10,RIGHT(Data!A1121,2))&amp;"-28"</f>
        <v>1963-09-28</v>
      </c>
      <c r="B1115" s="18">
        <f>Data!B1122</f>
        <v>73.03</v>
      </c>
      <c r="C1115" s="20">
        <f t="shared" si="52"/>
        <v>2.4708304735758801E-3</v>
      </c>
      <c r="D1115" s="18">
        <f>Data!C1122/12</f>
        <v>0.18611083333333334</v>
      </c>
      <c r="E1115" s="20">
        <f>D1115/B1115</f>
        <v>2.5484161760007304E-3</v>
      </c>
      <c r="F1115" s="18">
        <f t="shared" si="53"/>
        <v>8826.59696945219</v>
      </c>
      <c r="G1115" s="21">
        <f t="shared" si="54"/>
        <v>4.9988560970031237E-3</v>
      </c>
    </row>
    <row r="1116" spans="1:7" x14ac:dyDescent="0.15">
      <c r="A1116" s="17" t="str">
        <f>LEFT(Data!A1122,4)&amp;"-"&amp;IF(LEN(Data!A1122)-FIND(".",Data!A1122)=1,10,RIGHT(Data!A1122,2))&amp;"-28"</f>
        <v>1963-10-28</v>
      </c>
      <c r="B1116" s="18">
        <f>Data!B1123</f>
        <v>72.62</v>
      </c>
      <c r="C1116" s="20">
        <f t="shared" si="52"/>
        <v>-5.6141311789674742E-3</v>
      </c>
      <c r="D1116" s="18">
        <f>Data!C1123/12</f>
        <v>0.18805583333333334</v>
      </c>
      <c r="E1116" s="20">
        <f>D1116/B1116</f>
        <v>2.5895873496741026E-3</v>
      </c>
      <c r="F1116" s="18">
        <f t="shared" si="53"/>
        <v>8799.5371386978004</v>
      </c>
      <c r="G1116" s="21">
        <f t="shared" si="54"/>
        <v>-3.0657150029667068E-3</v>
      </c>
    </row>
    <row r="1117" spans="1:7" x14ac:dyDescent="0.15">
      <c r="A1117" s="17" t="str">
        <f>LEFT(Data!A1123,4)&amp;"-"&amp;IF(LEN(Data!A1123)-FIND(".",Data!A1123)=1,10,RIGHT(Data!A1123,2))&amp;"-28"</f>
        <v>1963-11-28</v>
      </c>
      <c r="B1117" s="18">
        <f>Data!B1124</f>
        <v>74.17</v>
      </c>
      <c r="C1117" s="20">
        <f t="shared" si="52"/>
        <v>2.1343982374001591E-2</v>
      </c>
      <c r="D1117" s="18">
        <f>Data!C1124/12</f>
        <v>0.18999999999999997</v>
      </c>
      <c r="E1117" s="20">
        <f>D1117/B1117</f>
        <v>2.5616826210057972E-3</v>
      </c>
      <c r="F1117" s="18">
        <f t="shared" si="53"/>
        <v>9010.1414743428995</v>
      </c>
      <c r="G1117" s="21">
        <f t="shared" si="54"/>
        <v>2.3933569723675774E-2</v>
      </c>
    </row>
    <row r="1118" spans="1:7" x14ac:dyDescent="0.15">
      <c r="A1118" s="17" t="str">
        <f>LEFT(Data!A1124,4)&amp;"-"&amp;IF(LEN(Data!A1124)-FIND(".",Data!A1124)=1,10,RIGHT(Data!A1124,2))&amp;"-28"</f>
        <v>1963-12-28</v>
      </c>
      <c r="B1118" s="18">
        <f>Data!B1125</f>
        <v>76.45</v>
      </c>
      <c r="C1118" s="20">
        <f t="shared" si="52"/>
        <v>3.0740191452069521E-2</v>
      </c>
      <c r="D1118" s="18">
        <f>Data!C1125/12</f>
        <v>0.19138916666666669</v>
      </c>
      <c r="E1118" s="20">
        <f>D1118/B1118</f>
        <v>2.5034554174841947E-3</v>
      </c>
      <c r="F1118" s="18">
        <f t="shared" si="53"/>
        <v>9310.1960711020602</v>
      </c>
      <c r="G1118" s="21">
        <f t="shared" si="54"/>
        <v>3.3301874073075277E-2</v>
      </c>
    </row>
    <row r="1119" spans="1:7" x14ac:dyDescent="0.15">
      <c r="A1119" s="17" t="str">
        <f>LEFT(Data!A1125,4)&amp;"-"&amp;IF(LEN(Data!A1125)-FIND(".",Data!A1125)=1,10,RIGHT(Data!A1125,2))&amp;"-28"</f>
        <v>1964-01-28</v>
      </c>
      <c r="B1119" s="18">
        <f>Data!B1126</f>
        <v>77.39</v>
      </c>
      <c r="C1119" s="20">
        <f t="shared" si="52"/>
        <v>1.2295618051013646E-2</v>
      </c>
      <c r="D1119" s="18">
        <f>Data!C1126/12</f>
        <v>0.19277750000000002</v>
      </c>
      <c r="E1119" s="20">
        <f>D1119/B1119</f>
        <v>2.4909872076495673E-3</v>
      </c>
      <c r="F1119" s="18">
        <f t="shared" si="53"/>
        <v>9447.9783467644193</v>
      </c>
      <c r="G1119" s="21">
        <f t="shared" si="54"/>
        <v>1.4799073468497737E-2</v>
      </c>
    </row>
    <row r="1120" spans="1:7" x14ac:dyDescent="0.15">
      <c r="A1120" s="17" t="str">
        <f>LEFT(Data!A1126,4)&amp;"-"&amp;IF(LEN(Data!A1126)-FIND(".",Data!A1126)=1,10,RIGHT(Data!A1126,2))&amp;"-28"</f>
        <v>1964-02-28</v>
      </c>
      <c r="B1120" s="18">
        <f>Data!B1127</f>
        <v>78.8</v>
      </c>
      <c r="C1120" s="20">
        <f t="shared" si="52"/>
        <v>1.8219408192272857E-2</v>
      </c>
      <c r="D1120" s="18">
        <f>Data!C1127/12</f>
        <v>0.19416666666666668</v>
      </c>
      <c r="E1120" s="20">
        <f>D1120/B1120</f>
        <v>2.4640439932318106E-3</v>
      </c>
      <c r="F1120" s="18">
        <f t="shared" si="53"/>
        <v>9643.6497140558149</v>
      </c>
      <c r="G1120" s="21">
        <f t="shared" si="54"/>
        <v>2.0710395399922366E-2</v>
      </c>
    </row>
    <row r="1121" spans="1:7" x14ac:dyDescent="0.15">
      <c r="A1121" s="17" t="str">
        <f>LEFT(Data!A1127,4)&amp;"-"&amp;IF(LEN(Data!A1127)-FIND(".",Data!A1127)=1,10,RIGHT(Data!A1127,2))&amp;"-28"</f>
        <v>1964-03-28</v>
      </c>
      <c r="B1121" s="18">
        <f>Data!B1128</f>
        <v>79.94</v>
      </c>
      <c r="C1121" s="20">
        <f t="shared" si="52"/>
        <v>1.4467005076142181E-2</v>
      </c>
      <c r="D1121" s="18">
        <f>Data!C1128/12</f>
        <v>0.19555583333333335</v>
      </c>
      <c r="E1121" s="20">
        <f>D1121/B1121</f>
        <v>2.4462826286381456E-3</v>
      </c>
      <c r="F1121" s="18">
        <f t="shared" si="53"/>
        <v>9806.9268205723474</v>
      </c>
      <c r="G1121" s="21">
        <f t="shared" si="54"/>
        <v>1.6931049069373927E-2</v>
      </c>
    </row>
    <row r="1122" spans="1:7" x14ac:dyDescent="0.15">
      <c r="A1122" s="17" t="str">
        <f>LEFT(Data!A1128,4)&amp;"-"&amp;IF(LEN(Data!A1128)-FIND(".",Data!A1128)=1,10,RIGHT(Data!A1128,2))&amp;"-28"</f>
        <v>1964-04-28</v>
      </c>
      <c r="B1122" s="18">
        <f>Data!B1129</f>
        <v>80.72</v>
      </c>
      <c r="C1122" s="20">
        <f t="shared" si="52"/>
        <v>9.7573179884913319E-3</v>
      </c>
      <c r="D1122" s="18">
        <f>Data!C1129/12</f>
        <v>0.19694416666666667</v>
      </c>
      <c r="E1122" s="20">
        <f>D1122/B1122</f>
        <v>2.4398434919061778E-3</v>
      </c>
      <c r="F1122" s="18">
        <f t="shared" si="53"/>
        <v>9926.6066387720293</v>
      </c>
      <c r="G1122" s="21">
        <f t="shared" si="54"/>
        <v>1.2203600617129551E-2</v>
      </c>
    </row>
    <row r="1123" spans="1:7" x14ac:dyDescent="0.15">
      <c r="A1123" s="17" t="str">
        <f>LEFT(Data!A1129,4)&amp;"-"&amp;IF(LEN(Data!A1129)-FIND(".",Data!A1129)=1,10,RIGHT(Data!A1129,2))&amp;"-28"</f>
        <v>1964-05-28</v>
      </c>
      <c r="B1123" s="18">
        <f>Data!B1130</f>
        <v>80.239999999999995</v>
      </c>
      <c r="C1123" s="20">
        <f t="shared" si="52"/>
        <v>-5.94648166501488E-3</v>
      </c>
      <c r="D1123" s="18">
        <f>Data!C1130/12</f>
        <v>0.19833333333333333</v>
      </c>
      <c r="E1123" s="20">
        <f>D1123/B1123</f>
        <v>2.4717514124293787E-3</v>
      </c>
      <c r="F1123" s="18">
        <f t="shared" si="53"/>
        <v>9891.7976210030774</v>
      </c>
      <c r="G1123" s="21">
        <f t="shared" si="54"/>
        <v>-3.5066381731087004E-3</v>
      </c>
    </row>
    <row r="1124" spans="1:7" x14ac:dyDescent="0.15">
      <c r="A1124" s="17" t="str">
        <f>LEFT(Data!A1130,4)&amp;"-"&amp;IF(LEN(Data!A1130)-FIND(".",Data!A1130)=1,10,RIGHT(Data!A1130,2))&amp;"-28"</f>
        <v>1964-06-28</v>
      </c>
      <c r="B1124" s="18">
        <f>Data!B1131</f>
        <v>83.22</v>
      </c>
      <c r="C1124" s="20">
        <f t="shared" si="52"/>
        <v>3.7138584247258244E-2</v>
      </c>
      <c r="D1124" s="18">
        <f>Data!C1131/12</f>
        <v>0.19999999999999998</v>
      </c>
      <c r="E1124" s="20">
        <f>D1124/B1124</f>
        <v>2.4032684450853159E-3</v>
      </c>
      <c r="F1124" s="18">
        <f t="shared" si="53"/>
        <v>10283.615045048708</v>
      </c>
      <c r="G1124" s="21">
        <f t="shared" si="54"/>
        <v>3.9610335659687523E-2</v>
      </c>
    </row>
    <row r="1125" spans="1:7" x14ac:dyDescent="0.15">
      <c r="A1125" s="17" t="str">
        <f>LEFT(Data!A1131,4)&amp;"-"&amp;IF(LEN(Data!A1131)-FIND(".",Data!A1131)=1,10,RIGHT(Data!A1131,2))&amp;"-28"</f>
        <v>1964-07-28</v>
      </c>
      <c r="B1125" s="18">
        <f>Data!B1132</f>
        <v>82</v>
      </c>
      <c r="C1125" s="20">
        <f t="shared" si="52"/>
        <v>-1.4659937515020371E-2</v>
      </c>
      <c r="D1125" s="18">
        <f>Data!C1132/12</f>
        <v>0.20166666666666666</v>
      </c>
      <c r="E1125" s="20">
        <f>D1125/B1125</f>
        <v>2.4593495934959347E-3</v>
      </c>
      <c r="F1125" s="18">
        <f t="shared" si="53"/>
        <v>10157.572178598941</v>
      </c>
      <c r="G1125" s="21">
        <f t="shared" si="54"/>
        <v>-1.2256669069935056E-2</v>
      </c>
    </row>
    <row r="1126" spans="1:7" x14ac:dyDescent="0.15">
      <c r="A1126" s="17" t="str">
        <f>LEFT(Data!A1132,4)&amp;"-"&amp;IF(LEN(Data!A1132)-FIND(".",Data!A1132)=1,10,RIGHT(Data!A1132,2))&amp;"-28"</f>
        <v>1964-08-28</v>
      </c>
      <c r="B1126" s="18">
        <f>Data!B1133</f>
        <v>83.41</v>
      </c>
      <c r="C1126" s="20">
        <f t="shared" si="52"/>
        <v>1.7195121951219416E-2</v>
      </c>
      <c r="D1126" s="18">
        <f>Data!C1133/12</f>
        <v>0.20333333333333334</v>
      </c>
      <c r="E1126" s="20">
        <f>D1126/B1126</f>
        <v>2.4377572633177478E-3</v>
      </c>
      <c r="F1126" s="18">
        <f t="shared" si="53"/>
        <v>10357.213891946605</v>
      </c>
      <c r="G1126" s="21">
        <f t="shared" si="54"/>
        <v>1.9654471544715335E-2</v>
      </c>
    </row>
    <row r="1127" spans="1:7" x14ac:dyDescent="0.15">
      <c r="A1127" s="17" t="str">
        <f>LEFT(Data!A1133,4)&amp;"-"&amp;IF(LEN(Data!A1133)-FIND(".",Data!A1133)=1,10,RIGHT(Data!A1133,2))&amp;"-28"</f>
        <v>1964-09-28</v>
      </c>
      <c r="B1127" s="18">
        <f>Data!B1134</f>
        <v>84.85</v>
      </c>
      <c r="C1127" s="20">
        <f t="shared" si="52"/>
        <v>1.7264117012348645E-2</v>
      </c>
      <c r="D1127" s="18">
        <f>Data!C1134/12</f>
        <v>0.20499999999999999</v>
      </c>
      <c r="E1127" s="20">
        <f>D1127/B1127</f>
        <v>2.4160282852091928E-3</v>
      </c>
      <c r="F1127" s="18">
        <f t="shared" si="53"/>
        <v>10561.270417891923</v>
      </c>
      <c r="G1127" s="21">
        <f t="shared" si="54"/>
        <v>1.9701874275666498E-2</v>
      </c>
    </row>
    <row r="1128" spans="1:7" x14ac:dyDescent="0.15">
      <c r="A1128" s="17" t="str">
        <f>LEFT(Data!A1134,4)&amp;"-"&amp;IF(LEN(Data!A1134)-FIND(".",Data!A1134)=1,10,RIGHT(Data!A1134,2))&amp;"-28"</f>
        <v>1964-10-28</v>
      </c>
      <c r="B1128" s="18">
        <f>Data!B1135</f>
        <v>85.44</v>
      </c>
      <c r="C1128" s="20">
        <f t="shared" si="52"/>
        <v>6.95344725987046E-3</v>
      </c>
      <c r="D1128" s="18">
        <f>Data!C1135/12</f>
        <v>0.20666666666666667</v>
      </c>
      <c r="E1128" s="20">
        <f>D1128/B1128</f>
        <v>2.4188514357053681E-3</v>
      </c>
      <c r="F1128" s="18">
        <f t="shared" si="53"/>
        <v>10660.223982797335</v>
      </c>
      <c r="G1128" s="21">
        <f t="shared" si="54"/>
        <v>9.3694755450797196E-3</v>
      </c>
    </row>
    <row r="1129" spans="1:7" x14ac:dyDescent="0.15">
      <c r="A1129" s="17" t="str">
        <f>LEFT(Data!A1135,4)&amp;"-"&amp;IF(LEN(Data!A1135)-FIND(".",Data!A1135)=1,10,RIGHT(Data!A1135,2))&amp;"-28"</f>
        <v>1964-11-28</v>
      </c>
      <c r="B1129" s="18">
        <f>Data!B1136</f>
        <v>83.96</v>
      </c>
      <c r="C1129" s="20">
        <f t="shared" si="52"/>
        <v>-1.7322097378277168E-2</v>
      </c>
      <c r="D1129" s="18">
        <f>Data!C1136/12</f>
        <v>0.20833333333333334</v>
      </c>
      <c r="E1129" s="20">
        <f>D1129/B1129</f>
        <v>2.4813403207876771E-3</v>
      </c>
      <c r="F1129" s="18">
        <f t="shared" si="53"/>
        <v>10501.352042978804</v>
      </c>
      <c r="G1129" s="21">
        <f t="shared" si="54"/>
        <v>-1.4903245942571863E-2</v>
      </c>
    </row>
    <row r="1130" spans="1:7" x14ac:dyDescent="0.15">
      <c r="A1130" s="17" t="str">
        <f>LEFT(Data!A1136,4)&amp;"-"&amp;IF(LEN(Data!A1136)-FIND(".",Data!A1136)=1,10,RIGHT(Data!A1136,2))&amp;"-28"</f>
        <v>1964-12-28</v>
      </c>
      <c r="B1130" s="18">
        <f>Data!B1137</f>
        <v>86.12</v>
      </c>
      <c r="C1130" s="20">
        <f t="shared" si="52"/>
        <v>2.5726536445926707E-2</v>
      </c>
      <c r="D1130" s="18">
        <f>Data!C1137/12</f>
        <v>0.20972250000000001</v>
      </c>
      <c r="E1130" s="20">
        <f>D1130/B1130</f>
        <v>2.4352357176033439E-3</v>
      </c>
      <c r="F1130" s="18">
        <f t="shared" si="53"/>
        <v>10797.572887291035</v>
      </c>
      <c r="G1130" s="21">
        <f t="shared" si="54"/>
        <v>2.8207876766714435E-2</v>
      </c>
    </row>
    <row r="1131" spans="1:7" x14ac:dyDescent="0.15">
      <c r="A1131" s="17" t="str">
        <f>LEFT(Data!A1137,4)&amp;"-"&amp;IF(LEN(Data!A1137)-FIND(".",Data!A1137)=1,10,RIGHT(Data!A1137,2))&amp;"-28"</f>
        <v>1965-01-28</v>
      </c>
      <c r="B1131" s="18">
        <f>Data!B1138</f>
        <v>86.75</v>
      </c>
      <c r="C1131" s="20">
        <f t="shared" si="52"/>
        <v>7.3153738968880777E-3</v>
      </c>
      <c r="D1131" s="18">
        <f>Data!C1138/12</f>
        <v>0.21111083333333333</v>
      </c>
      <c r="E1131" s="20">
        <f>D1131/B1131</f>
        <v>2.433554274735831E-3</v>
      </c>
      <c r="F1131" s="18">
        <f t="shared" si="53"/>
        <v>10902.855805299027</v>
      </c>
      <c r="G1131" s="21">
        <f t="shared" si="54"/>
        <v>9.7506096144914789E-3</v>
      </c>
    </row>
    <row r="1132" spans="1:7" x14ac:dyDescent="0.15">
      <c r="A1132" s="17" t="str">
        <f>LEFT(Data!A1138,4)&amp;"-"&amp;IF(LEN(Data!A1138)-FIND(".",Data!A1138)=1,10,RIGHT(Data!A1138,2))&amp;"-28"</f>
        <v>1965-02-28</v>
      </c>
      <c r="B1132" s="18">
        <f>Data!B1139</f>
        <v>86.83</v>
      </c>
      <c r="C1132" s="20">
        <f t="shared" si="52"/>
        <v>9.221902017291228E-4</v>
      </c>
      <c r="D1132" s="18">
        <f>Data!C1139/12</f>
        <v>0.21249999999999999</v>
      </c>
      <c r="E1132" s="20">
        <f>D1132/B1132</f>
        <v>2.4473108372682251E-3</v>
      </c>
      <c r="F1132" s="18">
        <f t="shared" si="53"/>
        <v>10939.443003445353</v>
      </c>
      <c r="G1132" s="21">
        <f t="shared" si="54"/>
        <v>3.3557444764649169E-3</v>
      </c>
    </row>
    <row r="1133" spans="1:7" x14ac:dyDescent="0.15">
      <c r="A1133" s="17" t="str">
        <f>LEFT(Data!A1139,4)&amp;"-"&amp;IF(LEN(Data!A1139)-FIND(".",Data!A1139)=1,10,RIGHT(Data!A1139,2))&amp;"-28"</f>
        <v>1965-03-28</v>
      </c>
      <c r="B1133" s="18">
        <f>Data!B1140</f>
        <v>87.97</v>
      </c>
      <c r="C1133" s="20">
        <f t="shared" si="52"/>
        <v>1.3129102844638973E-2</v>
      </c>
      <c r="D1133" s="18">
        <f>Data!C1140/12</f>
        <v>0.21416666666666664</v>
      </c>
      <c r="E1133" s="20">
        <f>D1133/B1133</f>
        <v>2.4345420787389637E-3</v>
      </c>
      <c r="F1133" s="18">
        <f t="shared" si="53"/>
        <v>11109.840293116662</v>
      </c>
      <c r="G1133" s="21">
        <f t="shared" si="54"/>
        <v>1.5576413681907209E-2</v>
      </c>
    </row>
    <row r="1134" spans="1:7" x14ac:dyDescent="0.15">
      <c r="A1134" s="17" t="str">
        <f>LEFT(Data!A1140,4)&amp;"-"&amp;IF(LEN(Data!A1140)-FIND(".",Data!A1140)=1,10,RIGHT(Data!A1140,2))&amp;"-28"</f>
        <v>1965-04-28</v>
      </c>
      <c r="B1134" s="18">
        <f>Data!B1141</f>
        <v>89.28</v>
      </c>
      <c r="C1134" s="20">
        <f t="shared" si="52"/>
        <v>1.4891440263726352E-2</v>
      </c>
      <c r="D1134" s="18">
        <f>Data!C1141/12</f>
        <v>0.21583333333333332</v>
      </c>
      <c r="E1134" s="20">
        <f>D1134/B1134</f>
        <v>2.4174880525686974E-3</v>
      </c>
      <c r="F1134" s="18">
        <f t="shared" si="53"/>
        <v>11302.329189862812</v>
      </c>
      <c r="G1134" s="21">
        <f t="shared" si="54"/>
        <v>1.7325982342465407E-2</v>
      </c>
    </row>
    <row r="1135" spans="1:7" x14ac:dyDescent="0.15">
      <c r="A1135" s="17" t="str">
        <f>LEFT(Data!A1141,4)&amp;"-"&amp;IF(LEN(Data!A1141)-FIND(".",Data!A1141)=1,10,RIGHT(Data!A1141,2))&amp;"-28"</f>
        <v>1965-05-28</v>
      </c>
      <c r="B1135" s="18">
        <f>Data!B1142</f>
        <v>85.04</v>
      </c>
      <c r="C1135" s="20">
        <f t="shared" si="52"/>
        <v>-4.7491039426523218E-2</v>
      </c>
      <c r="D1135" s="18">
        <f>Data!C1142/12</f>
        <v>0.2175</v>
      </c>
      <c r="E1135" s="20">
        <f>D1135/B1135</f>
        <v>2.5576199435559735E-3</v>
      </c>
      <c r="F1135" s="18">
        <f t="shared" si="53"/>
        <v>10792.893074478185</v>
      </c>
      <c r="G1135" s="21">
        <f t="shared" si="54"/>
        <v>-4.5073551373954523E-2</v>
      </c>
    </row>
    <row r="1136" spans="1:7" x14ac:dyDescent="0.15">
      <c r="A1136" s="17" t="str">
        <f>LEFT(Data!A1142,4)&amp;"-"&amp;IF(LEN(Data!A1142)-FIND(".",Data!A1142)=1,10,RIGHT(Data!A1142,2))&amp;"-28"</f>
        <v>1965-06-28</v>
      </c>
      <c r="B1136" s="18">
        <f>Data!B1143</f>
        <v>84.91</v>
      </c>
      <c r="C1136" s="20">
        <f t="shared" si="52"/>
        <v>-1.5286923800565955E-3</v>
      </c>
      <c r="D1136" s="18">
        <f>Data!C1143/12</f>
        <v>0.21888916666666666</v>
      </c>
      <c r="E1136" s="20">
        <f>D1136/B1136</f>
        <v>2.5778962038236564E-3</v>
      </c>
      <c r="F1136" s="18">
        <f t="shared" si="53"/>
        <v>10803.998179652417</v>
      </c>
      <c r="G1136" s="21">
        <f t="shared" si="54"/>
        <v>1.0289275634993711E-3</v>
      </c>
    </row>
    <row r="1137" spans="1:7" x14ac:dyDescent="0.15">
      <c r="A1137" s="17" t="str">
        <f>LEFT(Data!A1143,4)&amp;"-"&amp;IF(LEN(Data!A1143)-FIND(".",Data!A1143)=1,10,RIGHT(Data!A1143,2))&amp;"-28"</f>
        <v>1965-07-28</v>
      </c>
      <c r="B1137" s="18">
        <f>Data!B1144</f>
        <v>86.49</v>
      </c>
      <c r="C1137" s="20">
        <f t="shared" si="52"/>
        <v>1.8607937816511599E-2</v>
      </c>
      <c r="D1137" s="18">
        <f>Data!C1144/12</f>
        <v>0.22027750000000001</v>
      </c>
      <c r="E1137" s="20">
        <f>D1137/B1137</f>
        <v>2.5468551277604353E-3</v>
      </c>
      <c r="F1137" s="18">
        <f t="shared" si="53"/>
        <v>11032.889891842537</v>
      </c>
      <c r="G1137" s="21">
        <f t="shared" si="54"/>
        <v>2.1185834020335248E-2</v>
      </c>
    </row>
    <row r="1138" spans="1:7" x14ac:dyDescent="0.15">
      <c r="A1138" s="17" t="str">
        <f>LEFT(Data!A1144,4)&amp;"-"&amp;IF(LEN(Data!A1144)-FIND(".",Data!A1144)=1,10,RIGHT(Data!A1144,2))&amp;"-28"</f>
        <v>1965-08-28</v>
      </c>
      <c r="B1138" s="18">
        <f>Data!B1145</f>
        <v>89.38</v>
      </c>
      <c r="C1138" s="20">
        <f t="shared" si="52"/>
        <v>3.3414267545381016E-2</v>
      </c>
      <c r="D1138" s="18">
        <f>Data!C1145/12</f>
        <v>0.22166666666666668</v>
      </c>
      <c r="E1138" s="20">
        <f>D1138/B1138</f>
        <v>2.4800477362571793E-3</v>
      </c>
      <c r="F1138" s="18">
        <f t="shared" si="53"/>
        <v>11429.64499868235</v>
      </c>
      <c r="G1138" s="21">
        <f t="shared" si="54"/>
        <v>3.5961122673141555E-2</v>
      </c>
    </row>
    <row r="1139" spans="1:7" x14ac:dyDescent="0.15">
      <c r="A1139" s="17" t="str">
        <f>LEFT(Data!A1145,4)&amp;"-"&amp;IF(LEN(Data!A1145)-FIND(".",Data!A1145)=1,10,RIGHT(Data!A1145,2))&amp;"-28"</f>
        <v>1965-09-28</v>
      </c>
      <c r="B1139" s="18">
        <f>Data!B1146</f>
        <v>91.39</v>
      </c>
      <c r="C1139" s="20">
        <f t="shared" si="52"/>
        <v>2.248825240545993E-2</v>
      </c>
      <c r="D1139" s="18">
        <f>Data!C1146/12</f>
        <v>0.22333333333333336</v>
      </c>
      <c r="E1139" s="20">
        <f>D1139/B1139</f>
        <v>2.4437392858445493E-3</v>
      </c>
      <c r="F1139" s="18">
        <f t="shared" si="53"/>
        <v>11715.023805522727</v>
      </c>
      <c r="G1139" s="21">
        <f t="shared" si="54"/>
        <v>2.4968300141717137E-2</v>
      </c>
    </row>
    <row r="1140" spans="1:7" x14ac:dyDescent="0.15">
      <c r="A1140" s="17" t="str">
        <f>LEFT(Data!A1146,4)&amp;"-"&amp;IF(LEN(Data!A1146)-FIND(".",Data!A1146)=1,10,RIGHT(Data!A1146,2))&amp;"-28"</f>
        <v>1965-10-28</v>
      </c>
      <c r="B1140" s="18">
        <f>Data!B1147</f>
        <v>92.15</v>
      </c>
      <c r="C1140" s="20">
        <f t="shared" si="52"/>
        <v>8.3160083160083165E-3</v>
      </c>
      <c r="D1140" s="18">
        <f>Data!C1147/12</f>
        <v>0.22500000000000001</v>
      </c>
      <c r="E1140" s="20">
        <f>D1140/B1140</f>
        <v>2.4416711882799783E-3</v>
      </c>
      <c r="F1140" s="18">
        <f t="shared" si="53"/>
        <v>11841.07450481985</v>
      </c>
      <c r="G1140" s="21">
        <f t="shared" si="54"/>
        <v>1.0759747601852832E-2</v>
      </c>
    </row>
    <row r="1141" spans="1:7" x14ac:dyDescent="0.15">
      <c r="A1141" s="17" t="str">
        <f>LEFT(Data!A1147,4)&amp;"-"&amp;IF(LEN(Data!A1147)-FIND(".",Data!A1147)=1,10,RIGHT(Data!A1147,2))&amp;"-28"</f>
        <v>1965-11-28</v>
      </c>
      <c r="B1141" s="18">
        <f>Data!B1148</f>
        <v>91.73</v>
      </c>
      <c r="C1141" s="20">
        <f t="shared" si="52"/>
        <v>-4.5577862181226392E-3</v>
      </c>
      <c r="D1141" s="18">
        <f>Data!C1148/12</f>
        <v>0.22666666666666668</v>
      </c>
      <c r="E1141" s="20">
        <f>D1141/B1141</f>
        <v>2.4710200225298885E-3</v>
      </c>
      <c r="F1141" s="18">
        <f t="shared" si="53"/>
        <v>11816.017429090714</v>
      </c>
      <c r="G1141" s="21">
        <f t="shared" si="54"/>
        <v>-2.1161150298425468E-3</v>
      </c>
    </row>
    <row r="1142" spans="1:7" x14ac:dyDescent="0.15">
      <c r="A1142" s="17" t="str">
        <f>LEFT(Data!A1148,4)&amp;"-"&amp;IF(LEN(Data!A1148)-FIND(".",Data!A1148)=1,10,RIGHT(Data!A1148,2))&amp;"-28"</f>
        <v>1965-12-28</v>
      </c>
      <c r="B1142" s="18">
        <f>Data!B1149</f>
        <v>93.32</v>
      </c>
      <c r="C1142" s="20">
        <f t="shared" si="52"/>
        <v>1.7333478687452164E-2</v>
      </c>
      <c r="D1142" s="18">
        <f>Data!C1149/12</f>
        <v>0.22833333333333336</v>
      </c>
      <c r="E1142" s="20">
        <f>D1142/B1142</f>
        <v>2.4467781111587373E-3</v>
      </c>
      <c r="F1142" s="18">
        <f t="shared" si="53"/>
        <v>12050.027731022268</v>
      </c>
      <c r="G1142" s="21">
        <f t="shared" si="54"/>
        <v>1.9804498709982132E-2</v>
      </c>
    </row>
    <row r="1143" spans="1:7" x14ac:dyDescent="0.15">
      <c r="A1143" s="17" t="str">
        <f>LEFT(Data!A1149,4)&amp;"-"&amp;IF(LEN(Data!A1149)-FIND(".",Data!A1149)=1,10,RIGHT(Data!A1149,2))&amp;"-28"</f>
        <v>1966-01-28</v>
      </c>
      <c r="B1143" s="18">
        <f>Data!B1150</f>
        <v>92.69</v>
      </c>
      <c r="C1143" s="20">
        <f t="shared" si="52"/>
        <v>-6.7509644234889921E-3</v>
      </c>
      <c r="D1143" s="18">
        <f>Data!C1150/12</f>
        <v>0.22999999999999998</v>
      </c>
      <c r="E1143" s="20">
        <f>D1143/B1143</f>
        <v>2.4813895781637717E-3</v>
      </c>
      <c r="F1143" s="18">
        <f t="shared" si="53"/>
        <v>11998.162166599202</v>
      </c>
      <c r="G1143" s="21">
        <f t="shared" si="54"/>
        <v>-4.3041863123302049E-3</v>
      </c>
    </row>
    <row r="1144" spans="1:7" x14ac:dyDescent="0.15">
      <c r="A1144" s="17" t="str">
        <f>LEFT(Data!A1150,4)&amp;"-"&amp;IF(LEN(Data!A1150)-FIND(".",Data!A1150)=1,10,RIGHT(Data!A1150,2))&amp;"-28"</f>
        <v>1966-02-28</v>
      </c>
      <c r="B1144" s="18">
        <f>Data!B1151</f>
        <v>88.88</v>
      </c>
      <c r="C1144" s="20">
        <f t="shared" si="52"/>
        <v>-4.110475779479994E-2</v>
      </c>
      <c r="D1144" s="18">
        <f>Data!C1151/12</f>
        <v>0.23166666666666666</v>
      </c>
      <c r="E1144" s="20">
        <f>D1144/B1144</f>
        <v>2.6065106510651066E-3</v>
      </c>
      <c r="F1144" s="18">
        <f t="shared" si="53"/>
        <v>11534.752731315728</v>
      </c>
      <c r="G1144" s="21">
        <f t="shared" si="54"/>
        <v>-3.8623368216636145E-2</v>
      </c>
    </row>
    <row r="1145" spans="1:7" x14ac:dyDescent="0.15">
      <c r="A1145" s="17" t="str">
        <f>LEFT(Data!A1151,4)&amp;"-"&amp;IF(LEN(Data!A1151)-FIND(".",Data!A1151)=1,10,RIGHT(Data!A1151,2))&amp;"-28"</f>
        <v>1966-03-28</v>
      </c>
      <c r="B1145" s="18">
        <f>Data!B1152</f>
        <v>91.6</v>
      </c>
      <c r="C1145" s="20">
        <f t="shared" si="52"/>
        <v>3.0603060306030549E-2</v>
      </c>
      <c r="D1145" s="18">
        <f>Data!C1152/12</f>
        <v>0.23305583333333335</v>
      </c>
      <c r="E1145" s="20">
        <f>D1145/B1145</f>
        <v>2.5442776564774386E-3</v>
      </c>
      <c r="F1145" s="18">
        <f t="shared" si="53"/>
        <v>11917.81692061891</v>
      </c>
      <c r="G1145" s="21">
        <f t="shared" si="54"/>
        <v>3.3209570957095647E-2</v>
      </c>
    </row>
    <row r="1146" spans="1:7" x14ac:dyDescent="0.15">
      <c r="A1146" s="17" t="str">
        <f>LEFT(Data!A1152,4)&amp;"-"&amp;IF(LEN(Data!A1152)-FIND(".",Data!A1152)=1,10,RIGHT(Data!A1152,2))&amp;"-28"</f>
        <v>1966-04-28</v>
      </c>
      <c r="B1146" s="18">
        <f>Data!B1153</f>
        <v>86.78</v>
      </c>
      <c r="C1146" s="20">
        <f t="shared" si="52"/>
        <v>-5.2620087336244459E-2</v>
      </c>
      <c r="D1146" s="18">
        <f>Data!C1153/12</f>
        <v>0.23444416666666668</v>
      </c>
      <c r="E1146" s="20">
        <f>D1146/B1146</f>
        <v>2.7015921487285859E-3</v>
      </c>
      <c r="F1146" s="18">
        <f t="shared" si="53"/>
        <v>11321.02258870369</v>
      </c>
      <c r="G1146" s="21">
        <f t="shared" si="54"/>
        <v>-5.0075809679767103E-2</v>
      </c>
    </row>
    <row r="1147" spans="1:7" x14ac:dyDescent="0.15">
      <c r="A1147" s="17" t="str">
        <f>LEFT(Data!A1153,4)&amp;"-"&amp;IF(LEN(Data!A1153)-FIND(".",Data!A1153)=1,10,RIGHT(Data!A1153,2))&amp;"-28"</f>
        <v>1966-05-28</v>
      </c>
      <c r="B1147" s="18">
        <f>Data!B1154</f>
        <v>86.06</v>
      </c>
      <c r="C1147" s="20">
        <f t="shared" si="52"/>
        <v>-8.2968425904585974E-3</v>
      </c>
      <c r="D1147" s="18">
        <f>Data!C1154/12</f>
        <v>0.23583333333333334</v>
      </c>
      <c r="E1147" s="20">
        <f>D1147/B1147</f>
        <v>2.740336199550701E-3</v>
      </c>
      <c r="F1147" s="18">
        <f t="shared" si="53"/>
        <v>11257.678632063411</v>
      </c>
      <c r="G1147" s="21">
        <f t="shared" si="54"/>
        <v>-5.5952504417300375E-3</v>
      </c>
    </row>
    <row r="1148" spans="1:7" x14ac:dyDescent="0.15">
      <c r="A1148" s="17" t="str">
        <f>LEFT(Data!A1154,4)&amp;"-"&amp;IF(LEN(Data!A1154)-FIND(".",Data!A1154)=1,10,RIGHT(Data!A1154,2))&amp;"-28"</f>
        <v>1966-06-28</v>
      </c>
      <c r="B1148" s="18">
        <f>Data!B1155</f>
        <v>85.84</v>
      </c>
      <c r="C1148" s="20">
        <f t="shared" si="52"/>
        <v>-2.5563560306762767E-3</v>
      </c>
      <c r="D1148" s="18">
        <f>Data!C1155/12</f>
        <v>0.23750000000000002</v>
      </c>
      <c r="E1148" s="20">
        <f>D1148/B1148</f>
        <v>2.766775396085741E-3</v>
      </c>
      <c r="F1148" s="18">
        <f t="shared" si="53"/>
        <v>11259.74982167927</v>
      </c>
      <c r="G1148" s="21">
        <f t="shared" si="54"/>
        <v>1.8398016887433144E-4</v>
      </c>
    </row>
    <row r="1149" spans="1:7" x14ac:dyDescent="0.15">
      <c r="A1149" s="17" t="str">
        <f>LEFT(Data!A1155,4)&amp;"-"&amp;IF(LEN(Data!A1155)-FIND(".",Data!A1155)=1,10,RIGHT(Data!A1155,2))&amp;"-28"</f>
        <v>1966-07-28</v>
      </c>
      <c r="B1149" s="18">
        <f>Data!B1156</f>
        <v>80.650000000000006</v>
      </c>
      <c r="C1149" s="20">
        <f t="shared" si="52"/>
        <v>-6.046132339235788E-2</v>
      </c>
      <c r="D1149" s="18">
        <f>Data!C1156/12</f>
        <v>0.23916666666666667</v>
      </c>
      <c r="E1149" s="20">
        <f>D1149/B1149</f>
        <v>2.9654887373424259E-3</v>
      </c>
      <c r="F1149" s="18">
        <f t="shared" si="53"/>
        <v>10610.123645166379</v>
      </c>
      <c r="G1149" s="21">
        <f t="shared" si="54"/>
        <v>-5.7694547996272161E-2</v>
      </c>
    </row>
    <row r="1150" spans="1:7" x14ac:dyDescent="0.15">
      <c r="A1150" s="17" t="str">
        <f>LEFT(Data!A1156,4)&amp;"-"&amp;IF(LEN(Data!A1156)-FIND(".",Data!A1156)=1,10,RIGHT(Data!A1156,2))&amp;"-28"</f>
        <v>1966-08-28</v>
      </c>
      <c r="B1150" s="18">
        <f>Data!B1157</f>
        <v>77.81</v>
      </c>
      <c r="C1150" s="20">
        <f t="shared" si="52"/>
        <v>-3.5213887166769986E-2</v>
      </c>
      <c r="D1150" s="18">
        <f>Data!C1157/12</f>
        <v>0.24083333333333334</v>
      </c>
      <c r="E1150" s="20">
        <f>D1150/B1150</f>
        <v>3.0951462965342928E-3</v>
      </c>
      <c r="F1150" s="18">
        <f t="shared" si="53"/>
        <v>10267.964150471564</v>
      </c>
      <c r="G1150" s="21">
        <f t="shared" si="54"/>
        <v>-3.2248398429427505E-2</v>
      </c>
    </row>
    <row r="1151" spans="1:7" x14ac:dyDescent="0.15">
      <c r="A1151" s="17" t="str">
        <f>LEFT(Data!A1157,4)&amp;"-"&amp;IF(LEN(Data!A1157)-FIND(".",Data!A1157)=1,10,RIGHT(Data!A1157,2))&amp;"-28"</f>
        <v>1966-09-28</v>
      </c>
      <c r="B1151" s="18">
        <f>Data!B1158</f>
        <v>77.13</v>
      </c>
      <c r="C1151" s="20">
        <f t="shared" si="52"/>
        <v>-8.7392366019792833E-3</v>
      </c>
      <c r="D1151" s="18">
        <f>Data!C1158/12</f>
        <v>0.2402775</v>
      </c>
      <c r="E1151" s="20">
        <f>D1151/B1151</f>
        <v>3.1152275379229873E-3</v>
      </c>
      <c r="F1151" s="18">
        <f t="shared" si="53"/>
        <v>10210.01083355323</v>
      </c>
      <c r="G1151" s="21">
        <f t="shared" si="54"/>
        <v>-5.6440903054451041E-3</v>
      </c>
    </row>
    <row r="1152" spans="1:7" x14ac:dyDescent="0.15">
      <c r="A1152" s="17" t="str">
        <f>LEFT(Data!A1158,4)&amp;"-"&amp;IF(LEN(Data!A1158)-FIND(".",Data!A1158)=1,10,RIGHT(Data!A1158,2))&amp;"-28"</f>
        <v>1966-10-28</v>
      </c>
      <c r="B1152" s="18">
        <f>Data!B1159</f>
        <v>80.989999999999995</v>
      </c>
      <c r="C1152" s="20">
        <f t="shared" si="52"/>
        <v>5.004537793335917E-2</v>
      </c>
      <c r="D1152" s="18">
        <f>Data!C1159/12</f>
        <v>0.23972249999999998</v>
      </c>
      <c r="E1152" s="20">
        <f>D1152/B1152</f>
        <v>2.959902457093468E-3</v>
      </c>
      <c r="F1152" s="18">
        <f t="shared" si="53"/>
        <v>10752.781191333268</v>
      </c>
      <c r="G1152" s="21">
        <f t="shared" si="54"/>
        <v>5.3160605471282096E-2</v>
      </c>
    </row>
    <row r="1153" spans="1:7" x14ac:dyDescent="0.15">
      <c r="A1153" s="17" t="str">
        <f>LEFT(Data!A1159,4)&amp;"-"&amp;IF(LEN(Data!A1159)-FIND(".",Data!A1159)=1,10,RIGHT(Data!A1159,2))&amp;"-28"</f>
        <v>1966-11-28</v>
      </c>
      <c r="B1153" s="18">
        <f>Data!B1160</f>
        <v>81.33</v>
      </c>
      <c r="C1153" s="20">
        <f t="shared" si="52"/>
        <v>4.1980491418693866E-3</v>
      </c>
      <c r="D1153" s="18">
        <f>Data!C1160/12</f>
        <v>0.23916666666666667</v>
      </c>
      <c r="E1153" s="20">
        <f>D1153/B1153</f>
        <v>2.9406942907496208E-3</v>
      </c>
      <c r="F1153" s="18">
        <f t="shared" si="53"/>
        <v>10829.74907865507</v>
      </c>
      <c r="G1153" s="21">
        <f t="shared" si="54"/>
        <v>7.1579515989628195E-3</v>
      </c>
    </row>
    <row r="1154" spans="1:7" x14ac:dyDescent="0.15">
      <c r="A1154" s="17" t="str">
        <f>LEFT(Data!A1160,4)&amp;"-"&amp;IF(LEN(Data!A1160)-FIND(".",Data!A1160)=1,10,RIGHT(Data!A1160,2))&amp;"-28"</f>
        <v>1966-12-28</v>
      </c>
      <c r="B1154" s="18">
        <f>Data!B1161</f>
        <v>84.45</v>
      </c>
      <c r="C1154" s="20">
        <f t="shared" si="52"/>
        <v>3.836222796016231E-2</v>
      </c>
      <c r="D1154" s="18">
        <f>Data!C1161/12</f>
        <v>0.24</v>
      </c>
      <c r="E1154" s="20">
        <f>D1154/B1154</f>
        <v>2.8419182948490229E-3</v>
      </c>
      <c r="F1154" s="18">
        <f t="shared" si="53"/>
        <v>11277.049362847647</v>
      </c>
      <c r="G1154" s="21">
        <f t="shared" si="54"/>
        <v>4.1302922250912033E-2</v>
      </c>
    </row>
    <row r="1155" spans="1:7" x14ac:dyDescent="0.15">
      <c r="A1155" s="17" t="str">
        <f>LEFT(Data!A1161,4)&amp;"-"&amp;IF(LEN(Data!A1161)-FIND(".",Data!A1161)=1,10,RIGHT(Data!A1161,2))&amp;"-28"</f>
        <v>1967-01-28</v>
      </c>
      <c r="B1155" s="18">
        <f>Data!B1162</f>
        <v>87.36</v>
      </c>
      <c r="C1155" s="20">
        <f t="shared" si="52"/>
        <v>3.4458259325044427E-2</v>
      </c>
      <c r="D1155" s="18">
        <f>Data!C1162/12</f>
        <v>0.24083333333333334</v>
      </c>
      <c r="E1155" s="20">
        <f>D1155/B1155</f>
        <v>2.7567918192918195E-3</v>
      </c>
      <c r="F1155" s="18">
        <f t="shared" si="53"/>
        <v>11697.685307110169</v>
      </c>
      <c r="G1155" s="21">
        <f t="shared" si="54"/>
        <v>3.7300177619893349E-2</v>
      </c>
    </row>
    <row r="1156" spans="1:7" x14ac:dyDescent="0.15">
      <c r="A1156" s="17" t="str">
        <f>LEFT(Data!A1162,4)&amp;"-"&amp;IF(LEN(Data!A1162)-FIND(".",Data!A1162)=1,10,RIGHT(Data!A1162,2))&amp;"-28"</f>
        <v>1967-02-28</v>
      </c>
      <c r="B1156" s="18">
        <f>Data!B1163</f>
        <v>89.42</v>
      </c>
      <c r="C1156" s="20">
        <f t="shared" ref="C1156:C1219" si="55">B1156/B1155-1</f>
        <v>2.3580586080585997E-2</v>
      </c>
      <c r="D1156" s="18">
        <f>Data!C1163/12</f>
        <v>0.24166666666666667</v>
      </c>
      <c r="E1156" s="20">
        <f>D1156/B1156</f>
        <v>2.7026019533288601E-3</v>
      </c>
      <c r="F1156" s="18">
        <f t="shared" ref="F1156:F1219" si="56">(1+C1156+E1155)*F1155</f>
        <v>12005.771665597378</v>
      </c>
      <c r="G1156" s="21">
        <f t="shared" ref="G1156:G1219" si="57">F1156/F1155-1</f>
        <v>2.633737789987789E-2</v>
      </c>
    </row>
    <row r="1157" spans="1:7" x14ac:dyDescent="0.15">
      <c r="A1157" s="17" t="str">
        <f>LEFT(Data!A1163,4)&amp;"-"&amp;IF(LEN(Data!A1163)-FIND(".",Data!A1163)=1,10,RIGHT(Data!A1163,2))&amp;"-28"</f>
        <v>1967-03-28</v>
      </c>
      <c r="B1157" s="18">
        <f>Data!B1164</f>
        <v>90.96</v>
      </c>
      <c r="C1157" s="20">
        <f t="shared" si="55"/>
        <v>1.7222097964661121E-2</v>
      </c>
      <c r="D1157" s="18">
        <f>Data!C1164/12</f>
        <v>0.24166666666666667</v>
      </c>
      <c r="E1157" s="20">
        <f>D1157/B1157</f>
        <v>2.6568454998534157E-3</v>
      </c>
      <c r="F1157" s="18">
        <f t="shared" si="56"/>
        <v>12244.983063318314</v>
      </c>
      <c r="G1157" s="21">
        <f t="shared" si="57"/>
        <v>1.9924699917990063E-2</v>
      </c>
    </row>
    <row r="1158" spans="1:7" x14ac:dyDescent="0.15">
      <c r="A1158" s="17" t="str">
        <f>LEFT(Data!A1164,4)&amp;"-"&amp;IF(LEN(Data!A1164)-FIND(".",Data!A1164)=1,10,RIGHT(Data!A1164,2))&amp;"-28"</f>
        <v>1967-04-28</v>
      </c>
      <c r="B1158" s="18">
        <f>Data!B1165</f>
        <v>92.59</v>
      </c>
      <c r="C1158" s="20">
        <f t="shared" si="55"/>
        <v>1.791996481970104E-2</v>
      </c>
      <c r="D1158" s="18">
        <f>Data!C1165/12</f>
        <v>0.24166666666666667</v>
      </c>
      <c r="E1158" s="20">
        <f>D1158/B1158</f>
        <v>2.6100730820462974E-3</v>
      </c>
      <c r="F1158" s="18">
        <f t="shared" si="56"/>
        <v>12496.945757178371</v>
      </c>
      <c r="G1158" s="21">
        <f t="shared" si="57"/>
        <v>2.0576810319554495E-2</v>
      </c>
    </row>
    <row r="1159" spans="1:7" x14ac:dyDescent="0.15">
      <c r="A1159" s="17" t="str">
        <f>LEFT(Data!A1165,4)&amp;"-"&amp;IF(LEN(Data!A1165)-FIND(".",Data!A1165)=1,10,RIGHT(Data!A1165,2))&amp;"-28"</f>
        <v>1967-05-28</v>
      </c>
      <c r="B1159" s="18">
        <f>Data!B1166</f>
        <v>91.43</v>
      </c>
      <c r="C1159" s="20">
        <f t="shared" si="55"/>
        <v>-1.2528350793822196E-2</v>
      </c>
      <c r="D1159" s="18">
        <f>Data!C1166/12</f>
        <v>0.24166666666666667</v>
      </c>
      <c r="E1159" s="20">
        <f>D1159/B1159</f>
        <v>2.6431878668562469E-3</v>
      </c>
      <c r="F1159" s="18">
        <f t="shared" si="56"/>
        <v>12372.997578609677</v>
      </c>
      <c r="G1159" s="21">
        <f t="shared" si="57"/>
        <v>-9.9182777117758913E-3</v>
      </c>
    </row>
    <row r="1160" spans="1:7" x14ac:dyDescent="0.15">
      <c r="A1160" s="17" t="str">
        <f>LEFT(Data!A1166,4)&amp;"-"&amp;IF(LEN(Data!A1166)-FIND(".",Data!A1166)=1,10,RIGHT(Data!A1166,2))&amp;"-28"</f>
        <v>1967-06-28</v>
      </c>
      <c r="B1160" s="18">
        <f>Data!B1167</f>
        <v>93.01</v>
      </c>
      <c r="C1160" s="20">
        <f t="shared" si="55"/>
        <v>1.7280979984687805E-2</v>
      </c>
      <c r="D1160" s="18">
        <f>Data!C1167/12</f>
        <v>0.24222250000000001</v>
      </c>
      <c r="E1160" s="20">
        <f>D1160/B1160</f>
        <v>2.6042629824750028E-3</v>
      </c>
      <c r="F1160" s="18">
        <f t="shared" si="56"/>
        <v>12619.519259192644</v>
      </c>
      <c r="G1160" s="21">
        <f t="shared" si="57"/>
        <v>1.992416785154405E-2</v>
      </c>
    </row>
    <row r="1161" spans="1:7" x14ac:dyDescent="0.15">
      <c r="A1161" s="17" t="str">
        <f>LEFT(Data!A1167,4)&amp;"-"&amp;IF(LEN(Data!A1167)-FIND(".",Data!A1167)=1,10,RIGHT(Data!A1167,2))&amp;"-28"</f>
        <v>1967-07-28</v>
      </c>
      <c r="B1161" s="18">
        <f>Data!B1168</f>
        <v>94.49</v>
      </c>
      <c r="C1161" s="20">
        <f t="shared" si="55"/>
        <v>1.5912267498118471E-2</v>
      </c>
      <c r="D1161" s="18">
        <f>Data!C1168/12</f>
        <v>0.24277750000000001</v>
      </c>
      <c r="E1161" s="20">
        <f>D1161/B1161</f>
        <v>2.5693459625357185E-3</v>
      </c>
      <c r="F1161" s="18">
        <f t="shared" si="56"/>
        <v>12853.18897220592</v>
      </c>
      <c r="G1161" s="21">
        <f t="shared" si="57"/>
        <v>1.8516530480593429E-2</v>
      </c>
    </row>
    <row r="1162" spans="1:7" x14ac:dyDescent="0.15">
      <c r="A1162" s="17" t="str">
        <f>LEFT(Data!A1168,4)&amp;"-"&amp;IF(LEN(Data!A1168)-FIND(".",Data!A1168)=1,10,RIGHT(Data!A1168,2))&amp;"-28"</f>
        <v>1967-08-28</v>
      </c>
      <c r="B1162" s="18">
        <f>Data!B1169</f>
        <v>95.81</v>
      </c>
      <c r="C1162" s="20">
        <f t="shared" si="55"/>
        <v>1.396973224679865E-2</v>
      </c>
      <c r="D1162" s="18">
        <f>Data!C1169/12</f>
        <v>0.24333333333333332</v>
      </c>
      <c r="E1162" s="20">
        <f>D1162/B1162</f>
        <v>2.5397488084055245E-3</v>
      </c>
      <c r="F1162" s="18">
        <f t="shared" si="56"/>
        <v>13065.768869856589</v>
      </c>
      <c r="G1162" s="21">
        <f t="shared" si="57"/>
        <v>1.6539078209334424E-2</v>
      </c>
    </row>
    <row r="1163" spans="1:7" x14ac:dyDescent="0.15">
      <c r="A1163" s="17" t="str">
        <f>LEFT(Data!A1169,4)&amp;"-"&amp;IF(LEN(Data!A1169)-FIND(".",Data!A1169)=1,10,RIGHT(Data!A1169,2))&amp;"-28"</f>
        <v>1967-09-28</v>
      </c>
      <c r="B1163" s="18">
        <f>Data!B1170</f>
        <v>95.66</v>
      </c>
      <c r="C1163" s="20">
        <f t="shared" si="55"/>
        <v>-1.5655985805239636E-3</v>
      </c>
      <c r="D1163" s="18">
        <f>Data!C1170/12</f>
        <v>0.24333333333333332</v>
      </c>
      <c r="E1163" s="20">
        <f>D1163/B1163</f>
        <v>2.5437312704718099E-3</v>
      </c>
      <c r="F1163" s="18">
        <f t="shared" si="56"/>
        <v>13078.496891578607</v>
      </c>
      <c r="G1163" s="21">
        <f t="shared" si="57"/>
        <v>9.7415022788149841E-4</v>
      </c>
    </row>
    <row r="1164" spans="1:7" x14ac:dyDescent="0.15">
      <c r="A1164" s="17" t="str">
        <f>LEFT(Data!A1170,4)&amp;"-"&amp;IF(LEN(Data!A1170)-FIND(".",Data!A1170)=1,10,RIGHT(Data!A1170,2))&amp;"-28"</f>
        <v>1967-10-28</v>
      </c>
      <c r="B1164" s="18">
        <f>Data!B1171</f>
        <v>92.66</v>
      </c>
      <c r="C1164" s="20">
        <f t="shared" si="55"/>
        <v>-3.136107045787162E-2</v>
      </c>
      <c r="D1164" s="18">
        <f>Data!C1171/12</f>
        <v>0.24333333333333332</v>
      </c>
      <c r="E1164" s="20">
        <f>D1164/B1164</f>
        <v>2.6260882077847325E-3</v>
      </c>
      <c r="F1164" s="18">
        <f t="shared" si="56"/>
        <v>12701.609410592631</v>
      </c>
      <c r="G1164" s="21">
        <f t="shared" si="57"/>
        <v>-2.8817339187399815E-2</v>
      </c>
    </row>
    <row r="1165" spans="1:7" x14ac:dyDescent="0.15">
      <c r="A1165" s="17" t="str">
        <f>LEFT(Data!A1171,4)&amp;"-"&amp;IF(LEN(Data!A1171)-FIND(".",Data!A1171)=1,10,RIGHT(Data!A1171,2))&amp;"-28"</f>
        <v>1967-11-28</v>
      </c>
      <c r="B1165" s="18">
        <f>Data!B1172</f>
        <v>95.3</v>
      </c>
      <c r="C1165" s="20">
        <f t="shared" si="55"/>
        <v>2.8491258363910976E-2</v>
      </c>
      <c r="D1165" s="18">
        <f>Data!C1172/12</f>
        <v>0.24333333333333332</v>
      </c>
      <c r="E1165" s="20">
        <f>D1165/B1165</f>
        <v>2.5533403287862889E-3</v>
      </c>
      <c r="F1165" s="18">
        <f t="shared" si="56"/>
        <v>13096.849792640352</v>
      </c>
      <c r="G1165" s="21">
        <f t="shared" si="57"/>
        <v>3.1117346571695625E-2</v>
      </c>
    </row>
    <row r="1166" spans="1:7" x14ac:dyDescent="0.15">
      <c r="A1166" s="17" t="str">
        <f>LEFT(Data!A1172,4)&amp;"-"&amp;IF(LEN(Data!A1172)-FIND(".",Data!A1172)=1,10,RIGHT(Data!A1172,2))&amp;"-28"</f>
        <v>1967-12-28</v>
      </c>
      <c r="B1166" s="18">
        <f>Data!B1173</f>
        <v>95.04</v>
      </c>
      <c r="C1166" s="20">
        <f t="shared" si="55"/>
        <v>-2.7282266526756915E-3</v>
      </c>
      <c r="D1166" s="18">
        <f>Data!C1173/12</f>
        <v>0.24416666666666667</v>
      </c>
      <c r="E1166" s="20">
        <f>D1166/B1166</f>
        <v>2.5690937149270483E-3</v>
      </c>
      <c r="F1166" s="18">
        <f t="shared" si="56"/>
        <v>13094.559332725587</v>
      </c>
      <c r="G1166" s="21">
        <f t="shared" si="57"/>
        <v>-1.7488632388940051E-4</v>
      </c>
    </row>
    <row r="1167" spans="1:7" x14ac:dyDescent="0.15">
      <c r="A1167" s="17" t="str">
        <f>LEFT(Data!A1173,4)&amp;"-"&amp;IF(LEN(Data!A1173)-FIND(".",Data!A1173)=1,10,RIGHT(Data!A1173,2))&amp;"-28"</f>
        <v>1968-01-28</v>
      </c>
      <c r="B1167" s="18">
        <f>Data!B1174</f>
        <v>90.75</v>
      </c>
      <c r="C1167" s="20">
        <f t="shared" si="55"/>
        <v>-4.5138888888888951E-2</v>
      </c>
      <c r="D1167" s="18">
        <f>Data!C1174/12</f>
        <v>0.245</v>
      </c>
      <c r="E1167" s="20">
        <f>D1167/B1167</f>
        <v>2.699724517906336E-3</v>
      </c>
      <c r="F1167" s="18">
        <f t="shared" si="56"/>
        <v>12537.126624038168</v>
      </c>
      <c r="G1167" s="21">
        <f t="shared" si="57"/>
        <v>-4.2569795173961755E-2</v>
      </c>
    </row>
    <row r="1168" spans="1:7" x14ac:dyDescent="0.15">
      <c r="A1168" s="17" t="str">
        <f>LEFT(Data!A1174,4)&amp;"-"&amp;IF(LEN(Data!A1174)-FIND(".",Data!A1174)=1,10,RIGHT(Data!A1174,2))&amp;"-28"</f>
        <v>1968-02-28</v>
      </c>
      <c r="B1168" s="18">
        <f>Data!B1175</f>
        <v>89.09</v>
      </c>
      <c r="C1168" s="20">
        <f t="shared" si="55"/>
        <v>-1.8292011019283683E-2</v>
      </c>
      <c r="D1168" s="18">
        <f>Data!C1175/12</f>
        <v>0.24583333333333335</v>
      </c>
      <c r="E1168" s="20">
        <f>D1168/B1168</f>
        <v>2.7593818984547464E-3</v>
      </c>
      <c r="F1168" s="18">
        <f t="shared" si="56"/>
        <v>12341.64415381212</v>
      </c>
      <c r="G1168" s="21">
        <f t="shared" si="57"/>
        <v>-1.5592286501377339E-2</v>
      </c>
    </row>
    <row r="1169" spans="1:7" x14ac:dyDescent="0.15">
      <c r="A1169" s="17" t="str">
        <f>LEFT(Data!A1175,4)&amp;"-"&amp;IF(LEN(Data!A1175)-FIND(".",Data!A1175)=1,10,RIGHT(Data!A1175,2))&amp;"-28"</f>
        <v>1968-03-28</v>
      </c>
      <c r="B1169" s="18">
        <f>Data!B1176</f>
        <v>95.67</v>
      </c>
      <c r="C1169" s="20">
        <f t="shared" si="55"/>
        <v>7.3857896509148091E-2</v>
      </c>
      <c r="D1169" s="18">
        <f>Data!C1176/12</f>
        <v>0.24694416666666666</v>
      </c>
      <c r="E1169" s="20">
        <f>D1169/B1169</f>
        <v>2.5812079718476708E-3</v>
      </c>
      <c r="F1169" s="18">
        <f t="shared" si="56"/>
        <v>13287.227339952307</v>
      </c>
      <c r="G1169" s="21">
        <f t="shared" si="57"/>
        <v>7.6617278407602907E-2</v>
      </c>
    </row>
    <row r="1170" spans="1:7" x14ac:dyDescent="0.15">
      <c r="A1170" s="17" t="str">
        <f>LEFT(Data!A1176,4)&amp;"-"&amp;IF(LEN(Data!A1176)-FIND(".",Data!A1176)=1,10,RIGHT(Data!A1176,2))&amp;"-28"</f>
        <v>1968-04-28</v>
      </c>
      <c r="B1170" s="18">
        <f>Data!B1177</f>
        <v>97.87</v>
      </c>
      <c r="C1170" s="20">
        <f t="shared" si="55"/>
        <v>2.2995714435037229E-2</v>
      </c>
      <c r="D1170" s="18">
        <f>Data!C1177/12</f>
        <v>0.24805583333333334</v>
      </c>
      <c r="E1170" s="20">
        <f>D1170/B1170</f>
        <v>2.534544123156568E-3</v>
      </c>
      <c r="F1170" s="18">
        <f t="shared" si="56"/>
        <v>13627.073722628907</v>
      </c>
      <c r="G1170" s="21">
        <f t="shared" si="57"/>
        <v>2.5576922406884917E-2</v>
      </c>
    </row>
    <row r="1171" spans="1:7" x14ac:dyDescent="0.15">
      <c r="A1171" s="17" t="str">
        <f>LEFT(Data!A1177,4)&amp;"-"&amp;IF(LEN(Data!A1177)-FIND(".",Data!A1177)=1,10,RIGHT(Data!A1177,2))&amp;"-28"</f>
        <v>1968-05-28</v>
      </c>
      <c r="B1171" s="18">
        <f>Data!B1178</f>
        <v>100.5</v>
      </c>
      <c r="C1171" s="20">
        <f t="shared" si="55"/>
        <v>2.6872381730867367E-2</v>
      </c>
      <c r="D1171" s="18">
        <f>Data!C1178/12</f>
        <v>0.24916666666666668</v>
      </c>
      <c r="E1171" s="20">
        <f>D1171/B1171</f>
        <v>2.4792703150912105E-3</v>
      </c>
      <c r="F1171" s="18">
        <f t="shared" si="56"/>
        <v>14027.804069197573</v>
      </c>
      <c r="G1171" s="21">
        <f t="shared" si="57"/>
        <v>2.9406925854023935E-2</v>
      </c>
    </row>
    <row r="1172" spans="1:7" x14ac:dyDescent="0.15">
      <c r="A1172" s="17" t="str">
        <f>LEFT(Data!A1178,4)&amp;"-"&amp;IF(LEN(Data!A1178)-FIND(".",Data!A1178)=1,10,RIGHT(Data!A1178,2))&amp;"-28"</f>
        <v>1968-06-28</v>
      </c>
      <c r="B1172" s="18">
        <f>Data!B1179</f>
        <v>100.3</v>
      </c>
      <c r="C1172" s="20">
        <f t="shared" si="55"/>
        <v>-1.9900497512438386E-3</v>
      </c>
      <c r="D1172" s="18">
        <f>Data!C1179/12</f>
        <v>0.25027749999999999</v>
      </c>
      <c r="E1172" s="20">
        <f>D1172/B1172</f>
        <v>2.4952891326021935E-3</v>
      </c>
      <c r="F1172" s="18">
        <f t="shared" si="56"/>
        <v>14034.666759413847</v>
      </c>
      <c r="G1172" s="21">
        <f t="shared" si="57"/>
        <v>4.8922056384737012E-4</v>
      </c>
    </row>
    <row r="1173" spans="1:7" x14ac:dyDescent="0.15">
      <c r="A1173" s="17" t="str">
        <f>LEFT(Data!A1179,4)&amp;"-"&amp;IF(LEN(Data!A1179)-FIND(".",Data!A1179)=1,10,RIGHT(Data!A1179,2))&amp;"-28"</f>
        <v>1968-07-28</v>
      </c>
      <c r="B1173" s="18">
        <f>Data!B1180</f>
        <v>98.11</v>
      </c>
      <c r="C1173" s="20">
        <f t="shared" si="55"/>
        <v>-2.1834496510468537E-2</v>
      </c>
      <c r="D1173" s="18">
        <f>Data!C1180/12</f>
        <v>0.25138916666666666</v>
      </c>
      <c r="E1173" s="20">
        <f>D1173/B1173</f>
        <v>2.5623195053171609E-3</v>
      </c>
      <c r="F1173" s="18">
        <f t="shared" si="56"/>
        <v>13763.247428474295</v>
      </c>
      <c r="G1173" s="21">
        <f t="shared" si="57"/>
        <v>-1.933920737786643E-2</v>
      </c>
    </row>
    <row r="1174" spans="1:7" x14ac:dyDescent="0.15">
      <c r="A1174" s="17" t="str">
        <f>LEFT(Data!A1180,4)&amp;"-"&amp;IF(LEN(Data!A1180)-FIND(".",Data!A1180)=1,10,RIGHT(Data!A1180,2))&amp;"-28"</f>
        <v>1968-08-28</v>
      </c>
      <c r="B1174" s="18">
        <f>Data!B1181</f>
        <v>101.3</v>
      </c>
      <c r="C1174" s="20">
        <f t="shared" si="55"/>
        <v>3.251452451330139E-2</v>
      </c>
      <c r="D1174" s="18">
        <f>Data!C1181/12</f>
        <v>0.2525</v>
      </c>
      <c r="E1174" s="20">
        <f>D1174/B1174</f>
        <v>2.4925962487660418E-3</v>
      </c>
      <c r="F1174" s="18">
        <f t="shared" si="56"/>
        <v>14246.018711712542</v>
      </c>
      <c r="G1174" s="21">
        <f t="shared" si="57"/>
        <v>3.5076844018618658E-2</v>
      </c>
    </row>
    <row r="1175" spans="1:7" x14ac:dyDescent="0.15">
      <c r="A1175" s="17" t="str">
        <f>LEFT(Data!A1181,4)&amp;"-"&amp;IF(LEN(Data!A1181)-FIND(".",Data!A1181)=1,10,RIGHT(Data!A1181,2))&amp;"-28"</f>
        <v>1968-09-28</v>
      </c>
      <c r="B1175" s="18">
        <f>Data!B1182</f>
        <v>103.8</v>
      </c>
      <c r="C1175" s="20">
        <f t="shared" si="55"/>
        <v>2.4679170779861703E-2</v>
      </c>
      <c r="D1175" s="18">
        <f>Data!C1182/12</f>
        <v>0.25361083333333334</v>
      </c>
      <c r="E1175" s="20">
        <f>D1175/B1175</f>
        <v>2.4432642903018625E-3</v>
      </c>
      <c r="F1175" s="18">
        <f t="shared" si="56"/>
        <v>14633.108213232668</v>
      </c>
      <c r="G1175" s="21">
        <f t="shared" si="57"/>
        <v>2.717176702862778E-2</v>
      </c>
    </row>
    <row r="1176" spans="1:7" x14ac:dyDescent="0.15">
      <c r="A1176" s="17" t="str">
        <f>LEFT(Data!A1182,4)&amp;"-"&amp;IF(LEN(Data!A1182)-FIND(".",Data!A1182)=1,10,RIGHT(Data!A1182,2))&amp;"-28"</f>
        <v>1968-10-28</v>
      </c>
      <c r="B1176" s="18">
        <f>Data!B1183</f>
        <v>105.4</v>
      </c>
      <c r="C1176" s="20">
        <f t="shared" si="55"/>
        <v>1.5414258188824803E-2</v>
      </c>
      <c r="D1176" s="18">
        <f>Data!C1183/12</f>
        <v>0.25472250000000002</v>
      </c>
      <c r="E1176" s="20">
        <f>D1176/B1176</f>
        <v>2.4167220113851993E-3</v>
      </c>
      <c r="F1176" s="18">
        <f t="shared" si="56"/>
        <v>14894.419272089963</v>
      </c>
      <c r="G1176" s="21">
        <f t="shared" si="57"/>
        <v>1.7857522479126642E-2</v>
      </c>
    </row>
    <row r="1177" spans="1:7" x14ac:dyDescent="0.15">
      <c r="A1177" s="17" t="str">
        <f>LEFT(Data!A1183,4)&amp;"-"&amp;IF(LEN(Data!A1183)-FIND(".",Data!A1183)=1,10,RIGHT(Data!A1183,2))&amp;"-28"</f>
        <v>1968-11-28</v>
      </c>
      <c r="B1177" s="18">
        <f>Data!B1184</f>
        <v>106.5</v>
      </c>
      <c r="C1177" s="20">
        <f t="shared" si="55"/>
        <v>1.0436432637571214E-2</v>
      </c>
      <c r="D1177" s="18">
        <f>Data!C1184/12</f>
        <v>0.2558333333333333</v>
      </c>
      <c r="E1177" s="20">
        <f>D1177/B1177</f>
        <v>2.4021909233176834E-3</v>
      </c>
      <c r="F1177" s="18">
        <f t="shared" si="56"/>
        <v>15085.85954640053</v>
      </c>
      <c r="G1177" s="21">
        <f t="shared" si="57"/>
        <v>1.2853154648956311E-2</v>
      </c>
    </row>
    <row r="1178" spans="1:7" x14ac:dyDescent="0.15">
      <c r="A1178" s="17" t="str">
        <f>LEFT(Data!A1184,4)&amp;"-"&amp;IF(LEN(Data!A1184)-FIND(".",Data!A1184)=1,10,RIGHT(Data!A1184,2))&amp;"-28"</f>
        <v>1968-12-28</v>
      </c>
      <c r="B1178" s="18">
        <f>Data!B1185</f>
        <v>102</v>
      </c>
      <c r="C1178" s="20">
        <f t="shared" si="55"/>
        <v>-4.2253521126760618E-2</v>
      </c>
      <c r="D1178" s="18">
        <f>Data!C1185/12</f>
        <v>0.25666666666666665</v>
      </c>
      <c r="E1178" s="20">
        <f>D1178/B1178</f>
        <v>2.5163398692810458E-3</v>
      </c>
      <c r="F1178" s="18">
        <f t="shared" si="56"/>
        <v>14484.667976214161</v>
      </c>
      <c r="G1178" s="21">
        <f t="shared" si="57"/>
        <v>-3.9851330203442892E-2</v>
      </c>
    </row>
    <row r="1179" spans="1:7" x14ac:dyDescent="0.15">
      <c r="A1179" s="17" t="str">
        <f>LEFT(Data!A1185,4)&amp;"-"&amp;IF(LEN(Data!A1185)-FIND(".",Data!A1185)=1,10,RIGHT(Data!A1185,2))&amp;"-28"</f>
        <v>1969-01-28</v>
      </c>
      <c r="B1179" s="18">
        <f>Data!B1186</f>
        <v>101.5</v>
      </c>
      <c r="C1179" s="20">
        <f t="shared" si="55"/>
        <v>-4.9019607843137081E-3</v>
      </c>
      <c r="D1179" s="18">
        <f>Data!C1186/12</f>
        <v>0.25750000000000001</v>
      </c>
      <c r="E1179" s="20">
        <f>D1179/B1179</f>
        <v>2.5369458128078818E-3</v>
      </c>
      <c r="F1179" s="18">
        <f t="shared" si="56"/>
        <v>14450.113049342801</v>
      </c>
      <c r="G1179" s="21">
        <f t="shared" si="57"/>
        <v>-2.3856209150326935E-3</v>
      </c>
    </row>
    <row r="1180" spans="1:7" x14ac:dyDescent="0.15">
      <c r="A1180" s="17" t="str">
        <f>LEFT(Data!A1186,4)&amp;"-"&amp;IF(LEN(Data!A1186)-FIND(".",Data!A1186)=1,10,RIGHT(Data!A1186,2))&amp;"-28"</f>
        <v>1969-02-28</v>
      </c>
      <c r="B1180" s="18">
        <f>Data!B1187</f>
        <v>99.3</v>
      </c>
      <c r="C1180" s="20">
        <f t="shared" si="55"/>
        <v>-2.1674876847290636E-2</v>
      </c>
      <c r="D1180" s="18">
        <f>Data!C1187/12</f>
        <v>0.25833333333333336</v>
      </c>
      <c r="E1180" s="20">
        <f>D1180/B1180</f>
        <v>2.601544142329641E-3</v>
      </c>
      <c r="F1180" s="18">
        <f t="shared" si="56"/>
        <v>14173.567782363998</v>
      </c>
      <c r="G1180" s="21">
        <f t="shared" si="57"/>
        <v>-1.9137931034482802E-2</v>
      </c>
    </row>
    <row r="1181" spans="1:7" x14ac:dyDescent="0.15">
      <c r="A1181" s="17" t="str">
        <f>LEFT(Data!A1187,4)&amp;"-"&amp;IF(LEN(Data!A1187)-FIND(".",Data!A1187)=1,10,RIGHT(Data!A1187,2))&amp;"-28"</f>
        <v>1969-03-28</v>
      </c>
      <c r="B1181" s="18">
        <f>Data!B1188</f>
        <v>101.3</v>
      </c>
      <c r="C1181" s="20">
        <f t="shared" si="55"/>
        <v>2.0140986908358416E-2</v>
      </c>
      <c r="D1181" s="18">
        <f>Data!C1188/12</f>
        <v>0.25916666666666666</v>
      </c>
      <c r="E1181" s="20">
        <f>D1181/B1181</f>
        <v>2.5584073708456727E-3</v>
      </c>
      <c r="F1181" s="18">
        <f t="shared" si="56"/>
        <v>14495.910587753444</v>
      </c>
      <c r="G1181" s="21">
        <f t="shared" si="57"/>
        <v>2.2742531050688131E-2</v>
      </c>
    </row>
    <row r="1182" spans="1:7" x14ac:dyDescent="0.15">
      <c r="A1182" s="17" t="str">
        <f>LEFT(Data!A1188,4)&amp;"-"&amp;IF(LEN(Data!A1188)-FIND(".",Data!A1188)=1,10,RIGHT(Data!A1188,2))&amp;"-28"</f>
        <v>1969-04-28</v>
      </c>
      <c r="B1182" s="18">
        <f>Data!B1189</f>
        <v>104.6</v>
      </c>
      <c r="C1182" s="20">
        <f t="shared" si="55"/>
        <v>3.257650542941759E-2</v>
      </c>
      <c r="D1182" s="18">
        <f>Data!C1189/12</f>
        <v>0.26</v>
      </c>
      <c r="E1182" s="20">
        <f>D1182/B1182</f>
        <v>2.4856596558317403E-3</v>
      </c>
      <c r="F1182" s="18">
        <f t="shared" si="56"/>
        <v>15005.223142214576</v>
      </c>
      <c r="G1182" s="21">
        <f t="shared" si="57"/>
        <v>3.5134912800263374E-2</v>
      </c>
    </row>
    <row r="1183" spans="1:7" x14ac:dyDescent="0.15">
      <c r="A1183" s="17" t="str">
        <f>LEFT(Data!A1189,4)&amp;"-"&amp;IF(LEN(Data!A1189)-FIND(".",Data!A1189)=1,10,RIGHT(Data!A1189,2))&amp;"-28"</f>
        <v>1969-05-28</v>
      </c>
      <c r="B1183" s="18">
        <f>Data!B1190</f>
        <v>99.14</v>
      </c>
      <c r="C1183" s="20">
        <f t="shared" si="55"/>
        <v>-5.2198852772466497E-2</v>
      </c>
      <c r="D1183" s="18">
        <f>Data!C1190/12</f>
        <v>0.26083333333333331</v>
      </c>
      <c r="E1183" s="20">
        <f>D1183/B1183</f>
        <v>2.6309595857709634E-3</v>
      </c>
      <c r="F1183" s="18">
        <f t="shared" si="56"/>
        <v>14259.265586387464</v>
      </c>
      <c r="G1183" s="21">
        <f t="shared" si="57"/>
        <v>-4.9713193116634802E-2</v>
      </c>
    </row>
    <row r="1184" spans="1:7" x14ac:dyDescent="0.15">
      <c r="A1184" s="17" t="str">
        <f>LEFT(Data!A1190,4)&amp;"-"&amp;IF(LEN(Data!A1190)-FIND(".",Data!A1190)=1,10,RIGHT(Data!A1190,2))&amp;"-28"</f>
        <v>1969-06-28</v>
      </c>
      <c r="B1184" s="18">
        <f>Data!B1191</f>
        <v>94.71</v>
      </c>
      <c r="C1184" s="20">
        <f t="shared" si="55"/>
        <v>-4.4684284849707545E-2</v>
      </c>
      <c r="D1184" s="18">
        <f>Data!C1191/12</f>
        <v>0.26138916666666667</v>
      </c>
      <c r="E1184" s="20">
        <f>D1184/B1184</f>
        <v>2.7598898391581321E-3</v>
      </c>
      <c r="F1184" s="18">
        <f t="shared" si="56"/>
        <v>13659.616052658255</v>
      </c>
      <c r="G1184" s="21">
        <f t="shared" si="57"/>
        <v>-4.205332526393657E-2</v>
      </c>
    </row>
    <row r="1185" spans="1:7" x14ac:dyDescent="0.15">
      <c r="A1185" s="17" t="str">
        <f>LEFT(Data!A1191,4)&amp;"-"&amp;IF(LEN(Data!A1191)-FIND(".",Data!A1191)=1,10,RIGHT(Data!A1191,2))&amp;"-28"</f>
        <v>1969-07-28</v>
      </c>
      <c r="B1185" s="18">
        <f>Data!B1192</f>
        <v>94.18</v>
      </c>
      <c r="C1185" s="20">
        <f t="shared" si="55"/>
        <v>-5.5960299862737317E-3</v>
      </c>
      <c r="D1185" s="18">
        <f>Data!C1192/12</f>
        <v>0.2619441666666667</v>
      </c>
      <c r="E1185" s="20">
        <f>D1185/B1185</f>
        <v>2.7813141502088202E-3</v>
      </c>
      <c r="F1185" s="18">
        <f t="shared" si="56"/>
        <v>13620.875467177126</v>
      </c>
      <c r="G1185" s="21">
        <f t="shared" si="57"/>
        <v>-2.83614014711564E-3</v>
      </c>
    </row>
    <row r="1186" spans="1:7" x14ac:dyDescent="0.15">
      <c r="A1186" s="17" t="str">
        <f>LEFT(Data!A1192,4)&amp;"-"&amp;IF(LEN(Data!A1192)-FIND(".",Data!A1192)=1,10,RIGHT(Data!A1192,2))&amp;"-28"</f>
        <v>1969-08-28</v>
      </c>
      <c r="B1186" s="18">
        <f>Data!B1193</f>
        <v>94.51</v>
      </c>
      <c r="C1186" s="20">
        <f t="shared" si="55"/>
        <v>3.5039286472711151E-3</v>
      </c>
      <c r="D1186" s="18">
        <f>Data!C1193/12</f>
        <v>0.26250000000000001</v>
      </c>
      <c r="E1186" s="20">
        <f>D1186/B1186</f>
        <v>2.7774838641413608E-3</v>
      </c>
      <c r="F1186" s="18">
        <f t="shared" si="56"/>
        <v>13706.485976602573</v>
      </c>
      <c r="G1186" s="21">
        <f t="shared" si="57"/>
        <v>6.2852427974799951E-3</v>
      </c>
    </row>
    <row r="1187" spans="1:7" x14ac:dyDescent="0.15">
      <c r="A1187" s="17" t="str">
        <f>LEFT(Data!A1193,4)&amp;"-"&amp;IF(LEN(Data!A1193)-FIND(".",Data!A1193)=1,10,RIGHT(Data!A1193,2))&amp;"-28"</f>
        <v>1969-09-28</v>
      </c>
      <c r="B1187" s="18">
        <f>Data!B1194</f>
        <v>95.52</v>
      </c>
      <c r="C1187" s="20">
        <f t="shared" si="55"/>
        <v>1.0686699820124712E-2</v>
      </c>
      <c r="D1187" s="18">
        <f>Data!C1194/12</f>
        <v>0.2627775</v>
      </c>
      <c r="E1187" s="20">
        <f>D1187/B1187</f>
        <v>2.7510207286432164E-3</v>
      </c>
      <c r="F1187" s="18">
        <f t="shared" si="56"/>
        <v>13891.032621457369</v>
      </c>
      <c r="G1187" s="21">
        <f t="shared" si="57"/>
        <v>1.3464183684266162E-2</v>
      </c>
    </row>
    <row r="1188" spans="1:7" x14ac:dyDescent="0.15">
      <c r="A1188" s="17" t="str">
        <f>LEFT(Data!A1194,4)&amp;"-"&amp;IF(LEN(Data!A1194)-FIND(".",Data!A1194)=1,10,RIGHT(Data!A1194,2))&amp;"-28"</f>
        <v>1969-10-28</v>
      </c>
      <c r="B1188" s="18">
        <f>Data!B1195</f>
        <v>96.21</v>
      </c>
      <c r="C1188" s="20">
        <f t="shared" si="55"/>
        <v>7.223618090452133E-3</v>
      </c>
      <c r="D1188" s="18">
        <f>Data!C1195/12</f>
        <v>0.26305583333333332</v>
      </c>
      <c r="E1188" s="20">
        <f>D1188/B1188</f>
        <v>2.7341839032671588E-3</v>
      </c>
      <c r="F1188" s="18">
        <f t="shared" si="56"/>
        <v>14029.590654680676</v>
      </c>
      <c r="G1188" s="21">
        <f t="shared" si="57"/>
        <v>9.9746388190953272E-3</v>
      </c>
    </row>
    <row r="1189" spans="1:7" x14ac:dyDescent="0.15">
      <c r="A1189" s="17" t="str">
        <f>LEFT(Data!A1195,4)&amp;"-"&amp;IF(LEN(Data!A1195)-FIND(".",Data!A1195)=1,10,RIGHT(Data!A1195,2))&amp;"-28"</f>
        <v>1969-11-28</v>
      </c>
      <c r="B1189" s="18">
        <f>Data!B1196</f>
        <v>91.11</v>
      </c>
      <c r="C1189" s="20">
        <f t="shared" si="55"/>
        <v>-5.3009042719052046E-2</v>
      </c>
      <c r="D1189" s="18">
        <f>Data!C1196/12</f>
        <v>0.26333333333333336</v>
      </c>
      <c r="E1189" s="20">
        <f>D1189/B1189</f>
        <v>2.8902791497457288E-3</v>
      </c>
      <c r="F1189" s="18">
        <f t="shared" si="56"/>
        <v>13324.254965273351</v>
      </c>
      <c r="G1189" s="21">
        <f t="shared" si="57"/>
        <v>-5.0274858815784862E-2</v>
      </c>
    </row>
    <row r="1190" spans="1:7" x14ac:dyDescent="0.15">
      <c r="A1190" s="17" t="str">
        <f>LEFT(Data!A1196,4)&amp;"-"&amp;IF(LEN(Data!A1196)-FIND(".",Data!A1196)=1,10,RIGHT(Data!A1196,2))&amp;"-28"</f>
        <v>1969-12-28</v>
      </c>
      <c r="B1190" s="18">
        <f>Data!B1197</f>
        <v>90.31</v>
      </c>
      <c r="C1190" s="20">
        <f t="shared" si="55"/>
        <v>-8.7805948853034721E-3</v>
      </c>
      <c r="D1190" s="18">
        <f>Data!C1197/12</f>
        <v>0.26361083333333335</v>
      </c>
      <c r="E1190" s="20">
        <f>D1190/B1190</f>
        <v>2.9189550806481379E-3</v>
      </c>
      <c r="F1190" s="18">
        <f t="shared" si="56"/>
        <v>13245.770896586817</v>
      </c>
      <c r="G1190" s="21">
        <f t="shared" si="57"/>
        <v>-5.8903157355577607E-3</v>
      </c>
    </row>
    <row r="1191" spans="1:7" x14ac:dyDescent="0.15">
      <c r="A1191" s="17" t="str">
        <f>LEFT(Data!A1197,4)&amp;"-"&amp;IF(LEN(Data!A1197)-FIND(".",Data!A1197)=1,10,RIGHT(Data!A1197,2))&amp;"-28"</f>
        <v>1970-01-28</v>
      </c>
      <c r="B1191" s="18">
        <f>Data!B1198</f>
        <v>87.16</v>
      </c>
      <c r="C1191" s="20">
        <f t="shared" si="55"/>
        <v>-3.4879858265972841E-2</v>
      </c>
      <c r="D1191" s="18">
        <f>Data!C1198/12</f>
        <v>0.26388916666666667</v>
      </c>
      <c r="E1191" s="20">
        <f>D1191/B1191</f>
        <v>3.0276407373412881E-3</v>
      </c>
      <c r="F1191" s="18">
        <f t="shared" si="56"/>
        <v>12822.424095346014</v>
      </c>
      <c r="G1191" s="21">
        <f t="shared" si="57"/>
        <v>-3.1960903185324741E-2</v>
      </c>
    </row>
    <row r="1192" spans="1:7" x14ac:dyDescent="0.15">
      <c r="A1192" s="17" t="str">
        <f>LEFT(Data!A1198,4)&amp;"-"&amp;IF(LEN(Data!A1198)-FIND(".",Data!A1198)=1,10,RIGHT(Data!A1198,2))&amp;"-28"</f>
        <v>1970-02-28</v>
      </c>
      <c r="B1192" s="18">
        <f>Data!B1199</f>
        <v>88.65</v>
      </c>
      <c r="C1192" s="20">
        <f t="shared" si="55"/>
        <v>1.7094997705369597E-2</v>
      </c>
      <c r="D1192" s="18">
        <f>Data!C1199/12</f>
        <v>0.26416666666666666</v>
      </c>
      <c r="E1192" s="20">
        <f>D1192/B1192</f>
        <v>2.9798834367362284E-3</v>
      </c>
      <c r="F1192" s="18">
        <f t="shared" si="56"/>
        <v>13080.445099375765</v>
      </c>
      <c r="G1192" s="21">
        <f t="shared" si="57"/>
        <v>2.0122638442710894E-2</v>
      </c>
    </row>
    <row r="1193" spans="1:7" x14ac:dyDescent="0.15">
      <c r="A1193" s="17" t="str">
        <f>LEFT(Data!A1199,4)&amp;"-"&amp;IF(LEN(Data!A1199)-FIND(".",Data!A1199)=1,10,RIGHT(Data!A1199,2))&amp;"-28"</f>
        <v>1970-03-28</v>
      </c>
      <c r="B1193" s="18">
        <f>Data!B1200</f>
        <v>85.95</v>
      </c>
      <c r="C1193" s="20">
        <f t="shared" si="55"/>
        <v>-3.0456852791878153E-2</v>
      </c>
      <c r="D1193" s="18">
        <f>Data!C1200/12</f>
        <v>0.26444416666666665</v>
      </c>
      <c r="E1193" s="20">
        <f>D1193/B1193</f>
        <v>3.0767209617994953E-3</v>
      </c>
      <c r="F1193" s="18">
        <f t="shared" si="56"/>
        <v>12721.034110228602</v>
      </c>
      <c r="G1193" s="21">
        <f t="shared" si="57"/>
        <v>-2.7476969355141878E-2</v>
      </c>
    </row>
    <row r="1194" spans="1:7" x14ac:dyDescent="0.15">
      <c r="A1194" s="17" t="str">
        <f>LEFT(Data!A1200,4)&amp;"-"&amp;IF(LEN(Data!A1200)-FIND(".",Data!A1200)=1,10,RIGHT(Data!A1200,2))&amp;"-28"</f>
        <v>1970-04-28</v>
      </c>
      <c r="B1194" s="18">
        <f>Data!B1201</f>
        <v>76.06</v>
      </c>
      <c r="C1194" s="20">
        <f t="shared" si="55"/>
        <v>-0.11506689936009307</v>
      </c>
      <c r="D1194" s="18">
        <f>Data!C1201/12</f>
        <v>0.26472250000000003</v>
      </c>
      <c r="E1194" s="20">
        <f>D1194/B1194</f>
        <v>3.4804430712595323E-3</v>
      </c>
      <c r="F1194" s="18">
        <f t="shared" si="56"/>
        <v>11296.403230813323</v>
      </c>
      <c r="G1194" s="21">
        <f t="shared" si="57"/>
        <v>-0.11199017839829362</v>
      </c>
    </row>
    <row r="1195" spans="1:7" x14ac:dyDescent="0.15">
      <c r="A1195" s="17" t="str">
        <f>LEFT(Data!A1201,4)&amp;"-"&amp;IF(LEN(Data!A1201)-FIND(".",Data!A1201)=1,10,RIGHT(Data!A1201,2))&amp;"-28"</f>
        <v>1970-05-28</v>
      </c>
      <c r="B1195" s="18">
        <f>Data!B1202</f>
        <v>75.59</v>
      </c>
      <c r="C1195" s="20">
        <f t="shared" si="55"/>
        <v>-6.179332106231894E-3</v>
      </c>
      <c r="D1195" s="18">
        <f>Data!C1202/12</f>
        <v>0.26500000000000001</v>
      </c>
      <c r="E1195" s="20">
        <f>D1195/B1195</f>
        <v>3.5057547294615691E-3</v>
      </c>
      <c r="F1195" s="18">
        <f t="shared" si="56"/>
        <v>11265.915491999054</v>
      </c>
      <c r="G1195" s="21">
        <f t="shared" si="57"/>
        <v>-2.698889034972396E-3</v>
      </c>
    </row>
    <row r="1196" spans="1:7" x14ac:dyDescent="0.15">
      <c r="A1196" s="17" t="str">
        <f>LEFT(Data!A1202,4)&amp;"-"&amp;IF(LEN(Data!A1202)-FIND(".",Data!A1202)=1,10,RIGHT(Data!A1202,2))&amp;"-28"</f>
        <v>1970-06-28</v>
      </c>
      <c r="B1196" s="18">
        <f>Data!B1203</f>
        <v>75.72</v>
      </c>
      <c r="C1196" s="20">
        <f t="shared" si="55"/>
        <v>1.7198042069055397E-3</v>
      </c>
      <c r="D1196" s="18">
        <f>Data!C1203/12</f>
        <v>0.2652775</v>
      </c>
      <c r="E1196" s="20">
        <f>D1196/B1196</f>
        <v>3.5034006867406234E-3</v>
      </c>
      <c r="F1196" s="18">
        <f t="shared" si="56"/>
        <v>11324.786197374626</v>
      </c>
      <c r="G1196" s="21">
        <f t="shared" si="57"/>
        <v>5.225558936367003E-3</v>
      </c>
    </row>
    <row r="1197" spans="1:7" x14ac:dyDescent="0.15">
      <c r="A1197" s="17" t="str">
        <f>LEFT(Data!A1203,4)&amp;"-"&amp;IF(LEN(Data!A1203)-FIND(".",Data!A1203)=1,10,RIGHT(Data!A1203,2))&amp;"-28"</f>
        <v>1970-07-28</v>
      </c>
      <c r="B1197" s="18">
        <f>Data!B1204</f>
        <v>77.92</v>
      </c>
      <c r="C1197" s="20">
        <f t="shared" si="55"/>
        <v>2.905441098785011E-2</v>
      </c>
      <c r="D1197" s="18">
        <f>Data!C1204/12</f>
        <v>0.26555583333333332</v>
      </c>
      <c r="E1197" s="20">
        <f>D1197/B1197</f>
        <v>3.4080574093086923E-3</v>
      </c>
      <c r="F1197" s="18">
        <f t="shared" si="56"/>
        <v>11693.496453643755</v>
      </c>
      <c r="G1197" s="21">
        <f t="shared" si="57"/>
        <v>3.255781167459082E-2</v>
      </c>
    </row>
    <row r="1198" spans="1:7" x14ac:dyDescent="0.15">
      <c r="A1198" s="17" t="str">
        <f>LEFT(Data!A1204,4)&amp;"-"&amp;IF(LEN(Data!A1204)-FIND(".",Data!A1204)=1,10,RIGHT(Data!A1204,2))&amp;"-28"</f>
        <v>1970-08-28</v>
      </c>
      <c r="B1198" s="18">
        <f>Data!B1205</f>
        <v>82.58</v>
      </c>
      <c r="C1198" s="20">
        <f t="shared" si="55"/>
        <v>5.9804928131416801E-2</v>
      </c>
      <c r="D1198" s="18">
        <f>Data!C1205/12</f>
        <v>0.26583333333333331</v>
      </c>
      <c r="E1198" s="20">
        <f>D1198/B1198</f>
        <v>3.2191006700573181E-3</v>
      </c>
      <c r="F1198" s="18">
        <f t="shared" si="56"/>
        <v>12432.677275888462</v>
      </c>
      <c r="G1198" s="21">
        <f t="shared" si="57"/>
        <v>6.3212985540725519E-2</v>
      </c>
    </row>
    <row r="1199" spans="1:7" x14ac:dyDescent="0.15">
      <c r="A1199" s="17" t="str">
        <f>LEFT(Data!A1205,4)&amp;"-"&amp;IF(LEN(Data!A1205)-FIND(".",Data!A1205)=1,10,RIGHT(Data!A1205,2))&amp;"-28"</f>
        <v>1970-09-28</v>
      </c>
      <c r="B1199" s="18">
        <f>Data!B1206</f>
        <v>84.37</v>
      </c>
      <c r="C1199" s="20">
        <f t="shared" si="55"/>
        <v>2.1675950593364135E-2</v>
      </c>
      <c r="D1199" s="18">
        <f>Data!C1206/12</f>
        <v>0.26444416666666665</v>
      </c>
      <c r="E1199" s="20">
        <f>D1199/B1199</f>
        <v>3.1343388250167905E-3</v>
      </c>
      <c r="F1199" s="18">
        <f t="shared" si="56"/>
        <v>12742.189414013279</v>
      </c>
      <c r="G1199" s="21">
        <f t="shared" si="57"/>
        <v>2.4895051263421397E-2</v>
      </c>
    </row>
    <row r="1200" spans="1:7" x14ac:dyDescent="0.15">
      <c r="A1200" s="17" t="str">
        <f>LEFT(Data!A1206,4)&amp;"-"&amp;IF(LEN(Data!A1206)-FIND(".",Data!A1206)=1,10,RIGHT(Data!A1206,2))&amp;"-28"</f>
        <v>1970-10-28</v>
      </c>
      <c r="B1200" s="18">
        <f>Data!B1207</f>
        <v>84.28</v>
      </c>
      <c r="C1200" s="20">
        <f t="shared" si="55"/>
        <v>-1.0667298802892189E-3</v>
      </c>
      <c r="D1200" s="18">
        <f>Data!C1207/12</f>
        <v>0.26305583333333332</v>
      </c>
      <c r="E1200" s="20">
        <f>D1200/B1200</f>
        <v>3.1212130200917575E-3</v>
      </c>
      <c r="F1200" s="18">
        <f t="shared" si="56"/>
        <v>12768.535278821106</v>
      </c>
      <c r="G1200" s="21">
        <f t="shared" si="57"/>
        <v>2.0676089447275725E-3</v>
      </c>
    </row>
    <row r="1201" spans="1:7" x14ac:dyDescent="0.15">
      <c r="A1201" s="17" t="str">
        <f>LEFT(Data!A1207,4)&amp;"-"&amp;IF(LEN(Data!A1207)-FIND(".",Data!A1207)=1,10,RIGHT(Data!A1207,2))&amp;"-28"</f>
        <v>1970-11-28</v>
      </c>
      <c r="B1201" s="18">
        <f>Data!B1208</f>
        <v>90.05</v>
      </c>
      <c r="C1201" s="20">
        <f t="shared" si="55"/>
        <v>6.8462268628381562E-2</v>
      </c>
      <c r="D1201" s="18">
        <f>Data!C1208/12</f>
        <v>0.26166666666666666</v>
      </c>
      <c r="E1201" s="20">
        <f>D1201/B1201</f>
        <v>2.9057930779196744E-3</v>
      </c>
      <c r="F1201" s="18">
        <f t="shared" si="56"/>
        <v>13682.551489630479</v>
      </c>
      <c r="G1201" s="21">
        <f t="shared" si="57"/>
        <v>7.1583481648473279E-2</v>
      </c>
    </row>
    <row r="1202" spans="1:7" x14ac:dyDescent="0.15">
      <c r="A1202" s="17" t="str">
        <f>LEFT(Data!A1208,4)&amp;"-"&amp;IF(LEN(Data!A1208)-FIND(".",Data!A1208)=1,10,RIGHT(Data!A1208,2))&amp;"-28"</f>
        <v>1970-12-28</v>
      </c>
      <c r="B1202" s="18">
        <f>Data!B1209</f>
        <v>93.49</v>
      </c>
      <c r="C1202" s="20">
        <f t="shared" si="55"/>
        <v>3.820099944475297E-2</v>
      </c>
      <c r="D1202" s="18">
        <f>Data!C1209/12</f>
        <v>0.26083333333333331</v>
      </c>
      <c r="E1202" s="20">
        <f>D1202/B1202</f>
        <v>2.7899597104859698E-3</v>
      </c>
      <c r="F1202" s="18">
        <f t="shared" si="56"/>
        <v>14244.997294895506</v>
      </c>
      <c r="G1202" s="21">
        <f t="shared" si="57"/>
        <v>4.1106792522672686E-2</v>
      </c>
    </row>
    <row r="1203" spans="1:7" x14ac:dyDescent="0.15">
      <c r="A1203" s="17" t="str">
        <f>LEFT(Data!A1209,4)&amp;"-"&amp;IF(LEN(Data!A1209)-FIND(".",Data!A1209)=1,10,RIGHT(Data!A1209,2))&amp;"-28"</f>
        <v>1971-01-28</v>
      </c>
      <c r="B1203" s="18">
        <f>Data!B1210</f>
        <v>97.11</v>
      </c>
      <c r="C1203" s="20">
        <f t="shared" si="55"/>
        <v>3.8720718793453957E-2</v>
      </c>
      <c r="D1203" s="18">
        <f>Data!C1210/12</f>
        <v>0.26</v>
      </c>
      <c r="E1203" s="20">
        <f>D1203/B1203</f>
        <v>2.6773761713520749E-3</v>
      </c>
      <c r="F1203" s="18">
        <f t="shared" si="56"/>
        <v>14836.316797893405</v>
      </c>
      <c r="G1203" s="21">
        <f t="shared" si="57"/>
        <v>4.1510678503939857E-2</v>
      </c>
    </row>
    <row r="1204" spans="1:7" x14ac:dyDescent="0.15">
      <c r="A1204" s="17" t="str">
        <f>LEFT(Data!A1210,4)&amp;"-"&amp;IF(LEN(Data!A1210)-FIND(".",Data!A1210)=1,10,RIGHT(Data!A1210,2))&amp;"-28"</f>
        <v>1971-02-28</v>
      </c>
      <c r="B1204" s="18">
        <f>Data!B1211</f>
        <v>99.6</v>
      </c>
      <c r="C1204" s="20">
        <f t="shared" si="55"/>
        <v>2.564102564102555E-2</v>
      </c>
      <c r="D1204" s="18">
        <f>Data!C1211/12</f>
        <v>0.25916666666666666</v>
      </c>
      <c r="E1204" s="20">
        <f>D1204/B1204</f>
        <v>2.602074966532798E-3</v>
      </c>
      <c r="F1204" s="18">
        <f t="shared" si="56"/>
        <v>15256.457578391879</v>
      </c>
      <c r="G1204" s="21">
        <f t="shared" si="57"/>
        <v>2.8318401812377658E-2</v>
      </c>
    </row>
    <row r="1205" spans="1:7" x14ac:dyDescent="0.15">
      <c r="A1205" s="17" t="str">
        <f>LEFT(Data!A1211,4)&amp;"-"&amp;IF(LEN(Data!A1211)-FIND(".",Data!A1211)=1,10,RIGHT(Data!A1211,2))&amp;"-28"</f>
        <v>1971-03-28</v>
      </c>
      <c r="B1205" s="18">
        <f>Data!B1212</f>
        <v>103</v>
      </c>
      <c r="C1205" s="20">
        <f t="shared" si="55"/>
        <v>3.4136546184738936E-2</v>
      </c>
      <c r="D1205" s="18">
        <f>Data!C1212/12</f>
        <v>0.25888916666666667</v>
      </c>
      <c r="E1205" s="20">
        <f>D1205/B1205</f>
        <v>2.5134870550161813E-3</v>
      </c>
      <c r="F1205" s="18">
        <f t="shared" si="56"/>
        <v>15816.958793474867</v>
      </c>
      <c r="G1205" s="21">
        <f t="shared" si="57"/>
        <v>3.6738621151271689E-2</v>
      </c>
    </row>
    <row r="1206" spans="1:7" x14ac:dyDescent="0.15">
      <c r="A1206" s="17" t="str">
        <f>LEFT(Data!A1212,4)&amp;"-"&amp;IF(LEN(Data!A1212)-FIND(".",Data!A1212)=1,10,RIGHT(Data!A1212,2))&amp;"-28"</f>
        <v>1971-04-28</v>
      </c>
      <c r="B1206" s="18">
        <f>Data!B1213</f>
        <v>101.6</v>
      </c>
      <c r="C1206" s="20">
        <f t="shared" si="55"/>
        <v>-1.3592233009708798E-2</v>
      </c>
      <c r="D1206" s="18">
        <f>Data!C1213/12</f>
        <v>0.25861083333333335</v>
      </c>
      <c r="E1206" s="20">
        <f>D1206/B1206</f>
        <v>2.5453822178477695E-3</v>
      </c>
      <c r="F1206" s="18">
        <f t="shared" si="56"/>
        <v>15641.726725226117</v>
      </c>
      <c r="G1206" s="21">
        <f t="shared" si="57"/>
        <v>-1.1078745954692604E-2</v>
      </c>
    </row>
    <row r="1207" spans="1:7" x14ac:dyDescent="0.15">
      <c r="A1207" s="17" t="str">
        <f>LEFT(Data!A1213,4)&amp;"-"&amp;IF(LEN(Data!A1213)-FIND(".",Data!A1213)=1,10,RIGHT(Data!A1213,2))&amp;"-28"</f>
        <v>1971-05-28</v>
      </c>
      <c r="B1207" s="18">
        <f>Data!B1214</f>
        <v>99.72</v>
      </c>
      <c r="C1207" s="20">
        <f t="shared" si="55"/>
        <v>-1.8503937007874005E-2</v>
      </c>
      <c r="D1207" s="18">
        <f>Data!C1214/12</f>
        <v>0.25833333333333336</v>
      </c>
      <c r="E1207" s="20">
        <f>D1207/B1207</f>
        <v>2.5905869768685654E-3</v>
      </c>
      <c r="F1207" s="18">
        <f t="shared" si="56"/>
        <v>15392.107372270977</v>
      </c>
      <c r="G1207" s="21">
        <f t="shared" si="57"/>
        <v>-1.595855479002628E-2</v>
      </c>
    </row>
    <row r="1208" spans="1:7" x14ac:dyDescent="0.15">
      <c r="A1208" s="17" t="str">
        <f>LEFT(Data!A1214,4)&amp;"-"&amp;IF(LEN(Data!A1214)-FIND(".",Data!A1214)=1,10,RIGHT(Data!A1214,2))&amp;"-28"</f>
        <v>1971-06-28</v>
      </c>
      <c r="B1208" s="18">
        <f>Data!B1215</f>
        <v>99</v>
      </c>
      <c r="C1208" s="20">
        <f t="shared" si="55"/>
        <v>-7.2202166064981865E-3</v>
      </c>
      <c r="D1208" s="18">
        <f>Data!C1215/12</f>
        <v>0.25805583333333332</v>
      </c>
      <c r="E1208" s="20">
        <f>D1208/B1208</f>
        <v>2.6066245791245791E-3</v>
      </c>
      <c r="F1208" s="18">
        <f t="shared" si="56"/>
        <v>15320.84761591787</v>
      </c>
      <c r="G1208" s="21">
        <f t="shared" si="57"/>
        <v>-4.6296296296296502E-3</v>
      </c>
    </row>
    <row r="1209" spans="1:7" x14ac:dyDescent="0.15">
      <c r="A1209" s="17" t="str">
        <f>LEFT(Data!A1215,4)&amp;"-"&amp;IF(LEN(Data!A1215)-FIND(".",Data!A1215)=1,10,RIGHT(Data!A1215,2))&amp;"-28"</f>
        <v>1971-07-28</v>
      </c>
      <c r="B1209" s="18">
        <f>Data!B1216</f>
        <v>97.24</v>
      </c>
      <c r="C1209" s="20">
        <f t="shared" si="55"/>
        <v>-1.7777777777777781E-2</v>
      </c>
      <c r="D1209" s="18">
        <f>Data!C1216/12</f>
        <v>0.25777749999999999</v>
      </c>
      <c r="E1209" s="20">
        <f>D1209/B1209</f>
        <v>2.6509409707939119E-3</v>
      </c>
      <c r="F1209" s="18">
        <f t="shared" si="56"/>
        <v>15088.412689603558</v>
      </c>
      <c r="G1209" s="21">
        <f t="shared" si="57"/>
        <v>-1.5171153198653253E-2</v>
      </c>
    </row>
    <row r="1210" spans="1:7" x14ac:dyDescent="0.15">
      <c r="A1210" s="17" t="str">
        <f>LEFT(Data!A1216,4)&amp;"-"&amp;IF(LEN(Data!A1216)-FIND(".",Data!A1216)=1,10,RIGHT(Data!A1216,2))&amp;"-28"</f>
        <v>1971-08-28</v>
      </c>
      <c r="B1210" s="18">
        <f>Data!B1217</f>
        <v>99.4</v>
      </c>
      <c r="C1210" s="20">
        <f t="shared" si="55"/>
        <v>2.2213081036610571E-2</v>
      </c>
      <c r="D1210" s="18">
        <f>Data!C1217/12</f>
        <v>0.25750000000000001</v>
      </c>
      <c r="E1210" s="20">
        <f>D1210/B1210</f>
        <v>2.5905432595573438E-3</v>
      </c>
      <c r="F1210" s="18">
        <f t="shared" si="56"/>
        <v>15463.571314774663</v>
      </c>
      <c r="G1210" s="21">
        <f t="shared" si="57"/>
        <v>2.4864022007404563E-2</v>
      </c>
    </row>
    <row r="1211" spans="1:7" x14ac:dyDescent="0.15">
      <c r="A1211" s="17" t="str">
        <f>LEFT(Data!A1217,4)&amp;"-"&amp;IF(LEN(Data!A1217)-FIND(".",Data!A1217)=1,10,RIGHT(Data!A1217,2))&amp;"-28"</f>
        <v>1971-09-28</v>
      </c>
      <c r="B1211" s="18">
        <f>Data!B1218</f>
        <v>97.29</v>
      </c>
      <c r="C1211" s="20">
        <f t="shared" si="55"/>
        <v>-2.122736418511062E-2</v>
      </c>
      <c r="D1211" s="18">
        <f>Data!C1218/12</f>
        <v>0.2569441666666667</v>
      </c>
      <c r="E1211" s="20">
        <f>D1211/B1211</f>
        <v>2.6410131222804677E-3</v>
      </c>
      <c r="F1211" s="18">
        <f t="shared" si="56"/>
        <v>15175.379505311685</v>
      </c>
      <c r="G1211" s="21">
        <f t="shared" si="57"/>
        <v>-1.8636820925553299E-2</v>
      </c>
    </row>
    <row r="1212" spans="1:7" x14ac:dyDescent="0.15">
      <c r="A1212" s="17" t="str">
        <f>LEFT(Data!A1218,4)&amp;"-"&amp;IF(LEN(Data!A1218)-FIND(".",Data!A1218)=1,10,RIGHT(Data!A1218,2))&amp;"-28"</f>
        <v>1971-10-28</v>
      </c>
      <c r="B1212" s="18">
        <f>Data!B1219</f>
        <v>92.78</v>
      </c>
      <c r="C1212" s="20">
        <f t="shared" si="55"/>
        <v>-4.635625449686509E-2</v>
      </c>
      <c r="D1212" s="18">
        <f>Data!C1219/12</f>
        <v>0.25638916666666667</v>
      </c>
      <c r="E1212" s="20">
        <f>D1212/B1212</f>
        <v>2.7634098584465041E-3</v>
      </c>
      <c r="F1212" s="18">
        <f t="shared" si="56"/>
        <v>14511.984127286059</v>
      </c>
      <c r="G1212" s="21">
        <f t="shared" si="57"/>
        <v>-4.3715241374584601E-2</v>
      </c>
    </row>
    <row r="1213" spans="1:7" x14ac:dyDescent="0.15">
      <c r="A1213" s="17" t="str">
        <f>LEFT(Data!A1219,4)&amp;"-"&amp;IF(LEN(Data!A1219)-FIND(".",Data!A1219)=1,10,RIGHT(Data!A1219,2))&amp;"-28"</f>
        <v>1971-11-28</v>
      </c>
      <c r="B1213" s="18">
        <f>Data!B1220</f>
        <v>99.17</v>
      </c>
      <c r="C1213" s="20">
        <f t="shared" si="55"/>
        <v>6.8872601853847915E-2</v>
      </c>
      <c r="D1213" s="18">
        <f>Data!C1220/12</f>
        <v>0.2558333333333333</v>
      </c>
      <c r="E1213" s="20">
        <f>D1213/B1213</f>
        <v>2.5797452186481122E-3</v>
      </c>
      <c r="F1213" s="18">
        <f t="shared" si="56"/>
        <v>15551.564792196956</v>
      </c>
      <c r="G1213" s="21">
        <f t="shared" si="57"/>
        <v>7.1636011712294501E-2</v>
      </c>
    </row>
    <row r="1214" spans="1:7" x14ac:dyDescent="0.15">
      <c r="A1214" s="17" t="str">
        <f>LEFT(Data!A1220,4)&amp;"-"&amp;IF(LEN(Data!A1220)-FIND(".",Data!A1220)=1,10,RIGHT(Data!A1220,2))&amp;"-28"</f>
        <v>1971-12-28</v>
      </c>
      <c r="B1214" s="18">
        <f>Data!B1221</f>
        <v>103.3</v>
      </c>
      <c r="C1214" s="20">
        <f t="shared" si="55"/>
        <v>4.1645658969446275E-2</v>
      </c>
      <c r="D1214" s="18">
        <f>Data!C1221/12</f>
        <v>0.2558333333333333</v>
      </c>
      <c r="E1214" s="20">
        <f>D1214/B1214</f>
        <v>2.4766053565666341E-3</v>
      </c>
      <c r="F1214" s="18">
        <f t="shared" si="56"/>
        <v>16239.339030889203</v>
      </c>
      <c r="G1214" s="21">
        <f t="shared" si="57"/>
        <v>4.4225404188094286E-2</v>
      </c>
    </row>
    <row r="1215" spans="1:7" x14ac:dyDescent="0.15">
      <c r="A1215" s="17" t="str">
        <f>LEFT(Data!A1221,4)&amp;"-"&amp;IF(LEN(Data!A1221)-FIND(".",Data!A1221)=1,10,RIGHT(Data!A1221,2))&amp;"-28"</f>
        <v>1972-01-28</v>
      </c>
      <c r="B1215" s="18">
        <f>Data!B1222</f>
        <v>105.2</v>
      </c>
      <c r="C1215" s="20">
        <f t="shared" si="55"/>
        <v>1.8393030009680622E-2</v>
      </c>
      <c r="D1215" s="18">
        <f>Data!C1222/12</f>
        <v>0.2558333333333333</v>
      </c>
      <c r="E1215" s="20">
        <f>D1215/B1215</f>
        <v>2.4318757921419514E-3</v>
      </c>
      <c r="F1215" s="18">
        <f t="shared" si="56"/>
        <v>16578.248115052727</v>
      </c>
      <c r="G1215" s="21">
        <f t="shared" si="57"/>
        <v>2.0869635366247197E-2</v>
      </c>
    </row>
    <row r="1216" spans="1:7" x14ac:dyDescent="0.15">
      <c r="A1216" s="17" t="str">
        <f>LEFT(Data!A1222,4)&amp;"-"&amp;IF(LEN(Data!A1222)-FIND(".",Data!A1222)=1,10,RIGHT(Data!A1222,2))&amp;"-28"</f>
        <v>1972-02-28</v>
      </c>
      <c r="B1216" s="18">
        <f>Data!B1223</f>
        <v>107.7</v>
      </c>
      <c r="C1216" s="20">
        <f t="shared" si="55"/>
        <v>2.3764258555132978E-2</v>
      </c>
      <c r="D1216" s="18">
        <f>Data!C1223/12</f>
        <v>0.2558333333333333</v>
      </c>
      <c r="E1216" s="20">
        <f>D1216/B1216</f>
        <v>2.3754255648406062E-3</v>
      </c>
      <c r="F1216" s="18">
        <f t="shared" si="56"/>
        <v>17012.534129917105</v>
      </c>
      <c r="G1216" s="21">
        <f t="shared" si="57"/>
        <v>2.6196134347274969E-2</v>
      </c>
    </row>
    <row r="1217" spans="1:7" x14ac:dyDescent="0.15">
      <c r="A1217" s="17" t="str">
        <f>LEFT(Data!A1223,4)&amp;"-"&amp;IF(LEN(Data!A1223)-FIND(".",Data!A1223)=1,10,RIGHT(Data!A1223,2))&amp;"-28"</f>
        <v>1972-03-28</v>
      </c>
      <c r="B1217" s="18">
        <f>Data!B1224</f>
        <v>108.8</v>
      </c>
      <c r="C1217" s="20">
        <f t="shared" si="55"/>
        <v>1.021355617455888E-2</v>
      </c>
      <c r="D1217" s="18">
        <f>Data!C1224/12</f>
        <v>0.2558333333333333</v>
      </c>
      <c r="E1217" s="20">
        <f>D1217/B1217</f>
        <v>2.3514093137254901E-3</v>
      </c>
      <c r="F1217" s="18">
        <f t="shared" si="56"/>
        <v>17226.704611419544</v>
      </c>
      <c r="G1217" s="21">
        <f t="shared" si="57"/>
        <v>1.2588981739399596E-2</v>
      </c>
    </row>
    <row r="1218" spans="1:7" x14ac:dyDescent="0.15">
      <c r="A1218" s="17" t="str">
        <f>LEFT(Data!A1224,4)&amp;"-"&amp;IF(LEN(Data!A1224)-FIND(".",Data!A1224)=1,10,RIGHT(Data!A1224,2))&amp;"-28"</f>
        <v>1972-04-28</v>
      </c>
      <c r="B1218" s="18">
        <f>Data!B1225</f>
        <v>107.7</v>
      </c>
      <c r="C1218" s="20">
        <f t="shared" si="55"/>
        <v>-1.0110294117646967E-2</v>
      </c>
      <c r="D1218" s="18">
        <f>Data!C1225/12</f>
        <v>0.2558333333333333</v>
      </c>
      <c r="E1218" s="20">
        <f>D1218/B1218</f>
        <v>2.3754255648406062E-3</v>
      </c>
      <c r="F1218" s="18">
        <f t="shared" si="56"/>
        <v>17093.044594788356</v>
      </c>
      <c r="G1218" s="21">
        <f t="shared" si="57"/>
        <v>-7.7588848039215064E-3</v>
      </c>
    </row>
    <row r="1219" spans="1:7" x14ac:dyDescent="0.15">
      <c r="A1219" s="17" t="str">
        <f>LEFT(Data!A1225,4)&amp;"-"&amp;IF(LEN(Data!A1225)-FIND(".",Data!A1225)=1,10,RIGHT(Data!A1225,2))&amp;"-28"</f>
        <v>1972-05-28</v>
      </c>
      <c r="B1219" s="18">
        <f>Data!B1226</f>
        <v>108</v>
      </c>
      <c r="C1219" s="20">
        <f t="shared" si="55"/>
        <v>2.7855153203342198E-3</v>
      </c>
      <c r="D1219" s="18">
        <f>Data!C1226/12</f>
        <v>0.2558333333333333</v>
      </c>
      <c r="E1219" s="20">
        <f>D1219/B1219</f>
        <v>2.368827160493827E-3</v>
      </c>
      <c r="F1219" s="18">
        <f t="shared" si="56"/>
        <v>17181.260787489718</v>
      </c>
      <c r="G1219" s="21">
        <f t="shared" si="57"/>
        <v>5.1609408851749361E-3</v>
      </c>
    </row>
    <row r="1220" spans="1:7" x14ac:dyDescent="0.15">
      <c r="A1220" s="17" t="str">
        <f>LEFT(Data!A1226,4)&amp;"-"&amp;IF(LEN(Data!A1226)-FIND(".",Data!A1226)=1,10,RIGHT(Data!A1226,2))&amp;"-28"</f>
        <v>1972-06-28</v>
      </c>
      <c r="B1220" s="18">
        <f>Data!B1227</f>
        <v>107.2</v>
      </c>
      <c r="C1220" s="20">
        <f t="shared" ref="C1220:C1283" si="58">B1220/B1219-1</f>
        <v>-7.4074074074074181E-3</v>
      </c>
      <c r="D1220" s="18">
        <f>Data!C1227/12</f>
        <v>0.25611083333333334</v>
      </c>
      <c r="E1220" s="20">
        <f>D1220/B1220</f>
        <v>2.3890935945273632E-3</v>
      </c>
      <c r="F1220" s="18">
        <f t="shared" ref="F1220:F1283" si="59">(1+C1220+E1219)*F1219</f>
        <v>17094.691626268803</v>
      </c>
      <c r="G1220" s="21">
        <f t="shared" ref="G1220:G1283" si="60">F1220/F1219-1</f>
        <v>-5.0385802469135044E-3</v>
      </c>
    </row>
    <row r="1221" spans="1:7" x14ac:dyDescent="0.15">
      <c r="A1221" s="17" t="str">
        <f>LEFT(Data!A1227,4)&amp;"-"&amp;IF(LEN(Data!A1227)-FIND(".",Data!A1227)=1,10,RIGHT(Data!A1227,2))&amp;"-28"</f>
        <v>1972-07-28</v>
      </c>
      <c r="B1221" s="18">
        <f>Data!B1228</f>
        <v>111</v>
      </c>
      <c r="C1221" s="20">
        <f t="shared" si="58"/>
        <v>3.5447761194029814E-2</v>
      </c>
      <c r="D1221" s="18">
        <f>Data!C1228/12</f>
        <v>0.25638916666666667</v>
      </c>
      <c r="E1221" s="20">
        <f>D1221/B1221</f>
        <v>2.3098123123123124E-3</v>
      </c>
      <c r="F1221" s="18">
        <f t="shared" si="59"/>
        <v>17741.500990987101</v>
      </c>
      <c r="G1221" s="21">
        <f t="shared" si="60"/>
        <v>3.783685478855725E-2</v>
      </c>
    </row>
    <row r="1222" spans="1:7" x14ac:dyDescent="0.15">
      <c r="A1222" s="17" t="str">
        <f>LEFT(Data!A1228,4)&amp;"-"&amp;IF(LEN(Data!A1228)-FIND(".",Data!A1228)=1,10,RIGHT(Data!A1228,2))&amp;"-28"</f>
        <v>1972-08-28</v>
      </c>
      <c r="B1222" s="18">
        <f>Data!B1229</f>
        <v>109.4</v>
      </c>
      <c r="C1222" s="20">
        <f t="shared" si="58"/>
        <v>-1.4414414414414378E-2</v>
      </c>
      <c r="D1222" s="18">
        <f>Data!C1229/12</f>
        <v>0.25666666666666665</v>
      </c>
      <c r="E1222" s="20">
        <f>D1222/B1222</f>
        <v>2.3461304082876291E-3</v>
      </c>
      <c r="F1222" s="18">
        <f t="shared" si="59"/>
        <v>17526.747180797152</v>
      </c>
      <c r="G1222" s="21">
        <f t="shared" si="60"/>
        <v>-1.2104602102102069E-2</v>
      </c>
    </row>
    <row r="1223" spans="1:7" x14ac:dyDescent="0.15">
      <c r="A1223" s="17" t="str">
        <f>LEFT(Data!A1229,4)&amp;"-"&amp;IF(LEN(Data!A1229)-FIND(".",Data!A1229)=1,10,RIGHT(Data!A1229,2))&amp;"-28"</f>
        <v>1972-09-28</v>
      </c>
      <c r="B1223" s="18">
        <f>Data!B1230</f>
        <v>109.6</v>
      </c>
      <c r="C1223" s="20">
        <f t="shared" si="58"/>
        <v>1.8281535648994041E-3</v>
      </c>
      <c r="D1223" s="18">
        <f>Data!C1230/12</f>
        <v>0.25861083333333335</v>
      </c>
      <c r="E1223" s="20">
        <f>D1223/B1223</f>
        <v>2.359587895377129E-3</v>
      </c>
      <c r="F1223" s="18">
        <f t="shared" si="59"/>
        <v>17599.908800656056</v>
      </c>
      <c r="G1223" s="21">
        <f t="shared" si="60"/>
        <v>4.1742839731870873E-3</v>
      </c>
    </row>
    <row r="1224" spans="1:7" x14ac:dyDescent="0.15">
      <c r="A1224" s="17" t="str">
        <f>LEFT(Data!A1230,4)&amp;"-"&amp;IF(LEN(Data!A1230)-FIND(".",Data!A1230)=1,10,RIGHT(Data!A1230,2))&amp;"-28"</f>
        <v>1972-10-28</v>
      </c>
      <c r="B1224" s="18">
        <f>Data!B1231</f>
        <v>115.1</v>
      </c>
      <c r="C1224" s="20">
        <f t="shared" si="58"/>
        <v>5.0182481751824826E-2</v>
      </c>
      <c r="D1224" s="18">
        <f>Data!C1231/12</f>
        <v>0.26055583333333332</v>
      </c>
      <c r="E1224" s="20">
        <f>D1224/B1224</f>
        <v>2.2637344338256589E-3</v>
      </c>
      <c r="F1224" s="18">
        <f t="shared" si="59"/>
        <v>18524.644434644528</v>
      </c>
      <c r="G1224" s="21">
        <f t="shared" si="60"/>
        <v>5.2542069647201872E-2</v>
      </c>
    </row>
    <row r="1225" spans="1:7" x14ac:dyDescent="0.15">
      <c r="A1225" s="17" t="str">
        <f>LEFT(Data!A1231,4)&amp;"-"&amp;IF(LEN(Data!A1231)-FIND(".",Data!A1231)=1,10,RIGHT(Data!A1231,2))&amp;"-28"</f>
        <v>1972-11-28</v>
      </c>
      <c r="B1225" s="18">
        <f>Data!B1232</f>
        <v>117.5</v>
      </c>
      <c r="C1225" s="20">
        <f t="shared" si="58"/>
        <v>2.0851433536055675E-2</v>
      </c>
      <c r="D1225" s="18">
        <f>Data!C1232/12</f>
        <v>0.26250000000000001</v>
      </c>
      <c r="E1225" s="20">
        <f>D1225/B1225</f>
        <v>2.2340425531914895E-3</v>
      </c>
      <c r="F1225" s="18">
        <f t="shared" si="59"/>
        <v>18952.844702333663</v>
      </c>
      <c r="G1225" s="21">
        <f t="shared" si="60"/>
        <v>2.3115167969881334E-2</v>
      </c>
    </row>
    <row r="1226" spans="1:7" x14ac:dyDescent="0.15">
      <c r="A1226" s="17" t="str">
        <f>LEFT(Data!A1232,4)&amp;"-"&amp;IF(LEN(Data!A1232)-FIND(".",Data!A1232)=1,10,RIGHT(Data!A1232,2))&amp;"-28"</f>
        <v>1972-12-28</v>
      </c>
      <c r="B1226" s="18">
        <f>Data!B1233</f>
        <v>118.4</v>
      </c>
      <c r="C1226" s="20">
        <f t="shared" si="58"/>
        <v>7.6595744680851841E-3</v>
      </c>
      <c r="D1226" s="18">
        <f>Data!C1233/12</f>
        <v>0.26305583333333332</v>
      </c>
      <c r="E1226" s="20">
        <f>D1226/B1226</f>
        <v>2.2217553490990988E-3</v>
      </c>
      <c r="F1226" s="18">
        <f t="shared" si="59"/>
        <v>19140.356889282284</v>
      </c>
      <c r="G1226" s="21">
        <f t="shared" si="60"/>
        <v>9.8936170212766683E-3</v>
      </c>
    </row>
    <row r="1227" spans="1:7" x14ac:dyDescent="0.15">
      <c r="A1227" s="17" t="str">
        <f>LEFT(Data!A1233,4)&amp;"-"&amp;IF(LEN(Data!A1233)-FIND(".",Data!A1233)=1,10,RIGHT(Data!A1233,2))&amp;"-28"</f>
        <v>1973-01-28</v>
      </c>
      <c r="B1227" s="18">
        <f>Data!B1234</f>
        <v>114.2</v>
      </c>
      <c r="C1227" s="20">
        <f t="shared" si="58"/>
        <v>-3.5472972972973027E-2</v>
      </c>
      <c r="D1227" s="18">
        <f>Data!C1234/12</f>
        <v>0.26361083333333335</v>
      </c>
      <c r="E1227" s="20">
        <f>D1227/B1227</f>
        <v>2.3083260361938121E-3</v>
      </c>
      <c r="F1227" s="18">
        <f t="shared" si="59"/>
        <v>18503.916716958145</v>
      </c>
      <c r="G1227" s="21">
        <f t="shared" si="60"/>
        <v>-3.3251217623873841E-2</v>
      </c>
    </row>
    <row r="1228" spans="1:7" x14ac:dyDescent="0.15">
      <c r="A1228" s="17" t="str">
        <f>LEFT(Data!A1234,4)&amp;"-"&amp;IF(LEN(Data!A1234)-FIND(".",Data!A1234)=1,10,RIGHT(Data!A1234,2))&amp;"-28"</f>
        <v>1973-02-28</v>
      </c>
      <c r="B1228" s="18">
        <f>Data!B1235</f>
        <v>112.4</v>
      </c>
      <c r="C1228" s="20">
        <f t="shared" si="58"/>
        <v>-1.5761821366024442E-2</v>
      </c>
      <c r="D1228" s="18">
        <f>Data!C1235/12</f>
        <v>0.26416666666666666</v>
      </c>
      <c r="E1228" s="20">
        <f>D1228/B1228</f>
        <v>2.3502372479240804E-3</v>
      </c>
      <c r="F1228" s="18">
        <f t="shared" si="59"/>
        <v>18254.974359822972</v>
      </c>
      <c r="G1228" s="21">
        <f t="shared" si="60"/>
        <v>-1.3453495329830756E-2</v>
      </c>
    </row>
    <row r="1229" spans="1:7" x14ac:dyDescent="0.15">
      <c r="A1229" s="17" t="str">
        <f>LEFT(Data!A1235,4)&amp;"-"&amp;IF(LEN(Data!A1235)-FIND(".",Data!A1235)=1,10,RIGHT(Data!A1235,2))&amp;"-28"</f>
        <v>1973-03-28</v>
      </c>
      <c r="B1229" s="18">
        <f>Data!B1236</f>
        <v>110.3</v>
      </c>
      <c r="C1229" s="20">
        <f t="shared" si="58"/>
        <v>-1.8683274021352392E-2</v>
      </c>
      <c r="D1229" s="18">
        <f>Data!C1236/12</f>
        <v>0.26555583333333332</v>
      </c>
      <c r="E1229" s="20">
        <f>D1229/B1229</f>
        <v>2.407577818071925E-3</v>
      </c>
      <c r="F1229" s="18">
        <f t="shared" si="59"/>
        <v>17956.815192305992</v>
      </c>
      <c r="G1229" s="21">
        <f t="shared" si="60"/>
        <v>-1.6333036773428344E-2</v>
      </c>
    </row>
    <row r="1230" spans="1:7" x14ac:dyDescent="0.15">
      <c r="A1230" s="17" t="str">
        <f>LEFT(Data!A1236,4)&amp;"-"&amp;IF(LEN(Data!A1236)-FIND(".",Data!A1236)=1,10,RIGHT(Data!A1236,2))&amp;"-28"</f>
        <v>1973-04-28</v>
      </c>
      <c r="B1230" s="18">
        <f>Data!B1237</f>
        <v>107.2</v>
      </c>
      <c r="C1230" s="20">
        <f t="shared" si="58"/>
        <v>-2.810516772438798E-2</v>
      </c>
      <c r="D1230" s="18">
        <f>Data!C1237/12</f>
        <v>0.26694416666666665</v>
      </c>
      <c r="E1230" s="20">
        <f>D1230/B1230</f>
        <v>2.4901508084577114E-3</v>
      </c>
      <c r="F1230" s="18">
        <f t="shared" si="59"/>
        <v>17495.368319470606</v>
      </c>
      <c r="G1230" s="21">
        <f t="shared" si="60"/>
        <v>-2.5697589906316098E-2</v>
      </c>
    </row>
    <row r="1231" spans="1:7" x14ac:dyDescent="0.15">
      <c r="A1231" s="17" t="str">
        <f>LEFT(Data!A1237,4)&amp;"-"&amp;IF(LEN(Data!A1237)-FIND(".",Data!A1237)=1,10,RIGHT(Data!A1237,2))&amp;"-28"</f>
        <v>1973-05-28</v>
      </c>
      <c r="B1231" s="18">
        <f>Data!B1238</f>
        <v>104.8</v>
      </c>
      <c r="C1231" s="20">
        <f t="shared" si="58"/>
        <v>-2.2388059701492602E-2</v>
      </c>
      <c r="D1231" s="18">
        <f>Data!C1238/12</f>
        <v>0.26833333333333337</v>
      </c>
      <c r="E1231" s="20">
        <f>D1231/B1231</f>
        <v>2.560432569974555E-3</v>
      </c>
      <c r="F1231" s="18">
        <f t="shared" si="59"/>
        <v>17147.247074599691</v>
      </c>
      <c r="G1231" s="21">
        <f t="shared" si="60"/>
        <v>-1.9897908893034888E-2</v>
      </c>
    </row>
    <row r="1232" spans="1:7" x14ac:dyDescent="0.15">
      <c r="A1232" s="17" t="str">
        <f>LEFT(Data!A1238,4)&amp;"-"&amp;IF(LEN(Data!A1238)-FIND(".",Data!A1238)=1,10,RIGHT(Data!A1238,2))&amp;"-28"</f>
        <v>1973-06-28</v>
      </c>
      <c r="B1232" s="18">
        <f>Data!B1239</f>
        <v>105.8</v>
      </c>
      <c r="C1232" s="20">
        <f t="shared" si="58"/>
        <v>9.5419847328244156E-3</v>
      </c>
      <c r="D1232" s="18">
        <f>Data!C1239/12</f>
        <v>0.26972250000000003</v>
      </c>
      <c r="E1232" s="20">
        <f>D1232/B1232</f>
        <v>2.5493620037807187E-3</v>
      </c>
      <c r="F1232" s="18">
        <f t="shared" si="59"/>
        <v>17354.770214290696</v>
      </c>
      <c r="G1232" s="21">
        <f t="shared" si="60"/>
        <v>1.210241730279904E-2</v>
      </c>
    </row>
    <row r="1233" spans="1:7" x14ac:dyDescent="0.15">
      <c r="A1233" s="17" t="str">
        <f>LEFT(Data!A1239,4)&amp;"-"&amp;IF(LEN(Data!A1239)-FIND(".",Data!A1239)=1,10,RIGHT(Data!A1239,2))&amp;"-28"</f>
        <v>1973-07-28</v>
      </c>
      <c r="B1233" s="18">
        <f>Data!B1240</f>
        <v>103.8</v>
      </c>
      <c r="C1233" s="20">
        <f t="shared" si="58"/>
        <v>-1.8903591682419618E-2</v>
      </c>
      <c r="D1233" s="18">
        <f>Data!C1240/12</f>
        <v>0.27111083333333336</v>
      </c>
      <c r="E1233" s="20">
        <f>D1233/B1233</f>
        <v>2.6118577392421328E-3</v>
      </c>
      <c r="F1233" s="18">
        <f t="shared" si="59"/>
        <v>17070.946316186186</v>
      </c>
      <c r="G1233" s="21">
        <f t="shared" si="60"/>
        <v>-1.6354229678638865E-2</v>
      </c>
    </row>
    <row r="1234" spans="1:7" x14ac:dyDescent="0.15">
      <c r="A1234" s="17" t="str">
        <f>LEFT(Data!A1240,4)&amp;"-"&amp;IF(LEN(Data!A1240)-FIND(".",Data!A1240)=1,10,RIGHT(Data!A1240,2))&amp;"-28"</f>
        <v>1973-08-28</v>
      </c>
      <c r="B1234" s="18">
        <f>Data!B1241</f>
        <v>105.6</v>
      </c>
      <c r="C1234" s="20">
        <f t="shared" si="58"/>
        <v>1.7341040462427681E-2</v>
      </c>
      <c r="D1234" s="18">
        <f>Data!C1241/12</f>
        <v>0.27250000000000002</v>
      </c>
      <c r="E1234" s="20">
        <f>D1234/B1234</f>
        <v>2.5804924242424244E-3</v>
      </c>
      <c r="F1234" s="18">
        <f t="shared" si="59"/>
        <v>17411.56117023922</v>
      </c>
      <c r="G1234" s="21">
        <f t="shared" si="60"/>
        <v>1.99528982016699E-2</v>
      </c>
    </row>
    <row r="1235" spans="1:7" x14ac:dyDescent="0.15">
      <c r="A1235" s="17" t="str">
        <f>LEFT(Data!A1241,4)&amp;"-"&amp;IF(LEN(Data!A1241)-FIND(".",Data!A1241)=1,10,RIGHT(Data!A1241,2))&amp;"-28"</f>
        <v>1973-09-28</v>
      </c>
      <c r="B1235" s="18">
        <f>Data!B1242</f>
        <v>109.8</v>
      </c>
      <c r="C1235" s="20">
        <f t="shared" si="58"/>
        <v>3.9772727272727293E-2</v>
      </c>
      <c r="D1235" s="18">
        <f>Data!C1242/12</f>
        <v>0.27555583333333333</v>
      </c>
      <c r="E1235" s="20">
        <f>D1235/B1235</f>
        <v>2.5096159684274439E-3</v>
      </c>
      <c r="F1235" s="18">
        <f t="shared" si="59"/>
        <v>18148.996845749589</v>
      </c>
      <c r="G1235" s="21">
        <f t="shared" si="60"/>
        <v>4.2353219696969813E-2</v>
      </c>
    </row>
    <row r="1236" spans="1:7" x14ac:dyDescent="0.15">
      <c r="A1236" s="17" t="str">
        <f>LEFT(Data!A1242,4)&amp;"-"&amp;IF(LEN(Data!A1242)-FIND(".",Data!A1242)=1,10,RIGHT(Data!A1242,2))&amp;"-28"</f>
        <v>1973-10-28</v>
      </c>
      <c r="B1236" s="18">
        <f>Data!B1243</f>
        <v>102</v>
      </c>
      <c r="C1236" s="20">
        <f t="shared" si="58"/>
        <v>-7.1038251366120186E-2</v>
      </c>
      <c r="D1236" s="18">
        <f>Data!C1243/12</f>
        <v>0.27861083333333331</v>
      </c>
      <c r="E1236" s="20">
        <f>D1236/B1236</f>
        <v>2.7314787581699342E-3</v>
      </c>
      <c r="F1236" s="18">
        <f t="shared" si="59"/>
        <v>16905.270858073342</v>
      </c>
      <c r="G1236" s="21">
        <f t="shared" si="60"/>
        <v>-6.8528635397692605E-2</v>
      </c>
    </row>
    <row r="1237" spans="1:7" x14ac:dyDescent="0.15">
      <c r="A1237" s="17" t="str">
        <f>LEFT(Data!A1243,4)&amp;"-"&amp;IF(LEN(Data!A1243)-FIND(".",Data!A1243)=1,10,RIGHT(Data!A1243,2))&amp;"-28"</f>
        <v>1973-11-28</v>
      </c>
      <c r="B1237" s="18">
        <f>Data!B1244</f>
        <v>94.78</v>
      </c>
      <c r="C1237" s="20">
        <f t="shared" si="58"/>
        <v>-7.0784313725490211E-2</v>
      </c>
      <c r="D1237" s="18">
        <f>Data!C1244/12</f>
        <v>0.28166666666666668</v>
      </c>
      <c r="E1237" s="20">
        <f>D1237/B1237</f>
        <v>2.9717943307308154E-3</v>
      </c>
      <c r="F1237" s="18">
        <f t="shared" si="59"/>
        <v>15754.819250291028</v>
      </c>
      <c r="G1237" s="21">
        <f t="shared" si="60"/>
        <v>-6.8052834967320286E-2</v>
      </c>
    </row>
    <row r="1238" spans="1:7" x14ac:dyDescent="0.15">
      <c r="A1238" s="17" t="str">
        <f>LEFT(Data!A1244,4)&amp;"-"&amp;IF(LEN(Data!A1244)-FIND(".",Data!A1244)=1,10,RIGHT(Data!A1244,2))&amp;"-28"</f>
        <v>1973-12-28</v>
      </c>
      <c r="B1238" s="18">
        <f>Data!B1245</f>
        <v>96.11</v>
      </c>
      <c r="C1238" s="20">
        <f t="shared" si="58"/>
        <v>1.4032496307237796E-2</v>
      </c>
      <c r="D1238" s="18">
        <f>Data!C1245/12</f>
        <v>0.28333333333333333</v>
      </c>
      <c r="E1238" s="20">
        <f>D1238/B1238</f>
        <v>2.9480109596642734E-3</v>
      </c>
      <c r="F1238" s="18">
        <f t="shared" si="59"/>
        <v>16022.718775771638</v>
      </c>
      <c r="G1238" s="21">
        <f t="shared" si="60"/>
        <v>1.70042906379686E-2</v>
      </c>
    </row>
    <row r="1239" spans="1:7" x14ac:dyDescent="0.15">
      <c r="A1239" s="17" t="str">
        <f>LEFT(Data!A1245,4)&amp;"-"&amp;IF(LEN(Data!A1245)-FIND(".",Data!A1245)=1,10,RIGHT(Data!A1245,2))&amp;"-28"</f>
        <v>1974-01-28</v>
      </c>
      <c r="B1239" s="18">
        <f>Data!B1246</f>
        <v>93.45</v>
      </c>
      <c r="C1239" s="20">
        <f t="shared" si="58"/>
        <v>-2.7676620538965691E-2</v>
      </c>
      <c r="D1239" s="18">
        <f>Data!C1246/12</f>
        <v>0.28499999999999998</v>
      </c>
      <c r="E1239" s="20">
        <f>D1239/B1239</f>
        <v>3.0497592295345099E-3</v>
      </c>
      <c r="F1239" s="18">
        <f t="shared" si="59"/>
        <v>15626.499218766639</v>
      </c>
      <c r="G1239" s="21">
        <f t="shared" si="60"/>
        <v>-2.4728609579301453E-2</v>
      </c>
    </row>
    <row r="1240" spans="1:7" x14ac:dyDescent="0.15">
      <c r="A1240" s="17" t="str">
        <f>LEFT(Data!A1246,4)&amp;"-"&amp;IF(LEN(Data!A1246)-FIND(".",Data!A1246)=1,10,RIGHT(Data!A1246,2))&amp;"-28"</f>
        <v>1974-02-28</v>
      </c>
      <c r="B1240" s="18">
        <f>Data!B1247</f>
        <v>97.44</v>
      </c>
      <c r="C1240" s="20">
        <f t="shared" si="58"/>
        <v>4.2696629213483162E-2</v>
      </c>
      <c r="D1240" s="18">
        <f>Data!C1247/12</f>
        <v>0.28666666666666668</v>
      </c>
      <c r="E1240" s="20">
        <f>D1240/B1240</f>
        <v>2.9419813902572525E-3</v>
      </c>
      <c r="F1240" s="18">
        <f t="shared" si="59"/>
        <v>16341.355122032848</v>
      </c>
      <c r="G1240" s="21">
        <f t="shared" si="60"/>
        <v>4.5746388443017594E-2</v>
      </c>
    </row>
    <row r="1241" spans="1:7" x14ac:dyDescent="0.15">
      <c r="A1241" s="17" t="str">
        <f>LEFT(Data!A1247,4)&amp;"-"&amp;IF(LEN(Data!A1247)-FIND(".",Data!A1247)=1,10,RIGHT(Data!A1247,2))&amp;"-28"</f>
        <v>1974-03-28</v>
      </c>
      <c r="B1241" s="18">
        <f>Data!B1248</f>
        <v>92.46</v>
      </c>
      <c r="C1241" s="20">
        <f t="shared" si="58"/>
        <v>-5.1108374384236543E-2</v>
      </c>
      <c r="D1241" s="18">
        <f>Data!C1248/12</f>
        <v>0.28833333333333333</v>
      </c>
      <c r="E1241" s="20">
        <f>D1241/B1241</f>
        <v>3.1184656428004903E-3</v>
      </c>
      <c r="F1241" s="18">
        <f t="shared" si="59"/>
        <v>15554.250989170838</v>
      </c>
      <c r="G1241" s="21">
        <f t="shared" si="60"/>
        <v>-4.816639299397929E-2</v>
      </c>
    </row>
    <row r="1242" spans="1:7" x14ac:dyDescent="0.15">
      <c r="A1242" s="17" t="str">
        <f>LEFT(Data!A1248,4)&amp;"-"&amp;IF(LEN(Data!A1248)-FIND(".",Data!A1248)=1,10,RIGHT(Data!A1248,2))&amp;"-28"</f>
        <v>1974-04-28</v>
      </c>
      <c r="B1242" s="18">
        <f>Data!B1249</f>
        <v>89.67</v>
      </c>
      <c r="C1242" s="20">
        <f t="shared" si="58"/>
        <v>-3.0175210902011584E-2</v>
      </c>
      <c r="D1242" s="18">
        <f>Data!C1249/12</f>
        <v>0.28999999999999998</v>
      </c>
      <c r="E1242" s="20">
        <f>D1242/B1242</f>
        <v>3.2340805174528825E-3</v>
      </c>
      <c r="F1242" s="18">
        <f t="shared" si="59"/>
        <v>15133.40358245901</v>
      </c>
      <c r="G1242" s="21">
        <f t="shared" si="60"/>
        <v>-2.705674525921109E-2</v>
      </c>
    </row>
    <row r="1243" spans="1:7" x14ac:dyDescent="0.15">
      <c r="A1243" s="17" t="str">
        <f>LEFT(Data!A1249,4)&amp;"-"&amp;IF(LEN(Data!A1249)-FIND(".",Data!A1249)=1,10,RIGHT(Data!A1249,2))&amp;"-28"</f>
        <v>1974-05-28</v>
      </c>
      <c r="B1243" s="18">
        <f>Data!B1250</f>
        <v>89.79</v>
      </c>
      <c r="C1243" s="20">
        <f t="shared" si="58"/>
        <v>1.3382402141184357E-3</v>
      </c>
      <c r="D1243" s="18">
        <f>Data!C1250/12</f>
        <v>0.29166666666666669</v>
      </c>
      <c r="E1243" s="20">
        <f>D1243/B1243</f>
        <v>3.2483201544344208E-3</v>
      </c>
      <c r="F1243" s="18">
        <f t="shared" si="59"/>
        <v>15202.598357398323</v>
      </c>
      <c r="G1243" s="21">
        <f t="shared" si="60"/>
        <v>4.5723207315713221E-3</v>
      </c>
    </row>
    <row r="1244" spans="1:7" x14ac:dyDescent="0.15">
      <c r="A1244" s="17" t="str">
        <f>LEFT(Data!A1250,4)&amp;"-"&amp;IF(LEN(Data!A1250)-FIND(".",Data!A1250)=1,10,RIGHT(Data!A1250,2))&amp;"-28"</f>
        <v>1974-06-28</v>
      </c>
      <c r="B1244" s="18">
        <f>Data!B1251</f>
        <v>79.31</v>
      </c>
      <c r="C1244" s="20">
        <f t="shared" si="58"/>
        <v>-0.11671678360619231</v>
      </c>
      <c r="D1244" s="18">
        <f>Data!C1251/12</f>
        <v>0.29416666666666663</v>
      </c>
      <c r="E1244" s="20">
        <f>D1244/B1244</f>
        <v>3.7090740974236114E-3</v>
      </c>
      <c r="F1244" s="18">
        <f t="shared" si="59"/>
        <v>13477.582881310118</v>
      </c>
      <c r="G1244" s="21">
        <f t="shared" si="60"/>
        <v>-0.11346846345175787</v>
      </c>
    </row>
    <row r="1245" spans="1:7" x14ac:dyDescent="0.15">
      <c r="A1245" s="17" t="str">
        <f>LEFT(Data!A1251,4)&amp;"-"&amp;IF(LEN(Data!A1251)-FIND(".",Data!A1251)=1,10,RIGHT(Data!A1251,2))&amp;"-28"</f>
        <v>1974-07-28</v>
      </c>
      <c r="B1245" s="18">
        <f>Data!B1252</f>
        <v>76.03</v>
      </c>
      <c r="C1245" s="20">
        <f t="shared" si="58"/>
        <v>-4.135670155087634E-2</v>
      </c>
      <c r="D1245" s="18">
        <f>Data!C1252/12</f>
        <v>0.29666666666666669</v>
      </c>
      <c r="E1245" s="20">
        <f>D1245/B1245</f>
        <v>3.9019685211977729E-3</v>
      </c>
      <c r="F1245" s="18">
        <f t="shared" si="59"/>
        <v>12970.183862021522</v>
      </c>
      <c r="G1245" s="21">
        <f t="shared" si="60"/>
        <v>-3.7647627453452737E-2</v>
      </c>
    </row>
    <row r="1246" spans="1:7" x14ac:dyDescent="0.15">
      <c r="A1246" s="17" t="str">
        <f>LEFT(Data!A1252,4)&amp;"-"&amp;IF(LEN(Data!A1252)-FIND(".",Data!A1252)=1,10,RIGHT(Data!A1252,2))&amp;"-28"</f>
        <v>1974-08-28</v>
      </c>
      <c r="B1246" s="18">
        <f>Data!B1253</f>
        <v>68.12</v>
      </c>
      <c r="C1246" s="20">
        <f t="shared" si="58"/>
        <v>-0.10403787978429557</v>
      </c>
      <c r="D1246" s="18">
        <f>Data!C1253/12</f>
        <v>0.29916666666666664</v>
      </c>
      <c r="E1246" s="20">
        <f>D1246/B1246</f>
        <v>4.3917596398512426E-3</v>
      </c>
      <c r="F1246" s="18">
        <f t="shared" si="59"/>
        <v>11671.402681748072</v>
      </c>
      <c r="G1246" s="21">
        <f t="shared" si="60"/>
        <v>-0.10013591126309784</v>
      </c>
    </row>
    <row r="1247" spans="1:7" x14ac:dyDescent="0.15">
      <c r="A1247" s="17" t="str">
        <f>LEFT(Data!A1253,4)&amp;"-"&amp;IF(LEN(Data!A1253)-FIND(".",Data!A1253)=1,10,RIGHT(Data!A1253,2))&amp;"-28"</f>
        <v>1974-09-28</v>
      </c>
      <c r="B1247" s="18">
        <f>Data!B1254</f>
        <v>69.44</v>
      </c>
      <c r="C1247" s="20">
        <f t="shared" si="58"/>
        <v>1.9377568995889494E-2</v>
      </c>
      <c r="D1247" s="18">
        <f>Data!C1254/12</f>
        <v>0.29944416666666668</v>
      </c>
      <c r="E1247" s="20">
        <f>D1247/B1247</f>
        <v>4.3122719854070662E-3</v>
      </c>
      <c r="F1247" s="18">
        <f t="shared" si="59"/>
        <v>11948.824087730607</v>
      </c>
      <c r="G1247" s="21">
        <f t="shared" si="60"/>
        <v>2.3769328635740772E-2</v>
      </c>
    </row>
    <row r="1248" spans="1:7" x14ac:dyDescent="0.15">
      <c r="A1248" s="17" t="str">
        <f>LEFT(Data!A1254,4)&amp;"-"&amp;IF(LEN(Data!A1254)-FIND(".",Data!A1254)=1,10,RIGHT(Data!A1254,2))&amp;"-28"</f>
        <v>1974-10-28</v>
      </c>
      <c r="B1248" s="18">
        <f>Data!B1255</f>
        <v>71.739999999999995</v>
      </c>
      <c r="C1248" s="20">
        <f t="shared" si="58"/>
        <v>3.312211981566815E-2</v>
      </c>
      <c r="D1248" s="18">
        <f>Data!C1255/12</f>
        <v>0.2997225</v>
      </c>
      <c r="E1248" s="20">
        <f>D1248/B1248</f>
        <v>4.1778993587956517E-3</v>
      </c>
      <c r="F1248" s="18">
        <f t="shared" si="59"/>
        <v>12396.121050192838</v>
      </c>
      <c r="G1248" s="21">
        <f t="shared" si="60"/>
        <v>3.7434391801075106E-2</v>
      </c>
    </row>
    <row r="1249" spans="1:7" x14ac:dyDescent="0.15">
      <c r="A1249" s="17" t="str">
        <f>LEFT(Data!A1255,4)&amp;"-"&amp;IF(LEN(Data!A1255)-FIND(".",Data!A1255)=1,10,RIGHT(Data!A1255,2))&amp;"-28"</f>
        <v>1974-11-28</v>
      </c>
      <c r="B1249" s="18">
        <f>Data!B1256</f>
        <v>67.069999999999993</v>
      </c>
      <c r="C1249" s="20">
        <f t="shared" si="58"/>
        <v>-6.5096180652355784E-2</v>
      </c>
      <c r="D1249" s="18">
        <f>Data!C1256/12</f>
        <v>0.3</v>
      </c>
      <c r="E1249" s="20">
        <f>D1249/B1249</f>
        <v>4.4729387207395263E-3</v>
      </c>
      <c r="F1249" s="18">
        <f t="shared" si="59"/>
        <v>11640.970661108169</v>
      </c>
      <c r="G1249" s="21">
        <f t="shared" si="60"/>
        <v>-6.0918281293560139E-2</v>
      </c>
    </row>
    <row r="1250" spans="1:7" x14ac:dyDescent="0.15">
      <c r="A1250" s="17" t="str">
        <f>LEFT(Data!A1256,4)&amp;"-"&amp;IF(LEN(Data!A1256)-FIND(".",Data!A1256)=1,10,RIGHT(Data!A1256,2))&amp;"-28"</f>
        <v>1974-12-28</v>
      </c>
      <c r="B1250" s="18">
        <f>Data!B1257</f>
        <v>72.56</v>
      </c>
      <c r="C1250" s="20">
        <f t="shared" si="58"/>
        <v>8.1854778589533383E-2</v>
      </c>
      <c r="D1250" s="18">
        <f>Data!C1257/12</f>
        <v>0.30194416666666668</v>
      </c>
      <c r="E1250" s="20">
        <f>D1250/B1250</f>
        <v>4.1613032892319005E-3</v>
      </c>
      <c r="F1250" s="18">
        <f t="shared" si="59"/>
        <v>12645.909085557498</v>
      </c>
      <c r="G1250" s="21">
        <f t="shared" si="60"/>
        <v>8.6327717310273E-2</v>
      </c>
    </row>
    <row r="1251" spans="1:7" x14ac:dyDescent="0.15">
      <c r="A1251" s="17" t="str">
        <f>LEFT(Data!A1257,4)&amp;"-"&amp;IF(LEN(Data!A1257)-FIND(".",Data!A1257)=1,10,RIGHT(Data!A1257,2))&amp;"-28"</f>
        <v>1975-01-28</v>
      </c>
      <c r="B1251" s="18">
        <f>Data!B1258</f>
        <v>80.099999999999994</v>
      </c>
      <c r="C1251" s="20">
        <f t="shared" si="58"/>
        <v>0.10391400220507152</v>
      </c>
      <c r="D1251" s="18">
        <f>Data!C1258/12</f>
        <v>0.30388916666666665</v>
      </c>
      <c r="E1251" s="20">
        <f>D1251/B1251</f>
        <v>3.7938722430295464E-3</v>
      </c>
      <c r="F1251" s="18">
        <f t="shared" si="59"/>
        <v>14012.61957323231</v>
      </c>
      <c r="G1251" s="21">
        <f t="shared" si="60"/>
        <v>0.10807530549430333</v>
      </c>
    </row>
    <row r="1252" spans="1:7" x14ac:dyDescent="0.15">
      <c r="A1252" s="17" t="str">
        <f>LEFT(Data!A1258,4)&amp;"-"&amp;IF(LEN(Data!A1258)-FIND(".",Data!A1258)=1,10,RIGHT(Data!A1258,2))&amp;"-28"</f>
        <v>1975-02-28</v>
      </c>
      <c r="B1252" s="18">
        <f>Data!B1259</f>
        <v>83.78</v>
      </c>
      <c r="C1252" s="20">
        <f t="shared" si="58"/>
        <v>4.5942571785268393E-2</v>
      </c>
      <c r="D1252" s="18">
        <f>Data!C1259/12</f>
        <v>0.30583333333333335</v>
      </c>
      <c r="E1252" s="20">
        <f>D1252/B1252</f>
        <v>3.6504336754993238E-3</v>
      </c>
      <c r="F1252" s="18">
        <f t="shared" si="59"/>
        <v>14709.557442326211</v>
      </c>
      <c r="G1252" s="21">
        <f t="shared" si="60"/>
        <v>4.973644402829791E-2</v>
      </c>
    </row>
    <row r="1253" spans="1:7" x14ac:dyDescent="0.15">
      <c r="A1253" s="17" t="str">
        <f>LEFT(Data!A1259,4)&amp;"-"&amp;IF(LEN(Data!A1259)-FIND(".",Data!A1259)=1,10,RIGHT(Data!A1259,2))&amp;"-28"</f>
        <v>1975-03-28</v>
      </c>
      <c r="B1253" s="18">
        <f>Data!B1260</f>
        <v>84.72</v>
      </c>
      <c r="C1253" s="20">
        <f t="shared" si="58"/>
        <v>1.1219861542134169E-2</v>
      </c>
      <c r="D1253" s="18">
        <f>Data!C1260/12</f>
        <v>0.30694416666666668</v>
      </c>
      <c r="E1253" s="20">
        <f>D1253/B1253</f>
        <v>3.6230425716084359E-3</v>
      </c>
      <c r="F1253" s="18">
        <f t="shared" si="59"/>
        <v>14928.292904014339</v>
      </c>
      <c r="G1253" s="21">
        <f t="shared" si="60"/>
        <v>1.4870295217633389E-2</v>
      </c>
    </row>
    <row r="1254" spans="1:7" x14ac:dyDescent="0.15">
      <c r="A1254" s="17" t="str">
        <f>LEFT(Data!A1260,4)&amp;"-"&amp;IF(LEN(Data!A1260)-FIND(".",Data!A1260)=1,10,RIGHT(Data!A1260,2))&amp;"-28"</f>
        <v>1975-04-28</v>
      </c>
      <c r="B1254" s="18">
        <f>Data!B1261</f>
        <v>90.1</v>
      </c>
      <c r="C1254" s="20">
        <f t="shared" si="58"/>
        <v>6.3503305004721344E-2</v>
      </c>
      <c r="D1254" s="18">
        <f>Data!C1261/12</f>
        <v>0.30805583333333336</v>
      </c>
      <c r="E1254" s="20">
        <f>D1254/B1254</f>
        <v>3.4190436551979285E-3</v>
      </c>
      <c r="F1254" s="18">
        <f t="shared" si="59"/>
        <v>15930.374682210462</v>
      </c>
      <c r="G1254" s="21">
        <f t="shared" si="60"/>
        <v>6.7126347576329737E-2</v>
      </c>
    </row>
    <row r="1255" spans="1:7" x14ac:dyDescent="0.15">
      <c r="A1255" s="17" t="str">
        <f>LEFT(Data!A1261,4)&amp;"-"&amp;IF(LEN(Data!A1261)-FIND(".",Data!A1261)=1,10,RIGHT(Data!A1261,2))&amp;"-28"</f>
        <v>1975-05-28</v>
      </c>
      <c r="B1255" s="18">
        <f>Data!B1262</f>
        <v>92.4</v>
      </c>
      <c r="C1255" s="20">
        <f t="shared" si="58"/>
        <v>2.5527192008879096E-2</v>
      </c>
      <c r="D1255" s="18">
        <f>Data!C1262/12</f>
        <v>0.30916666666666665</v>
      </c>
      <c r="E1255" s="20">
        <f>D1255/B1255</f>
        <v>3.3459595959595954E-3</v>
      </c>
      <c r="F1255" s="18">
        <f t="shared" si="59"/>
        <v>16391.499061978771</v>
      </c>
      <c r="G1255" s="21">
        <f t="shared" si="60"/>
        <v>2.8946235664077058E-2</v>
      </c>
    </row>
    <row r="1256" spans="1:7" x14ac:dyDescent="0.15">
      <c r="A1256" s="17" t="str">
        <f>LEFT(Data!A1262,4)&amp;"-"&amp;IF(LEN(Data!A1262)-FIND(".",Data!A1262)=1,10,RIGHT(Data!A1262,2))&amp;"-28"</f>
        <v>1975-06-28</v>
      </c>
      <c r="B1256" s="18">
        <f>Data!B1263</f>
        <v>92.49</v>
      </c>
      <c r="C1256" s="20">
        <f t="shared" si="58"/>
        <v>9.7402597402584945E-4</v>
      </c>
      <c r="D1256" s="18">
        <f>Data!C1263/12</f>
        <v>0.30916666666666665</v>
      </c>
      <c r="E1256" s="20">
        <f>D1256/B1256</f>
        <v>3.3427037157170146E-3</v>
      </c>
      <c r="F1256" s="18">
        <f t="shared" si="59"/>
        <v>16462.31010139695</v>
      </c>
      <c r="G1256" s="21">
        <f t="shared" si="60"/>
        <v>4.3199855699853629E-3</v>
      </c>
    </row>
    <row r="1257" spans="1:7" x14ac:dyDescent="0.15">
      <c r="A1257" s="17" t="str">
        <f>LEFT(Data!A1263,4)&amp;"-"&amp;IF(LEN(Data!A1263)-FIND(".",Data!A1263)=1,10,RIGHT(Data!A1263,2))&amp;"-28"</f>
        <v>1975-07-28</v>
      </c>
      <c r="B1257" s="18">
        <f>Data!B1264</f>
        <v>85.71</v>
      </c>
      <c r="C1257" s="20">
        <f t="shared" si="58"/>
        <v>-7.3305222186182295E-2</v>
      </c>
      <c r="D1257" s="18">
        <f>Data!C1264/12</f>
        <v>0.30916666666666665</v>
      </c>
      <c r="E1257" s="20">
        <f>D1257/B1257</f>
        <v>3.6071248006844785E-3</v>
      </c>
      <c r="F1257" s="18">
        <f t="shared" si="59"/>
        <v>15310.565426861438</v>
      </c>
      <c r="G1257" s="21">
        <f t="shared" si="60"/>
        <v>-6.9962518470465307E-2</v>
      </c>
    </row>
    <row r="1258" spans="1:7" x14ac:dyDescent="0.15">
      <c r="A1258" s="17" t="str">
        <f>LEFT(Data!A1264,4)&amp;"-"&amp;IF(LEN(Data!A1264)-FIND(".",Data!A1264)=1,10,RIGHT(Data!A1264,2))&amp;"-28"</f>
        <v>1975-08-28</v>
      </c>
      <c r="B1258" s="18">
        <f>Data!B1265</f>
        <v>84.67</v>
      </c>
      <c r="C1258" s="20">
        <f t="shared" si="58"/>
        <v>-1.2133940030334744E-2</v>
      </c>
      <c r="D1258" s="18">
        <f>Data!C1265/12</f>
        <v>0.30916666666666665</v>
      </c>
      <c r="E1258" s="20">
        <f>D1258/B1258</f>
        <v>3.6514310460218097E-3</v>
      </c>
      <c r="F1258" s="18">
        <f t="shared" si="59"/>
        <v>15180.015064405119</v>
      </c>
      <c r="G1258" s="21">
        <f t="shared" si="60"/>
        <v>-8.5268152296502642E-3</v>
      </c>
    </row>
    <row r="1259" spans="1:7" x14ac:dyDescent="0.15">
      <c r="A1259" s="17" t="str">
        <f>LEFT(Data!A1265,4)&amp;"-"&amp;IF(LEN(Data!A1265)-FIND(".",Data!A1265)=1,10,RIGHT(Data!A1265,2))&amp;"-28"</f>
        <v>1975-09-28</v>
      </c>
      <c r="B1259" s="18">
        <f>Data!B1266</f>
        <v>88.57</v>
      </c>
      <c r="C1259" s="20">
        <f t="shared" si="58"/>
        <v>4.6061178693752147E-2</v>
      </c>
      <c r="D1259" s="18">
        <f>Data!C1266/12</f>
        <v>0.30833333333333335</v>
      </c>
      <c r="E1259" s="20">
        <f>D1259/B1259</f>
        <v>3.4812389447141626E-3</v>
      </c>
      <c r="F1259" s="18">
        <f t="shared" si="59"/>
        <v>15934.653229145781</v>
      </c>
      <c r="G1259" s="21">
        <f t="shared" si="60"/>
        <v>4.9712609739773983E-2</v>
      </c>
    </row>
    <row r="1260" spans="1:7" x14ac:dyDescent="0.15">
      <c r="A1260" s="17" t="str">
        <f>LEFT(Data!A1266,4)&amp;"-"&amp;IF(LEN(Data!A1266)-FIND(".",Data!A1266)=1,10,RIGHT(Data!A1266,2))&amp;"-28"</f>
        <v>1975-10-28</v>
      </c>
      <c r="B1260" s="18">
        <f>Data!B1267</f>
        <v>90.07</v>
      </c>
      <c r="C1260" s="20">
        <f t="shared" si="58"/>
        <v>1.6935757028339271E-2</v>
      </c>
      <c r="D1260" s="18">
        <f>Data!C1267/12</f>
        <v>0.3075</v>
      </c>
      <c r="E1260" s="20">
        <f>D1260/B1260</f>
        <v>3.4140113245253695E-3</v>
      </c>
      <c r="F1260" s="18">
        <f t="shared" si="59"/>
        <v>16259.990979957252</v>
      </c>
      <c r="G1260" s="21">
        <f t="shared" si="60"/>
        <v>2.0416995973053353E-2</v>
      </c>
    </row>
    <row r="1261" spans="1:7" x14ac:dyDescent="0.15">
      <c r="A1261" s="17" t="str">
        <f>LEFT(Data!A1267,4)&amp;"-"&amp;IF(LEN(Data!A1267)-FIND(".",Data!A1267)=1,10,RIGHT(Data!A1267,2))&amp;"-28"</f>
        <v>1975-11-28</v>
      </c>
      <c r="B1261" s="18">
        <f>Data!B1268</f>
        <v>88.7</v>
      </c>
      <c r="C1261" s="20">
        <f t="shared" si="58"/>
        <v>-1.5210391917397481E-2</v>
      </c>
      <c r="D1261" s="18">
        <f>Data!C1268/12</f>
        <v>0.3066666666666667</v>
      </c>
      <c r="E1261" s="20">
        <f>D1261/B1261</f>
        <v>3.4573468620819245E-3</v>
      </c>
      <c r="F1261" s="18">
        <f t="shared" si="59"/>
        <v>16068.181937921008</v>
      </c>
      <c r="G1261" s="21">
        <f t="shared" si="60"/>
        <v>-1.1796380592872135E-2</v>
      </c>
    </row>
    <row r="1262" spans="1:7" x14ac:dyDescent="0.15">
      <c r="A1262" s="17" t="str">
        <f>LEFT(Data!A1268,4)&amp;"-"&amp;IF(LEN(Data!A1268)-FIND(".",Data!A1268)=1,10,RIGHT(Data!A1268,2))&amp;"-28"</f>
        <v>1975-12-28</v>
      </c>
      <c r="B1262" s="18">
        <f>Data!B1269</f>
        <v>96.86</v>
      </c>
      <c r="C1262" s="20">
        <f t="shared" si="58"/>
        <v>9.1995490417136283E-2</v>
      </c>
      <c r="D1262" s="18">
        <f>Data!C1269/12</f>
        <v>0.30694416666666668</v>
      </c>
      <c r="E1262" s="20">
        <f>D1262/B1262</f>
        <v>3.1689465895794618E-3</v>
      </c>
      <c r="F1262" s="18">
        <f t="shared" si="59"/>
        <v>17601.935493814257</v>
      </c>
      <c r="G1262" s="21">
        <f t="shared" si="60"/>
        <v>9.5452837279218272E-2</v>
      </c>
    </row>
    <row r="1263" spans="1:7" x14ac:dyDescent="0.15">
      <c r="A1263" s="17" t="str">
        <f>LEFT(Data!A1269,4)&amp;"-"&amp;IF(LEN(Data!A1269)-FIND(".",Data!A1269)=1,10,RIGHT(Data!A1269,2))&amp;"-28"</f>
        <v>1976-01-28</v>
      </c>
      <c r="B1263" s="18">
        <f>Data!B1270</f>
        <v>100.6</v>
      </c>
      <c r="C1263" s="20">
        <f t="shared" si="58"/>
        <v>3.8612430311790069E-2</v>
      </c>
      <c r="D1263" s="18">
        <f>Data!C1270/12</f>
        <v>0.30722250000000001</v>
      </c>
      <c r="E1263" s="20">
        <f>D1263/B1263</f>
        <v>3.0539015904572568E-3</v>
      </c>
      <c r="F1263" s="18">
        <f t="shared" si="59"/>
        <v>18337.368594874904</v>
      </c>
      <c r="G1263" s="21">
        <f t="shared" si="60"/>
        <v>4.1781376901369516E-2</v>
      </c>
    </row>
    <row r="1264" spans="1:7" x14ac:dyDescent="0.15">
      <c r="A1264" s="17" t="str">
        <f>LEFT(Data!A1270,4)&amp;"-"&amp;IF(LEN(Data!A1270)-FIND(".",Data!A1270)=1,10,RIGHT(Data!A1270,2))&amp;"-28"</f>
        <v>1976-02-28</v>
      </c>
      <c r="B1264" s="18">
        <f>Data!B1271</f>
        <v>101.1</v>
      </c>
      <c r="C1264" s="20">
        <f t="shared" si="58"/>
        <v>4.9701789264413598E-3</v>
      </c>
      <c r="D1264" s="18">
        <f>Data!C1271/12</f>
        <v>0.3075</v>
      </c>
      <c r="E1264" s="20">
        <f>D1264/B1264</f>
        <v>3.0415430267062317E-3</v>
      </c>
      <c r="F1264" s="18">
        <f t="shared" si="59"/>
        <v>18484.509116948226</v>
      </c>
      <c r="G1264" s="21">
        <f t="shared" si="60"/>
        <v>8.024080516898513E-3</v>
      </c>
    </row>
    <row r="1265" spans="1:7" x14ac:dyDescent="0.15">
      <c r="A1265" s="17" t="str">
        <f>LEFT(Data!A1271,4)&amp;"-"&amp;IF(LEN(Data!A1271)-FIND(".",Data!A1271)=1,10,RIGHT(Data!A1271,2))&amp;"-28"</f>
        <v>1976-03-28</v>
      </c>
      <c r="B1265" s="18">
        <f>Data!B1272</f>
        <v>101.9</v>
      </c>
      <c r="C1265" s="20">
        <f t="shared" si="58"/>
        <v>7.9129574678538095E-3</v>
      </c>
      <c r="D1265" s="18">
        <f>Data!C1272/12</f>
        <v>0.30944416666666669</v>
      </c>
      <c r="E1265" s="20">
        <f>D1265/B1265</f>
        <v>3.0367435394177298E-3</v>
      </c>
      <c r="F1265" s="18">
        <f t="shared" si="59"/>
        <v>18686.997681211538</v>
      </c>
      <c r="G1265" s="21">
        <f t="shared" si="60"/>
        <v>1.0954500494560149E-2</v>
      </c>
    </row>
    <row r="1266" spans="1:7" x14ac:dyDescent="0.15">
      <c r="A1266" s="17" t="str">
        <f>LEFT(Data!A1272,4)&amp;"-"&amp;IF(LEN(Data!A1272)-FIND(".",Data!A1272)=1,10,RIGHT(Data!A1272,2))&amp;"-28"</f>
        <v>1976-04-28</v>
      </c>
      <c r="B1266" s="18">
        <f>Data!B1273</f>
        <v>101.2</v>
      </c>
      <c r="C1266" s="20">
        <f t="shared" si="58"/>
        <v>-6.8694798822375169E-3</v>
      </c>
      <c r="D1266" s="18">
        <f>Data!C1273/12</f>
        <v>0.31138916666666666</v>
      </c>
      <c r="E1266" s="20">
        <f>D1266/B1266</f>
        <v>3.0769680500658762E-3</v>
      </c>
      <c r="F1266" s="18">
        <f t="shared" si="59"/>
        <v>18615.375346060569</v>
      </c>
      <c r="G1266" s="21">
        <f t="shared" si="60"/>
        <v>-3.8327363428197758E-3</v>
      </c>
    </row>
    <row r="1267" spans="1:7" x14ac:dyDescent="0.15">
      <c r="A1267" s="17" t="str">
        <f>LEFT(Data!A1273,4)&amp;"-"&amp;IF(LEN(Data!A1273)-FIND(".",Data!A1273)=1,10,RIGHT(Data!A1273,2))&amp;"-28"</f>
        <v>1976-05-28</v>
      </c>
      <c r="B1267" s="18">
        <f>Data!B1274</f>
        <v>101.8</v>
      </c>
      <c r="C1267" s="20">
        <f t="shared" si="58"/>
        <v>5.9288537549406772E-3</v>
      </c>
      <c r="D1267" s="18">
        <f>Data!C1274/12</f>
        <v>0.3133333333333333</v>
      </c>
      <c r="E1267" s="20">
        <f>D1267/B1267</f>
        <v>3.0779305828421738E-3</v>
      </c>
      <c r="F1267" s="18">
        <f t="shared" si="59"/>
        <v>18783.022099260506</v>
      </c>
      <c r="G1267" s="21">
        <f t="shared" si="60"/>
        <v>9.0058218050066419E-3</v>
      </c>
    </row>
    <row r="1268" spans="1:7" x14ac:dyDescent="0.15">
      <c r="A1268" s="17" t="str">
        <f>LEFT(Data!A1274,4)&amp;"-"&amp;IF(LEN(Data!A1274)-FIND(".",Data!A1274)=1,10,RIGHT(Data!A1274,2))&amp;"-28"</f>
        <v>1976-06-28</v>
      </c>
      <c r="B1268" s="18">
        <f>Data!B1275</f>
        <v>104.2</v>
      </c>
      <c r="C1268" s="20">
        <f t="shared" si="58"/>
        <v>2.3575638506876384E-2</v>
      </c>
      <c r="D1268" s="18">
        <f>Data!C1275/12</f>
        <v>0.31583333333333335</v>
      </c>
      <c r="E1268" s="20">
        <f>D1268/B1268</f>
        <v>3.0310300703774791E-3</v>
      </c>
      <c r="F1268" s="18">
        <f t="shared" si="59"/>
        <v>19283.656676496856</v>
      </c>
      <c r="G1268" s="21">
        <f t="shared" si="60"/>
        <v>2.6653569089718498E-2</v>
      </c>
    </row>
    <row r="1269" spans="1:7" x14ac:dyDescent="0.15">
      <c r="A1269" s="17" t="str">
        <f>LEFT(Data!A1275,4)&amp;"-"&amp;IF(LEN(Data!A1275)-FIND(".",Data!A1275)=1,10,RIGHT(Data!A1275,2))&amp;"-28"</f>
        <v>1976-07-28</v>
      </c>
      <c r="B1269" s="18">
        <f>Data!B1276</f>
        <v>103.3</v>
      </c>
      <c r="C1269" s="20">
        <f t="shared" si="58"/>
        <v>-8.6372360844529927E-3</v>
      </c>
      <c r="D1269" s="18">
        <f>Data!C1276/12</f>
        <v>0.3183333333333333</v>
      </c>
      <c r="E1269" s="20">
        <f>D1269/B1269</f>
        <v>3.0816392384640204E-3</v>
      </c>
      <c r="F1269" s="18">
        <f t="shared" si="59"/>
        <v>19175.548524463713</v>
      </c>
      <c r="G1269" s="21">
        <f t="shared" si="60"/>
        <v>-5.6062060140754655E-3</v>
      </c>
    </row>
    <row r="1270" spans="1:7" x14ac:dyDescent="0.15">
      <c r="A1270" s="17" t="str">
        <f>LEFT(Data!A1276,4)&amp;"-"&amp;IF(LEN(Data!A1276)-FIND(".",Data!A1276)=1,10,RIGHT(Data!A1276,2))&amp;"-28"</f>
        <v>1976-08-28</v>
      </c>
      <c r="B1270" s="18">
        <f>Data!B1277</f>
        <v>105.5</v>
      </c>
      <c r="C1270" s="20">
        <f t="shared" si="58"/>
        <v>2.1297192642788065E-2</v>
      </c>
      <c r="D1270" s="18">
        <f>Data!C1277/12</f>
        <v>0.32083333333333336</v>
      </c>
      <c r="E1270" s="20">
        <f>D1270/B1270</f>
        <v>3.0410742496050553E-3</v>
      </c>
      <c r="F1270" s="18">
        <f t="shared" si="59"/>
        <v>19643.025998172405</v>
      </c>
      <c r="G1270" s="21">
        <f t="shared" si="60"/>
        <v>2.4378831881252117E-2</v>
      </c>
    </row>
    <row r="1271" spans="1:7" x14ac:dyDescent="0.15">
      <c r="A1271" s="17" t="str">
        <f>LEFT(Data!A1277,4)&amp;"-"&amp;IF(LEN(Data!A1277)-FIND(".",Data!A1277)=1,10,RIGHT(Data!A1277,2))&amp;"-28"</f>
        <v>1976-09-28</v>
      </c>
      <c r="B1271" s="18">
        <f>Data!B1278</f>
        <v>101.9</v>
      </c>
      <c r="C1271" s="20">
        <f t="shared" si="58"/>
        <v>-3.4123222748815074E-2</v>
      </c>
      <c r="D1271" s="18">
        <f>Data!C1278/12</f>
        <v>0.32638916666666667</v>
      </c>
      <c r="E1271" s="20">
        <f>D1271/B1271</f>
        <v>3.2030340202813213E-3</v>
      </c>
      <c r="F1271" s="18">
        <f t="shared" si="59"/>
        <v>19032.478547123366</v>
      </c>
      <c r="G1271" s="21">
        <f t="shared" si="60"/>
        <v>-3.1082148499210094E-2</v>
      </c>
    </row>
    <row r="1272" spans="1:7" x14ac:dyDescent="0.15">
      <c r="A1272" s="17" t="str">
        <f>LEFT(Data!A1278,4)&amp;"-"&amp;IF(LEN(Data!A1278)-FIND(".",Data!A1278)=1,10,RIGHT(Data!A1278,2))&amp;"-28"</f>
        <v>1976-10-28</v>
      </c>
      <c r="B1272" s="18">
        <f>Data!B1279</f>
        <v>101.2</v>
      </c>
      <c r="C1272" s="20">
        <f t="shared" si="58"/>
        <v>-6.8694798822375169E-3</v>
      </c>
      <c r="D1272" s="18">
        <f>Data!C1279/12</f>
        <v>0.33194416666666665</v>
      </c>
      <c r="E1272" s="20">
        <f>D1272/B1272</f>
        <v>3.2800806982872196E-3</v>
      </c>
      <c r="F1272" s="18">
        <f t="shared" si="59"/>
        <v>18962.696994911497</v>
      </c>
      <c r="G1272" s="21">
        <f t="shared" si="60"/>
        <v>-3.6664458619560802E-3</v>
      </c>
    </row>
    <row r="1273" spans="1:7" x14ac:dyDescent="0.15">
      <c r="A1273" s="17" t="str">
        <f>LEFT(Data!A1279,4)&amp;"-"&amp;IF(LEN(Data!A1279)-FIND(".",Data!A1279)=1,10,RIGHT(Data!A1279,2))&amp;"-28"</f>
        <v>1976-11-28</v>
      </c>
      <c r="B1273" s="18">
        <f>Data!B1280</f>
        <v>104.7</v>
      </c>
      <c r="C1273" s="20">
        <f t="shared" si="58"/>
        <v>3.4584980237154062E-2</v>
      </c>
      <c r="D1273" s="18">
        <f>Data!C1280/12</f>
        <v>0.33749999999999997</v>
      </c>
      <c r="E1273" s="20">
        <f>D1273/B1273</f>
        <v>3.2234957020057303E-3</v>
      </c>
      <c r="F1273" s="18">
        <f t="shared" si="59"/>
        <v>19680.720672124127</v>
      </c>
      <c r="G1273" s="21">
        <f t="shared" si="60"/>
        <v>3.7865060935441175E-2</v>
      </c>
    </row>
    <row r="1274" spans="1:7" x14ac:dyDescent="0.15">
      <c r="A1274" s="17" t="str">
        <f>LEFT(Data!A1280,4)&amp;"-"&amp;IF(LEN(Data!A1280)-FIND(".",Data!A1280)=1,10,RIGHT(Data!A1280,2))&amp;"-28"</f>
        <v>1976-12-28</v>
      </c>
      <c r="B1274" s="18">
        <f>Data!B1281</f>
        <v>103.8</v>
      </c>
      <c r="C1274" s="20">
        <f t="shared" si="58"/>
        <v>-8.5959885386820423E-3</v>
      </c>
      <c r="D1274" s="18">
        <f>Data!C1281/12</f>
        <v>0.34138916666666663</v>
      </c>
      <c r="E1274" s="20">
        <f>D1274/B1274</f>
        <v>3.2889129736673088E-3</v>
      </c>
      <c r="F1274" s="18">
        <f t="shared" si="59"/>
        <v>19574.986141292513</v>
      </c>
      <c r="G1274" s="21">
        <f t="shared" si="60"/>
        <v>-5.3724928366762903E-3</v>
      </c>
    </row>
    <row r="1275" spans="1:7" x14ac:dyDescent="0.15">
      <c r="A1275" s="17" t="str">
        <f>LEFT(Data!A1281,4)&amp;"-"&amp;IF(LEN(Data!A1281)-FIND(".",Data!A1281)=1,10,RIGHT(Data!A1281,2))&amp;"-28"</f>
        <v>1977-01-28</v>
      </c>
      <c r="B1275" s="18">
        <f>Data!B1282</f>
        <v>101</v>
      </c>
      <c r="C1275" s="20">
        <f t="shared" si="58"/>
        <v>-2.6974951830443183E-2</v>
      </c>
      <c r="D1275" s="18">
        <f>Data!C1282/12</f>
        <v>0.34527749999999996</v>
      </c>
      <c r="E1275" s="20">
        <f>D1275/B1275</f>
        <v>3.4185891089108908E-3</v>
      </c>
      <c r="F1275" s="18">
        <f t="shared" si="59"/>
        <v>19111.332258929007</v>
      </c>
      <c r="G1275" s="21">
        <f t="shared" si="60"/>
        <v>-2.3686038856776004E-2</v>
      </c>
    </row>
    <row r="1276" spans="1:7" x14ac:dyDescent="0.15">
      <c r="A1276" s="17" t="str">
        <f>LEFT(Data!A1282,4)&amp;"-"&amp;IF(LEN(Data!A1282)-FIND(".",Data!A1282)=1,10,RIGHT(Data!A1282,2))&amp;"-28"</f>
        <v>1977-02-28</v>
      </c>
      <c r="B1276" s="18">
        <f>Data!B1283</f>
        <v>100.6</v>
      </c>
      <c r="C1276" s="20">
        <f t="shared" si="58"/>
        <v>-3.9603960396039639E-3</v>
      </c>
      <c r="D1276" s="18">
        <f>Data!C1283/12</f>
        <v>0.34916666666666668</v>
      </c>
      <c r="E1276" s="20">
        <f>D1276/B1276</f>
        <v>3.4708416169648777E-3</v>
      </c>
      <c r="F1276" s="18">
        <f t="shared" si="59"/>
        <v>19100.977606656343</v>
      </c>
      <c r="G1276" s="21">
        <f t="shared" si="60"/>
        <v>-5.4180693069305619E-4</v>
      </c>
    </row>
    <row r="1277" spans="1:7" x14ac:dyDescent="0.15">
      <c r="A1277" s="17" t="str">
        <f>LEFT(Data!A1283,4)&amp;"-"&amp;IF(LEN(Data!A1283)-FIND(".",Data!A1283)=1,10,RIGHT(Data!A1283,2))&amp;"-28"</f>
        <v>1977-03-28</v>
      </c>
      <c r="B1277" s="18">
        <f>Data!B1284</f>
        <v>99.05</v>
      </c>
      <c r="C1277" s="20">
        <f t="shared" si="58"/>
        <v>-1.5407554671968193E-2</v>
      </c>
      <c r="D1277" s="18">
        <f>Data!C1284/12</f>
        <v>0.35388916666666664</v>
      </c>
      <c r="E1277" s="20">
        <f>D1277/B1277</f>
        <v>3.5728335857311121E-3</v>
      </c>
      <c r="F1277" s="18">
        <f t="shared" si="59"/>
        <v>18872.974717895642</v>
      </c>
      <c r="G1277" s="21">
        <f t="shared" si="60"/>
        <v>-1.1936713055003323E-2</v>
      </c>
    </row>
    <row r="1278" spans="1:7" x14ac:dyDescent="0.15">
      <c r="A1278" s="17" t="str">
        <f>LEFT(Data!A1284,4)&amp;"-"&amp;IF(LEN(Data!A1284)-FIND(".",Data!A1284)=1,10,RIGHT(Data!A1284,2))&amp;"-28"</f>
        <v>1977-04-28</v>
      </c>
      <c r="B1278" s="18">
        <f>Data!B1285</f>
        <v>98.76</v>
      </c>
      <c r="C1278" s="20">
        <f t="shared" si="58"/>
        <v>-2.9278142352346936E-3</v>
      </c>
      <c r="D1278" s="18">
        <f>Data!C1285/12</f>
        <v>0.35861083333333332</v>
      </c>
      <c r="E1278" s="20">
        <f>D1278/B1278</f>
        <v>3.6311343998919939E-3</v>
      </c>
      <c r="F1278" s="18">
        <f t="shared" si="59"/>
        <v>18885.148151790112</v>
      </c>
      <c r="G1278" s="21">
        <f t="shared" si="60"/>
        <v>6.4501935049632309E-4</v>
      </c>
    </row>
    <row r="1279" spans="1:7" x14ac:dyDescent="0.15">
      <c r="A1279" s="17" t="str">
        <f>LEFT(Data!A1285,4)&amp;"-"&amp;IF(LEN(Data!A1285)-FIND(".",Data!A1285)=1,10,RIGHT(Data!A1285,2))&amp;"-28"</f>
        <v>1977-05-28</v>
      </c>
      <c r="B1279" s="18">
        <f>Data!B1286</f>
        <v>99.29</v>
      </c>
      <c r="C1279" s="20">
        <f t="shared" si="58"/>
        <v>5.3665451599838043E-3</v>
      </c>
      <c r="D1279" s="18">
        <f>Data!C1286/12</f>
        <v>0.36333333333333334</v>
      </c>
      <c r="E1279" s="20">
        <f>D1279/B1279</f>
        <v>3.6593144660422329E-3</v>
      </c>
      <c r="F1279" s="18">
        <f t="shared" si="59"/>
        <v>19055.070663300699</v>
      </c>
      <c r="G1279" s="21">
        <f t="shared" si="60"/>
        <v>8.9976795598758486E-3</v>
      </c>
    </row>
    <row r="1280" spans="1:7" x14ac:dyDescent="0.15">
      <c r="A1280" s="17" t="str">
        <f>LEFT(Data!A1286,4)&amp;"-"&amp;IF(LEN(Data!A1286)-FIND(".",Data!A1286)=1,10,RIGHT(Data!A1286,2))&amp;"-28"</f>
        <v>1977-06-28</v>
      </c>
      <c r="B1280" s="18">
        <f>Data!B1287</f>
        <v>100.2</v>
      </c>
      <c r="C1280" s="20">
        <f t="shared" si="58"/>
        <v>9.1650720112801398E-3</v>
      </c>
      <c r="D1280" s="18">
        <f>Data!C1287/12</f>
        <v>0.36722250000000001</v>
      </c>
      <c r="E1280" s="20">
        <f>D1280/B1280</f>
        <v>3.6648952095808384E-3</v>
      </c>
      <c r="F1280" s="18">
        <f t="shared" si="59"/>
        <v>19299.440253839555</v>
      </c>
      <c r="G1280" s="21">
        <f t="shared" si="60"/>
        <v>1.2824386477322314E-2</v>
      </c>
    </row>
    <row r="1281" spans="1:7" x14ac:dyDescent="0.15">
      <c r="A1281" s="17" t="str">
        <f>LEFT(Data!A1287,4)&amp;"-"&amp;IF(LEN(Data!A1287)-FIND(".",Data!A1287)=1,10,RIGHT(Data!A1287,2))&amp;"-28"</f>
        <v>1977-07-28</v>
      </c>
      <c r="B1281" s="18">
        <f>Data!B1288</f>
        <v>97.75</v>
      </c>
      <c r="C1281" s="20">
        <f t="shared" si="58"/>
        <v>-2.4451097804391253E-2</v>
      </c>
      <c r="D1281" s="18">
        <f>Data!C1288/12</f>
        <v>0.37111083333333333</v>
      </c>
      <c r="E1281" s="20">
        <f>D1281/B1281</f>
        <v>3.7965302642796249E-3</v>
      </c>
      <c r="F1281" s="18">
        <f t="shared" si="59"/>
        <v>18898.278178756806</v>
      </c>
      <c r="G1281" s="21">
        <f t="shared" si="60"/>
        <v>-2.0786202594810455E-2</v>
      </c>
    </row>
    <row r="1282" spans="1:7" x14ac:dyDescent="0.15">
      <c r="A1282" s="17" t="str">
        <f>LEFT(Data!A1288,4)&amp;"-"&amp;IF(LEN(Data!A1288)-FIND(".",Data!A1288)=1,10,RIGHT(Data!A1288,2))&amp;"-28"</f>
        <v>1977-08-28</v>
      </c>
      <c r="B1282" s="18">
        <f>Data!B1289</f>
        <v>96.23</v>
      </c>
      <c r="C1282" s="20">
        <f t="shared" si="58"/>
        <v>-1.5549872122762154E-2</v>
      </c>
      <c r="D1282" s="18">
        <f>Data!C1289/12</f>
        <v>0.375</v>
      </c>
      <c r="E1282" s="20">
        <f>D1282/B1282</f>
        <v>3.8969136443936401E-3</v>
      </c>
      <c r="F1282" s="18">
        <f t="shared" si="59"/>
        <v>18676.160254785176</v>
      </c>
      <c r="G1282" s="21">
        <f t="shared" si="60"/>
        <v>-1.1753341858482536E-2</v>
      </c>
    </row>
    <row r="1283" spans="1:7" x14ac:dyDescent="0.15">
      <c r="A1283" s="17" t="str">
        <f>LEFT(Data!A1289,4)&amp;"-"&amp;IF(LEN(Data!A1289)-FIND(".",Data!A1289)=1,10,RIGHT(Data!A1289,2))&amp;"-28"</f>
        <v>1977-09-28</v>
      </c>
      <c r="B1283" s="18">
        <f>Data!B1290</f>
        <v>93.74</v>
      </c>
      <c r="C1283" s="20">
        <f t="shared" si="58"/>
        <v>-2.5875506598773912E-2</v>
      </c>
      <c r="D1283" s="18">
        <f>Data!C1290/12</f>
        <v>0.37972250000000002</v>
      </c>
      <c r="E1283" s="20">
        <f>D1283/B1283</f>
        <v>4.0508054192447199E-3</v>
      </c>
      <c r="F1283" s="18">
        <f t="shared" si="59"/>
        <v>18265.684530594477</v>
      </c>
      <c r="G1283" s="21">
        <f t="shared" si="60"/>
        <v>-2.1978592954380316E-2</v>
      </c>
    </row>
    <row r="1284" spans="1:7" x14ac:dyDescent="0.15">
      <c r="A1284" s="17" t="str">
        <f>LEFT(Data!A1290,4)&amp;"-"&amp;IF(LEN(Data!A1290)-FIND(".",Data!A1290)=1,10,RIGHT(Data!A1290,2))&amp;"-28"</f>
        <v>1977-10-28</v>
      </c>
      <c r="B1284" s="18">
        <f>Data!B1291</f>
        <v>94.28</v>
      </c>
      <c r="C1284" s="20">
        <f t="shared" ref="C1284:C1347" si="61">B1284/B1283-1</f>
        <v>5.7606144655431013E-3</v>
      </c>
      <c r="D1284" s="18">
        <f>Data!C1291/12</f>
        <v>0.3844441666666667</v>
      </c>
      <c r="E1284" s="20">
        <f>D1284/B1284</f>
        <v>4.0776852637533587E-3</v>
      </c>
      <c r="F1284" s="18">
        <f t="shared" ref="F1284:F1347" si="62">(1+C1284+E1283)*F1283</f>
        <v>18444.896831007212</v>
      </c>
      <c r="G1284" s="21">
        <f t="shared" ref="G1284:G1347" si="63">F1284/F1283-1</f>
        <v>9.811419884787842E-3</v>
      </c>
    </row>
    <row r="1285" spans="1:7" x14ac:dyDescent="0.15">
      <c r="A1285" s="17" t="str">
        <f>LEFT(Data!A1291,4)&amp;"-"&amp;IF(LEN(Data!A1291)-FIND(".",Data!A1291)=1,10,RIGHT(Data!A1291,2))&amp;"-28"</f>
        <v>1977-11-28</v>
      </c>
      <c r="B1285" s="18">
        <f>Data!B1292</f>
        <v>93.82</v>
      </c>
      <c r="C1285" s="20">
        <f t="shared" si="61"/>
        <v>-4.8790835808231181E-3</v>
      </c>
      <c r="D1285" s="18">
        <f>Data!C1292/12</f>
        <v>0.38916666666666666</v>
      </c>
      <c r="E1285" s="20">
        <f>D1285/B1285</f>
        <v>4.1480139273786685E-3</v>
      </c>
      <c r="F1285" s="18">
        <f t="shared" si="62"/>
        <v>18430.115121728319</v>
      </c>
      <c r="G1285" s="21">
        <f t="shared" si="63"/>
        <v>-8.0139831706971254E-4</v>
      </c>
    </row>
    <row r="1286" spans="1:7" x14ac:dyDescent="0.15">
      <c r="A1286" s="17" t="str">
        <f>LEFT(Data!A1292,4)&amp;"-"&amp;IF(LEN(Data!A1292)-FIND(".",Data!A1292)=1,10,RIGHT(Data!A1292,2))&amp;"-28"</f>
        <v>1977-12-28</v>
      </c>
      <c r="B1286" s="18">
        <f>Data!B1293</f>
        <v>90.25</v>
      </c>
      <c r="C1286" s="20">
        <f t="shared" si="61"/>
        <v>-3.8051588147516413E-2</v>
      </c>
      <c r="D1286" s="18">
        <f>Data!C1293/12</f>
        <v>0.3927775</v>
      </c>
      <c r="E1286" s="20">
        <f>D1286/B1286</f>
        <v>4.352105263157895E-3</v>
      </c>
      <c r="F1286" s="18">
        <f t="shared" si="62"/>
        <v>17805.268345813118</v>
      </c>
      <c r="G1286" s="21">
        <f t="shared" si="63"/>
        <v>-3.3903574220137789E-2</v>
      </c>
    </row>
    <row r="1287" spans="1:7" x14ac:dyDescent="0.15">
      <c r="A1287" s="17" t="str">
        <f>LEFT(Data!A1293,4)&amp;"-"&amp;IF(LEN(Data!A1293)-FIND(".",Data!A1293)=1,10,RIGHT(Data!A1293,2))&amp;"-28"</f>
        <v>1978-01-28</v>
      </c>
      <c r="B1287" s="18">
        <f>Data!B1294</f>
        <v>88.98</v>
      </c>
      <c r="C1287" s="20">
        <f t="shared" si="61"/>
        <v>-1.4072022160664721E-2</v>
      </c>
      <c r="D1287" s="18">
        <f>Data!C1294/12</f>
        <v>0.39638916666666663</v>
      </c>
      <c r="E1287" s="20">
        <f>D1287/B1287</f>
        <v>4.4548119427586718E-3</v>
      </c>
      <c r="F1287" s="18">
        <f t="shared" si="62"/>
        <v>17632.202617154006</v>
      </c>
      <c r="G1287" s="21">
        <f t="shared" si="63"/>
        <v>-9.7199168975068417E-3</v>
      </c>
    </row>
    <row r="1288" spans="1:7" x14ac:dyDescent="0.15">
      <c r="A1288" s="17" t="str">
        <f>LEFT(Data!A1294,4)&amp;"-"&amp;IF(LEN(Data!A1294)-FIND(".",Data!A1294)=1,10,RIGHT(Data!A1294,2))&amp;"-28"</f>
        <v>1978-02-28</v>
      </c>
      <c r="B1288" s="18">
        <f>Data!B1295</f>
        <v>88.82</v>
      </c>
      <c r="C1288" s="20">
        <f t="shared" si="61"/>
        <v>-1.7981568891887179E-3</v>
      </c>
      <c r="D1288" s="18">
        <f>Data!C1295/12</f>
        <v>0.39999999999999997</v>
      </c>
      <c r="E1288" s="20">
        <f>D1288/B1288</f>
        <v>4.5034902049088041E-3</v>
      </c>
      <c r="F1288" s="18">
        <f t="shared" si="62"/>
        <v>17679.04529734244</v>
      </c>
      <c r="G1288" s="21">
        <f t="shared" si="63"/>
        <v>2.6566550535700451E-3</v>
      </c>
    </row>
    <row r="1289" spans="1:7" x14ac:dyDescent="0.15">
      <c r="A1289" s="17" t="str">
        <f>LEFT(Data!A1295,4)&amp;"-"&amp;IF(LEN(Data!A1295)-FIND(".",Data!A1295)=1,10,RIGHT(Data!A1295,2))&amp;"-28"</f>
        <v>1978-03-28</v>
      </c>
      <c r="B1289" s="18">
        <f>Data!B1296</f>
        <v>92.71</v>
      </c>
      <c r="C1289" s="20">
        <f t="shared" si="61"/>
        <v>4.3796442242738154E-2</v>
      </c>
      <c r="D1289" s="18">
        <f>Data!C1296/12</f>
        <v>0.40305583333333334</v>
      </c>
      <c r="E1289" s="20">
        <f>D1289/B1289</f>
        <v>4.3474903821953768E-3</v>
      </c>
      <c r="F1289" s="18">
        <f t="shared" si="62"/>
        <v>18532.941990942971</v>
      </c>
      <c r="G1289" s="21">
        <f t="shared" si="63"/>
        <v>4.8299932447646965E-2</v>
      </c>
    </row>
    <row r="1290" spans="1:7" x14ac:dyDescent="0.15">
      <c r="A1290" s="17" t="str">
        <f>LEFT(Data!A1296,4)&amp;"-"&amp;IF(LEN(Data!A1296)-FIND(".",Data!A1296)=1,10,RIGHT(Data!A1296,2))&amp;"-28"</f>
        <v>1978-04-28</v>
      </c>
      <c r="B1290" s="18">
        <f>Data!B1297</f>
        <v>97.41</v>
      </c>
      <c r="C1290" s="20">
        <f t="shared" si="61"/>
        <v>5.0695717829791764E-2</v>
      </c>
      <c r="D1290" s="18">
        <f>Data!C1297/12</f>
        <v>0.40611083333333337</v>
      </c>
      <c r="E1290" s="20">
        <f>D1290/B1290</f>
        <v>4.1690877048899842E-3</v>
      </c>
      <c r="F1290" s="18">
        <f t="shared" si="62"/>
        <v>19553.054575731123</v>
      </c>
      <c r="G1290" s="21">
        <f t="shared" si="63"/>
        <v>5.504320821198716E-2</v>
      </c>
    </row>
    <row r="1291" spans="1:7" x14ac:dyDescent="0.15">
      <c r="A1291" s="17" t="str">
        <f>LEFT(Data!A1297,4)&amp;"-"&amp;IF(LEN(Data!A1297)-FIND(".",Data!A1297)=1,10,RIGHT(Data!A1297,2))&amp;"-28"</f>
        <v>1978-05-28</v>
      </c>
      <c r="B1291" s="18">
        <f>Data!B1298</f>
        <v>97.66</v>
      </c>
      <c r="C1291" s="20">
        <f t="shared" si="61"/>
        <v>2.5664716148239286E-3</v>
      </c>
      <c r="D1291" s="18">
        <f>Data!C1298/12</f>
        <v>0.40916666666666668</v>
      </c>
      <c r="E1291" s="20">
        <f>D1291/B1291</f>
        <v>4.1897057819646399E-3</v>
      </c>
      <c r="F1291" s="18">
        <f t="shared" si="62"/>
        <v>19684.755334707563</v>
      </c>
      <c r="G1291" s="21">
        <f t="shared" si="63"/>
        <v>6.7355593197138131E-3</v>
      </c>
    </row>
    <row r="1292" spans="1:7" x14ac:dyDescent="0.15">
      <c r="A1292" s="17" t="str">
        <f>LEFT(Data!A1298,4)&amp;"-"&amp;IF(LEN(Data!A1298)-FIND(".",Data!A1298)=1,10,RIGHT(Data!A1298,2))&amp;"-28"</f>
        <v>1978-06-28</v>
      </c>
      <c r="B1292" s="18">
        <f>Data!B1299</f>
        <v>97.19</v>
      </c>
      <c r="C1292" s="20">
        <f t="shared" si="61"/>
        <v>-4.8126151955765195E-3</v>
      </c>
      <c r="D1292" s="18">
        <f>Data!C1299/12</f>
        <v>0.41222249999999999</v>
      </c>
      <c r="E1292" s="20">
        <f>D1292/B1292</f>
        <v>4.2414085811297462E-3</v>
      </c>
      <c r="F1292" s="18">
        <f t="shared" si="62"/>
        <v>19672.493515304926</v>
      </c>
      <c r="G1292" s="21">
        <f t="shared" si="63"/>
        <v>-6.229094136118718E-4</v>
      </c>
    </row>
    <row r="1293" spans="1:7" x14ac:dyDescent="0.15">
      <c r="A1293" s="17" t="str">
        <f>LEFT(Data!A1299,4)&amp;"-"&amp;IF(LEN(Data!A1299)-FIND(".",Data!A1299)=1,10,RIGHT(Data!A1299,2))&amp;"-28"</f>
        <v>1978-07-28</v>
      </c>
      <c r="B1293" s="18">
        <f>Data!B1300</f>
        <v>103.9</v>
      </c>
      <c r="C1293" s="20">
        <f t="shared" si="61"/>
        <v>6.9040024693898694E-2</v>
      </c>
      <c r="D1293" s="18">
        <f>Data!C1300/12</f>
        <v>0.41527749999999997</v>
      </c>
      <c r="E1293" s="20">
        <f>D1293/B1293</f>
        <v>3.9968960538979779E-3</v>
      </c>
      <c r="F1293" s="18">
        <f t="shared" si="62"/>
        <v>21114.122036200173</v>
      </c>
      <c r="G1293" s="21">
        <f t="shared" si="63"/>
        <v>7.3281433275028451E-2</v>
      </c>
    </row>
    <row r="1294" spans="1:7" x14ac:dyDescent="0.15">
      <c r="A1294" s="17" t="str">
        <f>LEFT(Data!A1300,4)&amp;"-"&amp;IF(LEN(Data!A1300)-FIND(".",Data!A1300)=1,10,RIGHT(Data!A1300,2))&amp;"-28"</f>
        <v>1978-08-28</v>
      </c>
      <c r="B1294" s="18">
        <f>Data!B1301</f>
        <v>103.9</v>
      </c>
      <c r="C1294" s="20">
        <f t="shared" si="61"/>
        <v>0</v>
      </c>
      <c r="D1294" s="18">
        <f>Data!C1301/12</f>
        <v>0.41833333333333328</v>
      </c>
      <c r="E1294" s="20">
        <f>D1294/B1294</f>
        <v>4.0263073468078271E-3</v>
      </c>
      <c r="F1294" s="18">
        <f t="shared" si="62"/>
        <v>21198.512987248185</v>
      </c>
      <c r="G1294" s="21">
        <f t="shared" si="63"/>
        <v>3.9968960538980802E-3</v>
      </c>
    </row>
    <row r="1295" spans="1:7" x14ac:dyDescent="0.15">
      <c r="A1295" s="17" t="str">
        <f>LEFT(Data!A1301,4)&amp;"-"&amp;IF(LEN(Data!A1301)-FIND(".",Data!A1301)=1,10,RIGHT(Data!A1301,2))&amp;"-28"</f>
        <v>1978-09-28</v>
      </c>
      <c r="B1295" s="18">
        <f>Data!B1302</f>
        <v>100.6</v>
      </c>
      <c r="C1295" s="20">
        <f t="shared" si="61"/>
        <v>-3.1761308950914446E-2</v>
      </c>
      <c r="D1295" s="18">
        <f>Data!C1302/12</f>
        <v>0.4197225</v>
      </c>
      <c r="E1295" s="20">
        <f>D1295/B1295</f>
        <v>4.1721918489065609E-3</v>
      </c>
      <c r="F1295" s="18">
        <f t="shared" si="62"/>
        <v>20610.572195542183</v>
      </c>
      <c r="G1295" s="21">
        <f t="shared" si="63"/>
        <v>-2.7735001604106579E-2</v>
      </c>
    </row>
    <row r="1296" spans="1:7" x14ac:dyDescent="0.15">
      <c r="A1296" s="17" t="str">
        <f>LEFT(Data!A1302,4)&amp;"-"&amp;IF(LEN(Data!A1302)-FIND(".",Data!A1302)=1,10,RIGHT(Data!A1302,2))&amp;"-28"</f>
        <v>1978-10-28</v>
      </c>
      <c r="B1296" s="18">
        <f>Data!B1303</f>
        <v>94.71</v>
      </c>
      <c r="C1296" s="20">
        <f t="shared" si="61"/>
        <v>-5.854870775347909E-2</v>
      </c>
      <c r="D1296" s="18">
        <f>Data!C1303/12</f>
        <v>0.42111083333333332</v>
      </c>
      <c r="E1296" s="20">
        <f>D1296/B1296</f>
        <v>4.446318586562489E-3</v>
      </c>
      <c r="F1296" s="18">
        <f t="shared" si="62"/>
        <v>19489.841088748944</v>
      </c>
      <c r="G1296" s="21">
        <f t="shared" si="63"/>
        <v>-5.4376515904572487E-2</v>
      </c>
    </row>
    <row r="1297" spans="1:7" x14ac:dyDescent="0.15">
      <c r="A1297" s="17" t="str">
        <f>LEFT(Data!A1303,4)&amp;"-"&amp;IF(LEN(Data!A1303)-FIND(".",Data!A1303)=1,10,RIGHT(Data!A1303,2))&amp;"-28"</f>
        <v>1978-11-28</v>
      </c>
      <c r="B1297" s="18">
        <f>Data!B1304</f>
        <v>96.11</v>
      </c>
      <c r="C1297" s="20">
        <f t="shared" si="61"/>
        <v>1.4781966001478297E-2</v>
      </c>
      <c r="D1297" s="18">
        <f>Data!C1304/12</f>
        <v>0.42250000000000004</v>
      </c>
      <c r="E1297" s="20">
        <f>D1297/B1297</f>
        <v>4.3960045780876084E-3</v>
      </c>
      <c r="F1297" s="18">
        <f t="shared" si="62"/>
        <v>19864.5972997791</v>
      </c>
      <c r="G1297" s="21">
        <f t="shared" si="63"/>
        <v>1.9228284588040712E-2</v>
      </c>
    </row>
    <row r="1298" spans="1:7" x14ac:dyDescent="0.15">
      <c r="A1298" s="17" t="str">
        <f>LEFT(Data!A1304,4)&amp;"-"&amp;IF(LEN(Data!A1304)-FIND(".",Data!A1304)=1,10,RIGHT(Data!A1304,2))&amp;"-28"</f>
        <v>1978-12-28</v>
      </c>
      <c r="B1298" s="18">
        <f>Data!B1305</f>
        <v>99.71</v>
      </c>
      <c r="C1298" s="20">
        <f t="shared" si="61"/>
        <v>3.7457080428675349E-2</v>
      </c>
      <c r="D1298" s="18">
        <f>Data!C1305/12</f>
        <v>0.42611083333333338</v>
      </c>
      <c r="E1298" s="20">
        <f>D1298/B1298</f>
        <v>4.2735014876475116E-3</v>
      </c>
      <c r="F1298" s="18">
        <f t="shared" si="62"/>
        <v>20695.991979191866</v>
      </c>
      <c r="G1298" s="21">
        <f t="shared" si="63"/>
        <v>4.185308500676288E-2</v>
      </c>
    </row>
    <row r="1299" spans="1:7" x14ac:dyDescent="0.15">
      <c r="A1299" s="17" t="str">
        <f>LEFT(Data!A1305,4)&amp;"-"&amp;IF(LEN(Data!A1305)-FIND(".",Data!A1305)=1,10,RIGHT(Data!A1305,2))&amp;"-28"</f>
        <v>1979-01-28</v>
      </c>
      <c r="B1299" s="18">
        <f>Data!B1306</f>
        <v>98.23</v>
      </c>
      <c r="C1299" s="20">
        <f t="shared" si="61"/>
        <v>-1.4843044830006868E-2</v>
      </c>
      <c r="D1299" s="18">
        <f>Data!C1306/12</f>
        <v>0.42972250000000001</v>
      </c>
      <c r="E1299" s="20">
        <f>D1299/B1299</f>
        <v>4.3746564186093861E-3</v>
      </c>
      <c r="F1299" s="18">
        <f t="shared" si="62"/>
        <v>20477.244794954677</v>
      </c>
      <c r="G1299" s="21">
        <f t="shared" si="63"/>
        <v>-1.0569543342359267E-2</v>
      </c>
    </row>
    <row r="1300" spans="1:7" x14ac:dyDescent="0.15">
      <c r="A1300" s="17" t="str">
        <f>LEFT(Data!A1306,4)&amp;"-"&amp;IF(LEN(Data!A1306)-FIND(".",Data!A1306)=1,10,RIGHT(Data!A1306,2))&amp;"-28"</f>
        <v>1979-02-28</v>
      </c>
      <c r="B1300" s="18">
        <f>Data!B1307</f>
        <v>100.1</v>
      </c>
      <c r="C1300" s="20">
        <f t="shared" si="61"/>
        <v>1.9036954087345848E-2</v>
      </c>
      <c r="D1300" s="18">
        <f>Data!C1307/12</f>
        <v>0.43333333333333335</v>
      </c>
      <c r="E1300" s="20">
        <f>D1300/B1300</f>
        <v>4.329004329004329E-3</v>
      </c>
      <c r="F1300" s="18">
        <f t="shared" si="62"/>
        <v>20956.650074329253</v>
      </c>
      <c r="G1300" s="21">
        <f t="shared" si="63"/>
        <v>2.3411610505955194E-2</v>
      </c>
    </row>
    <row r="1301" spans="1:7" x14ac:dyDescent="0.15">
      <c r="A1301" s="17" t="str">
        <f>LEFT(Data!A1307,4)&amp;"-"&amp;IF(LEN(Data!A1307)-FIND(".",Data!A1307)=1,10,RIGHT(Data!A1307,2))&amp;"-28"</f>
        <v>1979-03-28</v>
      </c>
      <c r="B1301" s="18">
        <f>Data!B1308</f>
        <v>102.1</v>
      </c>
      <c r="C1301" s="20">
        <f t="shared" si="61"/>
        <v>1.998001998001997E-2</v>
      </c>
      <c r="D1301" s="18">
        <f>Data!C1308/12</f>
        <v>0.43722250000000001</v>
      </c>
      <c r="E1301" s="20">
        <f>D1301/B1301</f>
        <v>4.2822967678746333E-3</v>
      </c>
      <c r="F1301" s="18">
        <f t="shared" si="62"/>
        <v>21466.085790421839</v>
      </c>
      <c r="G1301" s="21">
        <f t="shared" si="63"/>
        <v>2.4309024309024263E-2</v>
      </c>
    </row>
    <row r="1302" spans="1:7" x14ac:dyDescent="0.15">
      <c r="A1302" s="17" t="str">
        <f>LEFT(Data!A1308,4)&amp;"-"&amp;IF(LEN(Data!A1308)-FIND(".",Data!A1308)=1,10,RIGHT(Data!A1308,2))&amp;"-28"</f>
        <v>1979-04-28</v>
      </c>
      <c r="B1302" s="18">
        <f>Data!B1309</f>
        <v>99.73</v>
      </c>
      <c r="C1302" s="20">
        <f t="shared" si="61"/>
        <v>-2.3212536728697275E-2</v>
      </c>
      <c r="D1302" s="18">
        <f>Data!C1309/12</f>
        <v>0.44111083333333334</v>
      </c>
      <c r="E1302" s="20">
        <f>D1302/B1302</f>
        <v>4.4230505698719877E-3</v>
      </c>
      <c r="F1302" s="18">
        <f t="shared" si="62"/>
        <v>21059.727635389547</v>
      </c>
      <c r="G1302" s="21">
        <f t="shared" si="63"/>
        <v>-1.893023996082277E-2</v>
      </c>
    </row>
    <row r="1303" spans="1:7" x14ac:dyDescent="0.15">
      <c r="A1303" s="17" t="str">
        <f>LEFT(Data!A1309,4)&amp;"-"&amp;IF(LEN(Data!A1309)-FIND(".",Data!A1309)=1,10,RIGHT(Data!A1309,2))&amp;"-28"</f>
        <v>1979-05-28</v>
      </c>
      <c r="B1303" s="18">
        <f>Data!B1310</f>
        <v>101.7</v>
      </c>
      <c r="C1303" s="20">
        <f t="shared" si="61"/>
        <v>1.975333400180479E-2</v>
      </c>
      <c r="D1303" s="18">
        <f>Data!C1310/12</f>
        <v>0.44500000000000001</v>
      </c>
      <c r="E1303" s="20">
        <f>D1303/B1303</f>
        <v>4.3756145526057033E-3</v>
      </c>
      <c r="F1303" s="18">
        <f t="shared" si="62"/>
        <v>21568.875709677493</v>
      </c>
      <c r="G1303" s="21">
        <f t="shared" si="63"/>
        <v>2.4176384571676701E-2</v>
      </c>
    </row>
    <row r="1304" spans="1:7" x14ac:dyDescent="0.15">
      <c r="A1304" s="17" t="str">
        <f>LEFT(Data!A1310,4)&amp;"-"&amp;IF(LEN(Data!A1310)-FIND(".",Data!A1310)=1,10,RIGHT(Data!A1310,2))&amp;"-28"</f>
        <v>1979-06-28</v>
      </c>
      <c r="B1304" s="18">
        <f>Data!B1311</f>
        <v>102.7</v>
      </c>
      <c r="C1304" s="20">
        <f t="shared" si="61"/>
        <v>9.8328416912487615E-3</v>
      </c>
      <c r="D1304" s="18">
        <f>Data!C1311/12</f>
        <v>0.44972250000000003</v>
      </c>
      <c r="E1304" s="20">
        <f>D1304/B1304</f>
        <v>4.3789922103213245E-3</v>
      </c>
      <c r="F1304" s="18">
        <f t="shared" si="62"/>
        <v>21875.336136427581</v>
      </c>
      <c r="G1304" s="21">
        <f t="shared" si="63"/>
        <v>1.4208456243854473E-2</v>
      </c>
    </row>
    <row r="1305" spans="1:7" x14ac:dyDescent="0.15">
      <c r="A1305" s="17" t="str">
        <f>LEFT(Data!A1311,4)&amp;"-"&amp;IF(LEN(Data!A1311)-FIND(".",Data!A1311)=1,10,RIGHT(Data!A1311,2))&amp;"-28"</f>
        <v>1979-07-28</v>
      </c>
      <c r="B1305" s="18">
        <f>Data!B1312</f>
        <v>107.4</v>
      </c>
      <c r="C1305" s="20">
        <f t="shared" si="61"/>
        <v>4.576436222005853E-2</v>
      </c>
      <c r="D1305" s="18">
        <f>Data!C1312/12</f>
        <v>0.4544441666666667</v>
      </c>
      <c r="E1305" s="20">
        <f>D1305/B1305</f>
        <v>4.2313237119801367E-3</v>
      </c>
      <c r="F1305" s="18">
        <f t="shared" si="62"/>
        <v>22972.238869600162</v>
      </c>
      <c r="G1305" s="21">
        <f t="shared" si="63"/>
        <v>5.0143354430379761E-2</v>
      </c>
    </row>
    <row r="1306" spans="1:7" x14ac:dyDescent="0.15">
      <c r="A1306" s="17" t="str">
        <f>LEFT(Data!A1312,4)&amp;"-"&amp;IF(LEN(Data!A1312)-FIND(".",Data!A1312)=1,10,RIGHT(Data!A1312,2))&amp;"-28"</f>
        <v>1979-08-28</v>
      </c>
      <c r="B1306" s="18">
        <f>Data!B1313</f>
        <v>108.6</v>
      </c>
      <c r="C1306" s="20">
        <f t="shared" si="61"/>
        <v>1.1173184357541777E-2</v>
      </c>
      <c r="D1306" s="18">
        <f>Data!C1313/12</f>
        <v>0.45916666666666667</v>
      </c>
      <c r="E1306" s="20">
        <f>D1306/B1306</f>
        <v>4.2280540208717004E-3</v>
      </c>
      <c r="F1306" s="18">
        <f t="shared" si="62"/>
        <v>23326.114908641903</v>
      </c>
      <c r="G1306" s="21">
        <f t="shared" si="63"/>
        <v>1.5404508069521983E-2</v>
      </c>
    </row>
    <row r="1307" spans="1:7" x14ac:dyDescent="0.15">
      <c r="A1307" s="17" t="str">
        <f>LEFT(Data!A1313,4)&amp;"-"&amp;IF(LEN(Data!A1313)-FIND(".",Data!A1313)=1,10,RIGHT(Data!A1313,2))&amp;"-28"</f>
        <v>1979-09-28</v>
      </c>
      <c r="B1307" s="18">
        <f>Data!B1314</f>
        <v>104.5</v>
      </c>
      <c r="C1307" s="20">
        <f t="shared" si="61"/>
        <v>-3.7753222836095723E-2</v>
      </c>
      <c r="D1307" s="18">
        <f>Data!C1314/12</f>
        <v>0.46305583333333339</v>
      </c>
      <c r="E1307" s="20">
        <f>D1307/B1307</f>
        <v>4.4311562998405113E-3</v>
      </c>
      <c r="F1307" s="18">
        <f t="shared" si="62"/>
        <v>22544.102968526367</v>
      </c>
      <c r="G1307" s="21">
        <f t="shared" si="63"/>
        <v>-3.3525168815224049E-2</v>
      </c>
    </row>
    <row r="1308" spans="1:7" x14ac:dyDescent="0.15">
      <c r="A1308" s="17" t="str">
        <f>LEFT(Data!A1314,4)&amp;"-"&amp;IF(LEN(Data!A1314)-FIND(".",Data!A1314)=1,10,RIGHT(Data!A1314,2))&amp;"-28"</f>
        <v>1979-10-28</v>
      </c>
      <c r="B1308" s="18">
        <f>Data!B1315</f>
        <v>103.7</v>
      </c>
      <c r="C1308" s="20">
        <f t="shared" si="61"/>
        <v>-7.6555023923444709E-3</v>
      </c>
      <c r="D1308" s="18">
        <f>Data!C1315/12</f>
        <v>0.46694416666666666</v>
      </c>
      <c r="E1308" s="20">
        <f>D1308/B1308</f>
        <v>4.5028367084538733E-3</v>
      </c>
      <c r="F1308" s="18">
        <f t="shared" si="62"/>
        <v>22471.412978210792</v>
      </c>
      <c r="G1308" s="21">
        <f t="shared" si="63"/>
        <v>-3.2243460925039935E-3</v>
      </c>
    </row>
    <row r="1309" spans="1:7" x14ac:dyDescent="0.15">
      <c r="A1309" s="17" t="str">
        <f>LEFT(Data!A1315,4)&amp;"-"&amp;IF(LEN(Data!A1315)-FIND(".",Data!A1315)=1,10,RIGHT(Data!A1315,2))&amp;"-28"</f>
        <v>1979-11-28</v>
      </c>
      <c r="B1309" s="18">
        <f>Data!B1316</f>
        <v>107.8</v>
      </c>
      <c r="C1309" s="20">
        <f t="shared" si="61"/>
        <v>3.9537126325940086E-2</v>
      </c>
      <c r="D1309" s="18">
        <f>Data!C1316/12</f>
        <v>0.47083333333333338</v>
      </c>
      <c r="E1309" s="20">
        <f>D1309/B1309</f>
        <v>4.3676561533704398E-3</v>
      </c>
      <c r="F1309" s="18">
        <f t="shared" si="62"/>
        <v>23461.053175101795</v>
      </c>
      <c r="G1309" s="21">
        <f t="shared" si="63"/>
        <v>4.4039963034393947E-2</v>
      </c>
    </row>
    <row r="1310" spans="1:7" x14ac:dyDescent="0.15">
      <c r="A1310" s="17" t="str">
        <f>LEFT(Data!A1316,4)&amp;"-"&amp;IF(LEN(Data!A1316)-FIND(".",Data!A1316)=1,10,RIGHT(Data!A1316,2))&amp;"-28"</f>
        <v>1979-12-28</v>
      </c>
      <c r="B1310" s="18">
        <f>Data!B1317</f>
        <v>110.9</v>
      </c>
      <c r="C1310" s="20">
        <f t="shared" si="61"/>
        <v>2.8756957328385901E-2</v>
      </c>
      <c r="D1310" s="18">
        <f>Data!C1317/12</f>
        <v>0.47500000000000003</v>
      </c>
      <c r="E1310" s="20">
        <f>D1310/B1310</f>
        <v>4.2831379621280433E-3</v>
      </c>
      <c r="F1310" s="18">
        <f t="shared" si="62"/>
        <v>24238.191493401977</v>
      </c>
      <c r="G1310" s="21">
        <f t="shared" si="63"/>
        <v>3.3124613481756437E-2</v>
      </c>
    </row>
    <row r="1311" spans="1:7" x14ac:dyDescent="0.15">
      <c r="A1311" s="17" t="str">
        <f>LEFT(Data!A1317,4)&amp;"-"&amp;IF(LEN(Data!A1317)-FIND(".",Data!A1317)=1,10,RIGHT(Data!A1317,2))&amp;"-28"</f>
        <v>1980-01-28</v>
      </c>
      <c r="B1311" s="18">
        <f>Data!B1318</f>
        <v>115.3</v>
      </c>
      <c r="C1311" s="20">
        <f t="shared" si="61"/>
        <v>3.9675383228133354E-2</v>
      </c>
      <c r="D1311" s="18">
        <f>Data!C1318/12</f>
        <v>0.47916666666666669</v>
      </c>
      <c r="E1311" s="20">
        <f>D1311/B1311</f>
        <v>4.1558253830586873E-3</v>
      </c>
      <c r="F1311" s="18">
        <f t="shared" si="62"/>
        <v>25303.666547778299</v>
      </c>
      <c r="G1311" s="21">
        <f t="shared" si="63"/>
        <v>4.3958521190261335E-2</v>
      </c>
    </row>
    <row r="1312" spans="1:7" x14ac:dyDescent="0.15">
      <c r="A1312" s="17" t="str">
        <f>LEFT(Data!A1318,4)&amp;"-"&amp;IF(LEN(Data!A1318)-FIND(".",Data!A1318)=1,10,RIGHT(Data!A1318,2))&amp;"-28"</f>
        <v>1980-02-28</v>
      </c>
      <c r="B1312" s="18">
        <f>Data!B1319</f>
        <v>104.7</v>
      </c>
      <c r="C1312" s="20">
        <f t="shared" si="61"/>
        <v>-9.1934084995663468E-2</v>
      </c>
      <c r="D1312" s="18">
        <f>Data!C1319/12</f>
        <v>0.48333333333333334</v>
      </c>
      <c r="E1312" s="20">
        <f>D1312/B1312</f>
        <v>4.6163642152180833E-3</v>
      </c>
      <c r="F1312" s="18">
        <f t="shared" si="62"/>
        <v>23082.554736396633</v>
      </c>
      <c r="G1312" s="21">
        <f t="shared" si="63"/>
        <v>-8.777825961260477E-2</v>
      </c>
    </row>
    <row r="1313" spans="1:7" x14ac:dyDescent="0.15">
      <c r="A1313" s="17" t="str">
        <f>LEFT(Data!A1319,4)&amp;"-"&amp;IF(LEN(Data!A1319)-FIND(".",Data!A1319)=1,10,RIGHT(Data!A1319,2))&amp;"-28"</f>
        <v>1980-03-28</v>
      </c>
      <c r="B1313" s="18">
        <f>Data!B1320</f>
        <v>103</v>
      </c>
      <c r="C1313" s="20">
        <f t="shared" si="61"/>
        <v>-1.6236867239732611E-2</v>
      </c>
      <c r="D1313" s="18">
        <f>Data!C1320/12</f>
        <v>0.48722249999999995</v>
      </c>
      <c r="E1313" s="20">
        <f>D1313/B1313</f>
        <v>4.7303155339805817E-3</v>
      </c>
      <c r="F1313" s="18">
        <f t="shared" si="62"/>
        <v>22814.323839268811</v>
      </c>
      <c r="G1313" s="21">
        <f t="shared" si="63"/>
        <v>-1.1620503024514672E-2</v>
      </c>
    </row>
    <row r="1314" spans="1:7" x14ac:dyDescent="0.15">
      <c r="A1314" s="17" t="str">
        <f>LEFT(Data!A1320,4)&amp;"-"&amp;IF(LEN(Data!A1320)-FIND(".",Data!A1320)=1,10,RIGHT(Data!A1320,2))&amp;"-28"</f>
        <v>1980-04-28</v>
      </c>
      <c r="B1314" s="18">
        <f>Data!B1321</f>
        <v>107.7</v>
      </c>
      <c r="C1314" s="20">
        <f t="shared" si="61"/>
        <v>4.5631067961165117E-2</v>
      </c>
      <c r="D1314" s="18">
        <f>Data!C1321/12</f>
        <v>0.49111083333333333</v>
      </c>
      <c r="E1314" s="20">
        <f>D1314/B1314</f>
        <v>4.5599891674404204E-3</v>
      </c>
      <c r="F1314" s="18">
        <f t="shared" si="62"/>
        <v>23963.284751320673</v>
      </c>
      <c r="G1314" s="21">
        <f t="shared" si="63"/>
        <v>5.036138349514574E-2</v>
      </c>
    </row>
    <row r="1315" spans="1:7" x14ac:dyDescent="0.15">
      <c r="A1315" s="17" t="str">
        <f>LEFT(Data!A1321,4)&amp;"-"&amp;IF(LEN(Data!A1321)-FIND(".",Data!A1321)=1,10,RIGHT(Data!A1321,2))&amp;"-28"</f>
        <v>1980-05-28</v>
      </c>
      <c r="B1315" s="18">
        <f>Data!B1322</f>
        <v>114.6</v>
      </c>
      <c r="C1315" s="20">
        <f t="shared" si="61"/>
        <v>6.4066852367687943E-2</v>
      </c>
      <c r="D1315" s="18">
        <f>Data!C1322/12</f>
        <v>0.49500000000000005</v>
      </c>
      <c r="E1315" s="20">
        <f>D1315/B1315</f>
        <v>4.3193717277486918E-3</v>
      </c>
      <c r="F1315" s="18">
        <f t="shared" si="62"/>
        <v>25607.809296610714</v>
      </c>
      <c r="G1315" s="21">
        <f t="shared" si="63"/>
        <v>6.8626841535128325E-2</v>
      </c>
    </row>
    <row r="1316" spans="1:7" x14ac:dyDescent="0.15">
      <c r="A1316" s="17" t="str">
        <f>LEFT(Data!A1322,4)&amp;"-"&amp;IF(LEN(Data!A1322)-FIND(".",Data!A1322)=1,10,RIGHT(Data!A1322,2))&amp;"-28"</f>
        <v>1980-06-28</v>
      </c>
      <c r="B1316" s="18">
        <f>Data!B1323</f>
        <v>119.8</v>
      </c>
      <c r="C1316" s="20">
        <f t="shared" si="61"/>
        <v>4.5375218150087271E-2</v>
      </c>
      <c r="D1316" s="18">
        <f>Data!C1323/12</f>
        <v>0.49861083333333328</v>
      </c>
      <c r="E1316" s="20">
        <f>D1316/B1316</f>
        <v>4.1620269894268218E-3</v>
      </c>
      <c r="F1316" s="18">
        <f t="shared" si="62"/>
        <v>26880.37887727562</v>
      </c>
      <c r="G1316" s="21">
        <f t="shared" si="63"/>
        <v>4.9694589877836037E-2</v>
      </c>
    </row>
    <row r="1317" spans="1:7" x14ac:dyDescent="0.15">
      <c r="A1317" s="17" t="str">
        <f>LEFT(Data!A1323,4)&amp;"-"&amp;IF(LEN(Data!A1323)-FIND(".",Data!A1323)=1,10,RIGHT(Data!A1323,2))&amp;"-28"</f>
        <v>1980-07-28</v>
      </c>
      <c r="B1317" s="18">
        <f>Data!B1324</f>
        <v>123.5</v>
      </c>
      <c r="C1317" s="20">
        <f t="shared" si="61"/>
        <v>3.0884808013355691E-2</v>
      </c>
      <c r="D1317" s="18">
        <f>Data!C1324/12</f>
        <v>0.50222250000000002</v>
      </c>
      <c r="E1317" s="20">
        <f>D1317/B1317</f>
        <v>4.0665789473684211E-3</v>
      </c>
      <c r="F1317" s="18">
        <f t="shared" si="62"/>
        <v>27822.451080599782</v>
      </c>
      <c r="G1317" s="21">
        <f t="shared" si="63"/>
        <v>3.5046835002782606E-2</v>
      </c>
    </row>
    <row r="1318" spans="1:7" x14ac:dyDescent="0.15">
      <c r="A1318" s="17" t="str">
        <f>LEFT(Data!A1324,4)&amp;"-"&amp;IF(LEN(Data!A1324)-FIND(".",Data!A1324)=1,10,RIGHT(Data!A1324,2))&amp;"-28"</f>
        <v>1980-08-28</v>
      </c>
      <c r="B1318" s="18">
        <f>Data!B1325</f>
        <v>126.5</v>
      </c>
      <c r="C1318" s="20">
        <f t="shared" si="61"/>
        <v>2.4291497975708509E-2</v>
      </c>
      <c r="D1318" s="18">
        <f>Data!C1325/12</f>
        <v>0.50583333333333336</v>
      </c>
      <c r="E1318" s="20">
        <f>D1318/B1318</f>
        <v>3.9986824769433467E-3</v>
      </c>
      <c r="F1318" s="18">
        <f t="shared" si="62"/>
        <v>28611.442288531973</v>
      </c>
      <c r="G1318" s="21">
        <f t="shared" si="63"/>
        <v>2.8358076923076903E-2</v>
      </c>
    </row>
    <row r="1319" spans="1:7" x14ac:dyDescent="0.15">
      <c r="A1319" s="17" t="str">
        <f>LEFT(Data!A1325,4)&amp;"-"&amp;IF(LEN(Data!A1325)-FIND(".",Data!A1325)=1,10,RIGHT(Data!A1325,2))&amp;"-28"</f>
        <v>1980-09-28</v>
      </c>
      <c r="B1319" s="18">
        <f>Data!B1326</f>
        <v>130.19999999999999</v>
      </c>
      <c r="C1319" s="20">
        <f t="shared" si="61"/>
        <v>2.9249011857707341E-2</v>
      </c>
      <c r="D1319" s="18">
        <f>Data!C1326/12</f>
        <v>0.5083333333333333</v>
      </c>
      <c r="E1319" s="20">
        <f>D1319/B1319</f>
        <v>3.9042498719918076E-3</v>
      </c>
      <c r="F1319" s="18">
        <f t="shared" si="62"/>
        <v>29562.706776214582</v>
      </c>
      <c r="G1319" s="21">
        <f t="shared" si="63"/>
        <v>3.324769433465069E-2</v>
      </c>
    </row>
    <row r="1320" spans="1:7" x14ac:dyDescent="0.15">
      <c r="A1320" s="17" t="str">
        <f>LEFT(Data!A1326,4)&amp;"-"&amp;IF(LEN(Data!A1326)-FIND(".",Data!A1326)=1,10,RIGHT(Data!A1326,2))&amp;"-28"</f>
        <v>1980-10-28</v>
      </c>
      <c r="B1320" s="18">
        <f>Data!B1327</f>
        <v>135.69999999999999</v>
      </c>
      <c r="C1320" s="20">
        <f t="shared" si="61"/>
        <v>4.2242703533026171E-2</v>
      </c>
      <c r="D1320" s="18">
        <f>Data!C1327/12</f>
        <v>0.51083333333333336</v>
      </c>
      <c r="E1320" s="20">
        <f>D1320/B1320</f>
        <v>3.7644313436502094E-3</v>
      </c>
      <c r="F1320" s="18">
        <f t="shared" si="62"/>
        <v>30926.935628342766</v>
      </c>
      <c r="G1320" s="21">
        <f t="shared" si="63"/>
        <v>4.6146953405018065E-2</v>
      </c>
    </row>
    <row r="1321" spans="1:7" x14ac:dyDescent="0.15">
      <c r="A1321" s="17" t="str">
        <f>LEFT(Data!A1327,4)&amp;"-"&amp;IF(LEN(Data!A1327)-FIND(".",Data!A1327)=1,10,RIGHT(Data!A1327,2))&amp;"-28"</f>
        <v>1980-11-28</v>
      </c>
      <c r="B1321" s="18">
        <f>Data!B1328</f>
        <v>133.5</v>
      </c>
      <c r="C1321" s="20">
        <f t="shared" si="61"/>
        <v>-1.6212232866617438E-2</v>
      </c>
      <c r="D1321" s="18">
        <f>Data!C1328/12</f>
        <v>0.51333333333333331</v>
      </c>
      <c r="E1321" s="20">
        <f>D1321/B1321</f>
        <v>3.8451935081148564E-3</v>
      </c>
      <c r="F1321" s="18">
        <f t="shared" si="62"/>
        <v>30541.963271927572</v>
      </c>
      <c r="G1321" s="21">
        <f t="shared" si="63"/>
        <v>-1.2447801522967206E-2</v>
      </c>
    </row>
    <row r="1322" spans="1:7" x14ac:dyDescent="0.15">
      <c r="A1322" s="17" t="str">
        <f>LEFT(Data!A1328,4)&amp;"-"&amp;IF(LEN(Data!A1328)-FIND(".",Data!A1328)=1,10,RIGHT(Data!A1328,2))&amp;"-28"</f>
        <v>1980-12-28</v>
      </c>
      <c r="B1322" s="18">
        <f>Data!B1329</f>
        <v>133</v>
      </c>
      <c r="C1322" s="20">
        <f t="shared" si="61"/>
        <v>-3.7453183520599342E-3</v>
      </c>
      <c r="D1322" s="18">
        <f>Data!C1329/12</f>
        <v>0.51666666666666672</v>
      </c>
      <c r="E1322" s="20">
        <f>D1322/B1322</f>
        <v>3.8847117794486219E-3</v>
      </c>
      <c r="F1322" s="18">
        <f t="shared" si="62"/>
        <v>30545.013655275583</v>
      </c>
      <c r="G1322" s="21">
        <f t="shared" si="63"/>
        <v>9.9875156055029279E-5</v>
      </c>
    </row>
    <row r="1323" spans="1:7" x14ac:dyDescent="0.15">
      <c r="A1323" s="17" t="str">
        <f>LEFT(Data!A1329,4)&amp;"-"&amp;IF(LEN(Data!A1329)-FIND(".",Data!A1329)=1,10,RIGHT(Data!A1329,2))&amp;"-28"</f>
        <v>1981-01-28</v>
      </c>
      <c r="B1323" s="18">
        <f>Data!B1330</f>
        <v>128.4</v>
      </c>
      <c r="C1323" s="20">
        <f t="shared" si="61"/>
        <v>-3.4586466165413499E-2</v>
      </c>
      <c r="D1323" s="18">
        <f>Data!C1330/12</f>
        <v>0.52</v>
      </c>
      <c r="E1323" s="20">
        <f>D1323/B1323</f>
        <v>4.0498442367601249E-3</v>
      </c>
      <c r="F1323" s="18">
        <f t="shared" si="62"/>
        <v>29607.228148315367</v>
      </c>
      <c r="G1323" s="21">
        <f t="shared" si="63"/>
        <v>-3.0701754385964897E-2</v>
      </c>
    </row>
    <row r="1324" spans="1:7" x14ac:dyDescent="0.15">
      <c r="A1324" s="17" t="str">
        <f>LEFT(Data!A1330,4)&amp;"-"&amp;IF(LEN(Data!A1330)-FIND(".",Data!A1330)=1,10,RIGHT(Data!A1330,2))&amp;"-28"</f>
        <v>1981-02-28</v>
      </c>
      <c r="B1324" s="18">
        <f>Data!B1331</f>
        <v>133.19999999999999</v>
      </c>
      <c r="C1324" s="20">
        <f t="shared" si="61"/>
        <v>3.738317757009324E-2</v>
      </c>
      <c r="D1324" s="18">
        <f>Data!C1331/12</f>
        <v>0.52333333333333332</v>
      </c>
      <c r="E1324" s="20">
        <f>D1324/B1324</f>
        <v>3.9289289289289294E-3</v>
      </c>
      <c r="F1324" s="18">
        <f t="shared" si="62"/>
        <v>30833.945077824999</v>
      </c>
      <c r="G1324" s="21">
        <f t="shared" si="63"/>
        <v>4.1433021806853265E-2</v>
      </c>
    </row>
    <row r="1325" spans="1:7" x14ac:dyDescent="0.15">
      <c r="A1325" s="17" t="str">
        <f>LEFT(Data!A1331,4)&amp;"-"&amp;IF(LEN(Data!A1331)-FIND(".",Data!A1331)=1,10,RIGHT(Data!A1331,2))&amp;"-28"</f>
        <v>1981-03-28</v>
      </c>
      <c r="B1325" s="18">
        <f>Data!B1332</f>
        <v>134.4</v>
      </c>
      <c r="C1325" s="20">
        <f t="shared" si="61"/>
        <v>9.009009009009139E-3</v>
      </c>
      <c r="D1325" s="18">
        <f>Data!C1332/12</f>
        <v>0.52638916666666669</v>
      </c>
      <c r="E1325" s="20">
        <f>D1325/B1325</f>
        <v>3.9165860615079364E-3</v>
      </c>
      <c r="F1325" s="18">
        <f t="shared" si="62"/>
        <v>31232.872745623688</v>
      </c>
      <c r="G1325" s="21">
        <f t="shared" si="63"/>
        <v>1.293793793793796E-2</v>
      </c>
    </row>
    <row r="1326" spans="1:7" x14ac:dyDescent="0.15">
      <c r="A1326" s="17" t="str">
        <f>LEFT(Data!A1332,4)&amp;"-"&amp;IF(LEN(Data!A1332)-FIND(".",Data!A1332)=1,10,RIGHT(Data!A1332,2))&amp;"-28"</f>
        <v>1981-04-28</v>
      </c>
      <c r="B1326" s="18">
        <f>Data!B1333</f>
        <v>131.69999999999999</v>
      </c>
      <c r="C1326" s="20">
        <f t="shared" si="61"/>
        <v>-2.0089285714285809E-2</v>
      </c>
      <c r="D1326" s="18">
        <f>Data!C1333/12</f>
        <v>0.5294441666666666</v>
      </c>
      <c r="E1326" s="20">
        <f>D1326/B1326</f>
        <v>4.020077195646672E-3</v>
      </c>
      <c r="F1326" s="18">
        <f t="shared" si="62"/>
        <v>30727.752875415285</v>
      </c>
      <c r="G1326" s="21">
        <f t="shared" si="63"/>
        <v>-1.61726996527779E-2</v>
      </c>
    </row>
    <row r="1327" spans="1:7" x14ac:dyDescent="0.15">
      <c r="A1327" s="17" t="str">
        <f>LEFT(Data!A1333,4)&amp;"-"&amp;IF(LEN(Data!A1333)-FIND(".",Data!A1333)=1,10,RIGHT(Data!A1333,2))&amp;"-28"</f>
        <v>1981-05-28</v>
      </c>
      <c r="B1327" s="18">
        <f>Data!B1334</f>
        <v>132.30000000000001</v>
      </c>
      <c r="C1327" s="20">
        <f t="shared" si="61"/>
        <v>4.555808656036664E-3</v>
      </c>
      <c r="D1327" s="18">
        <f>Data!C1334/12</f>
        <v>0.53249999999999997</v>
      </c>
      <c r="E1327" s="20">
        <f>D1327/B1327</f>
        <v>4.0249433106575956E-3</v>
      </c>
      <c r="F1327" s="18">
        <f t="shared" si="62"/>
        <v>30991.270576553579</v>
      </c>
      <c r="G1327" s="21">
        <f t="shared" si="63"/>
        <v>8.5758858516833403E-3</v>
      </c>
    </row>
    <row r="1328" spans="1:7" x14ac:dyDescent="0.15">
      <c r="A1328" s="17" t="str">
        <f>LEFT(Data!A1334,4)&amp;"-"&amp;IF(LEN(Data!A1334)-FIND(".",Data!A1334)=1,10,RIGHT(Data!A1334,2))&amp;"-28"</f>
        <v>1981-06-28</v>
      </c>
      <c r="B1328" s="18">
        <f>Data!B1335</f>
        <v>129.1</v>
      </c>
      <c r="C1328" s="20">
        <f t="shared" si="61"/>
        <v>-2.4187452758881456E-2</v>
      </c>
      <c r="D1328" s="18">
        <f>Data!C1335/12</f>
        <v>0.53611083333333331</v>
      </c>
      <c r="E1328" s="20">
        <f>D1328/B1328</f>
        <v>4.1526788019623029E-3</v>
      </c>
      <c r="F1328" s="18">
        <f t="shared" si="62"/>
        <v>30366.408790741356</v>
      </c>
      <c r="G1328" s="21">
        <f t="shared" si="63"/>
        <v>-2.0162509448223842E-2</v>
      </c>
    </row>
    <row r="1329" spans="1:7" x14ac:dyDescent="0.15">
      <c r="A1329" s="17" t="str">
        <f>LEFT(Data!A1335,4)&amp;"-"&amp;IF(LEN(Data!A1335)-FIND(".",Data!A1335)=1,10,RIGHT(Data!A1335,2))&amp;"-28"</f>
        <v>1981-07-28</v>
      </c>
      <c r="B1329" s="18">
        <f>Data!B1336</f>
        <v>129.6</v>
      </c>
      <c r="C1329" s="20">
        <f t="shared" si="61"/>
        <v>3.8729666924863793E-3</v>
      </c>
      <c r="D1329" s="18">
        <f>Data!C1336/12</f>
        <v>0.53972249999999999</v>
      </c>
      <c r="E1329" s="20">
        <f>D1329/B1329</f>
        <v>4.1645254629629628E-3</v>
      </c>
      <c r="F1329" s="18">
        <f t="shared" si="62"/>
        <v>30610.118822635359</v>
      </c>
      <c r="G1329" s="21">
        <f t="shared" si="63"/>
        <v>8.0256454944487299E-3</v>
      </c>
    </row>
    <row r="1330" spans="1:7" x14ac:dyDescent="0.15">
      <c r="A1330" s="17" t="str">
        <f>LEFT(Data!A1336,4)&amp;"-"&amp;IF(LEN(Data!A1336)-FIND(".",Data!A1336)=1,10,RIGHT(Data!A1336,2))&amp;"-28"</f>
        <v>1981-08-28</v>
      </c>
      <c r="B1330" s="18">
        <f>Data!B1337</f>
        <v>118.3</v>
      </c>
      <c r="C1330" s="20">
        <f t="shared" si="61"/>
        <v>-8.7191358024691357E-2</v>
      </c>
      <c r="D1330" s="18">
        <f>Data!C1337/12</f>
        <v>0.54333333333333333</v>
      </c>
      <c r="E1330" s="20">
        <f>D1330/B1330</f>
        <v>4.5928430543815159E-3</v>
      </c>
      <c r="F1330" s="18">
        <f t="shared" si="62"/>
        <v>28068.657612453804</v>
      </c>
      <c r="G1330" s="21">
        <f t="shared" si="63"/>
        <v>-8.3026832561728381E-2</v>
      </c>
    </row>
    <row r="1331" spans="1:7" x14ac:dyDescent="0.15">
      <c r="A1331" s="17" t="str">
        <f>LEFT(Data!A1337,4)&amp;"-"&amp;IF(LEN(Data!A1337)-FIND(".",Data!A1337)=1,10,RIGHT(Data!A1337,2))&amp;"-28"</f>
        <v>1981-09-28</v>
      </c>
      <c r="B1331" s="18">
        <f>Data!B1338</f>
        <v>119.8</v>
      </c>
      <c r="C1331" s="20">
        <f t="shared" si="61"/>
        <v>1.2679628064243387E-2</v>
      </c>
      <c r="D1331" s="18">
        <f>Data!C1338/12</f>
        <v>0.5463891666666667</v>
      </c>
      <c r="E1331" s="20">
        <f>D1331/B1331</f>
        <v>4.560844462993879E-3</v>
      </c>
      <c r="F1331" s="18">
        <f t="shared" si="62"/>
        <v>28553.472690403483</v>
      </c>
      <c r="G1331" s="21">
        <f t="shared" si="63"/>
        <v>1.7272471118624955E-2</v>
      </c>
    </row>
    <row r="1332" spans="1:7" x14ac:dyDescent="0.15">
      <c r="A1332" s="17" t="str">
        <f>LEFT(Data!A1338,4)&amp;"-"&amp;IF(LEN(Data!A1338)-FIND(".",Data!A1338)=1,10,RIGHT(Data!A1338,2))&amp;"-28"</f>
        <v>1981-10-28</v>
      </c>
      <c r="B1332" s="18">
        <f>Data!B1339</f>
        <v>122.9</v>
      </c>
      <c r="C1332" s="20">
        <f t="shared" si="61"/>
        <v>2.5876460767946696E-2</v>
      </c>
      <c r="D1332" s="18">
        <f>Data!C1339/12</f>
        <v>0.54944416666666662</v>
      </c>
      <c r="E1332" s="20">
        <f>D1332/B1332</f>
        <v>4.470660428532682E-3</v>
      </c>
      <c r="F1332" s="18">
        <f t="shared" si="62"/>
        <v>29422.563454084619</v>
      </c>
      <c r="G1332" s="21">
        <f t="shared" si="63"/>
        <v>3.043730523094057E-2</v>
      </c>
    </row>
    <row r="1333" spans="1:7" x14ac:dyDescent="0.15">
      <c r="A1333" s="17" t="str">
        <f>LEFT(Data!A1339,4)&amp;"-"&amp;IF(LEN(Data!A1339)-FIND(".",Data!A1339)=1,10,RIGHT(Data!A1339,2))&amp;"-28"</f>
        <v>1981-11-28</v>
      </c>
      <c r="B1333" s="18">
        <f>Data!B1340</f>
        <v>123.8</v>
      </c>
      <c r="C1333" s="20">
        <f t="shared" si="61"/>
        <v>7.3230268510984242E-3</v>
      </c>
      <c r="D1333" s="18">
        <f>Data!C1340/12</f>
        <v>0.55249999999999999</v>
      </c>
      <c r="E1333" s="20">
        <f>D1333/B1333</f>
        <v>4.4628432956381262E-3</v>
      </c>
      <c r="F1333" s="18">
        <f t="shared" si="62"/>
        <v>29769.563966427198</v>
      </c>
      <c r="G1333" s="21">
        <f t="shared" si="63"/>
        <v>1.1793687279631149E-2</v>
      </c>
    </row>
    <row r="1334" spans="1:7" x14ac:dyDescent="0.15">
      <c r="A1334" s="17" t="str">
        <f>LEFT(Data!A1340,4)&amp;"-"&amp;IF(LEN(Data!A1340)-FIND(".",Data!A1340)=1,10,RIGHT(Data!A1340,2))&amp;"-28"</f>
        <v>1981-12-28</v>
      </c>
      <c r="B1334" s="18">
        <f>Data!B1341</f>
        <v>117.3</v>
      </c>
      <c r="C1334" s="20">
        <f t="shared" si="61"/>
        <v>-5.2504038772213213E-2</v>
      </c>
      <c r="D1334" s="18">
        <f>Data!C1341/12</f>
        <v>0.55500000000000005</v>
      </c>
      <c r="E1334" s="20">
        <f>D1334/B1334</f>
        <v>4.7314578005115092E-3</v>
      </c>
      <c r="F1334" s="18">
        <f t="shared" si="62"/>
        <v>28339.398524663666</v>
      </c>
      <c r="G1334" s="21">
        <f t="shared" si="63"/>
        <v>-4.8041195476575038E-2</v>
      </c>
    </row>
    <row r="1335" spans="1:7" x14ac:dyDescent="0.15">
      <c r="A1335" s="17" t="str">
        <f>LEFT(Data!A1341,4)&amp;"-"&amp;IF(LEN(Data!A1341)-FIND(".",Data!A1341)=1,10,RIGHT(Data!A1341,2))&amp;"-28"</f>
        <v>1982-01-28</v>
      </c>
      <c r="B1335" s="18">
        <f>Data!B1342</f>
        <v>114.5</v>
      </c>
      <c r="C1335" s="20">
        <f t="shared" si="61"/>
        <v>-2.3870417732310245E-2</v>
      </c>
      <c r="D1335" s="18">
        <f>Data!C1342/12</f>
        <v>0.5575</v>
      </c>
      <c r="E1335" s="20">
        <f>D1335/B1335</f>
        <v>4.8689956331877731E-3</v>
      </c>
      <c r="F1335" s="18">
        <f t="shared" si="62"/>
        <v>27797.011911808851</v>
      </c>
      <c r="G1335" s="21">
        <f t="shared" si="63"/>
        <v>-1.9138959931798705E-2</v>
      </c>
    </row>
    <row r="1336" spans="1:7" x14ac:dyDescent="0.15">
      <c r="A1336" s="17" t="str">
        <f>LEFT(Data!A1342,4)&amp;"-"&amp;IF(LEN(Data!A1342)-FIND(".",Data!A1342)=1,10,RIGHT(Data!A1342,2))&amp;"-28"</f>
        <v>1982-02-28</v>
      </c>
      <c r="B1336" s="18">
        <f>Data!B1343</f>
        <v>110.8</v>
      </c>
      <c r="C1336" s="20">
        <f t="shared" si="61"/>
        <v>-3.2314410480349332E-2</v>
      </c>
      <c r="D1336" s="18">
        <f>Data!C1343/12</f>
        <v>0.55999999999999994</v>
      </c>
      <c r="E1336" s="20">
        <f>D1336/B1336</f>
        <v>5.0541516245487363E-3</v>
      </c>
      <c r="F1336" s="18">
        <f t="shared" si="62"/>
        <v>27034.111388377765</v>
      </c>
      <c r="G1336" s="21">
        <f t="shared" si="63"/>
        <v>-2.7445414847161564E-2</v>
      </c>
    </row>
    <row r="1337" spans="1:7" x14ac:dyDescent="0.15">
      <c r="A1337" s="17" t="str">
        <f>LEFT(Data!A1343,4)&amp;"-"&amp;IF(LEN(Data!A1343)-FIND(".",Data!A1343)=1,10,RIGHT(Data!A1343,2))&amp;"-28"</f>
        <v>1982-03-28</v>
      </c>
      <c r="B1337" s="18">
        <f>Data!B1344</f>
        <v>116.3</v>
      </c>
      <c r="C1337" s="20">
        <f t="shared" si="61"/>
        <v>4.963898916967513E-2</v>
      </c>
      <c r="D1337" s="18">
        <f>Data!C1344/12</f>
        <v>0.5625</v>
      </c>
      <c r="E1337" s="20">
        <f>D1337/B1337</f>
        <v>4.8366294067067927E-3</v>
      </c>
      <c r="F1337" s="18">
        <f t="shared" si="62"/>
        <v>28512.691848789043</v>
      </c>
      <c r="G1337" s="21">
        <f t="shared" si="63"/>
        <v>5.4693140794223938E-2</v>
      </c>
    </row>
    <row r="1338" spans="1:7" x14ac:dyDescent="0.15">
      <c r="A1338" s="17" t="str">
        <f>LEFT(Data!A1344,4)&amp;"-"&amp;IF(LEN(Data!A1344)-FIND(".",Data!A1344)=1,10,RIGHT(Data!A1344,2))&amp;"-28"</f>
        <v>1982-04-28</v>
      </c>
      <c r="B1338" s="18">
        <f>Data!B1345</f>
        <v>116.4</v>
      </c>
      <c r="C1338" s="20">
        <f t="shared" si="61"/>
        <v>8.5984522785897965E-4</v>
      </c>
      <c r="D1338" s="18">
        <f>Data!C1345/12</f>
        <v>0.56500000000000006</v>
      </c>
      <c r="E1338" s="20">
        <f>D1338/B1338</f>
        <v>4.8539518900343644E-3</v>
      </c>
      <c r="F1338" s="18">
        <f t="shared" si="62"/>
        <v>28675.113674668861</v>
      </c>
      <c r="G1338" s="21">
        <f t="shared" si="63"/>
        <v>5.6964746345657957E-3</v>
      </c>
    </row>
    <row r="1339" spans="1:7" x14ac:dyDescent="0.15">
      <c r="A1339" s="17" t="str">
        <f>LEFT(Data!A1345,4)&amp;"-"&amp;IF(LEN(Data!A1345)-FIND(".",Data!A1345)=1,10,RIGHT(Data!A1345,2))&amp;"-28"</f>
        <v>1982-05-28</v>
      </c>
      <c r="B1339" s="18">
        <f>Data!B1346</f>
        <v>109.7</v>
      </c>
      <c r="C1339" s="20">
        <f t="shared" si="61"/>
        <v>-5.7560137457044691E-2</v>
      </c>
      <c r="D1339" s="18">
        <f>Data!C1346/12</f>
        <v>0.5675</v>
      </c>
      <c r="E1339" s="20">
        <f>D1339/B1339</f>
        <v>5.1731996353691885E-3</v>
      </c>
      <c r="F1339" s="18">
        <f t="shared" si="62"/>
        <v>27163.757812176649</v>
      </c>
      <c r="G1339" s="21">
        <f t="shared" si="63"/>
        <v>-5.2706185567010344E-2</v>
      </c>
    </row>
    <row r="1340" spans="1:7" x14ac:dyDescent="0.15">
      <c r="A1340" s="17" t="str">
        <f>LEFT(Data!A1346,4)&amp;"-"&amp;IF(LEN(Data!A1346)-FIND(".",Data!A1346)=1,10,RIGHT(Data!A1346,2))&amp;"-28"</f>
        <v>1982-06-28</v>
      </c>
      <c r="B1340" s="18">
        <f>Data!B1347</f>
        <v>109.4</v>
      </c>
      <c r="C1340" s="20">
        <f t="shared" si="61"/>
        <v>-2.7347310847766204E-3</v>
      </c>
      <c r="D1340" s="18">
        <f>Data!C1347/12</f>
        <v>0.5686108333333334</v>
      </c>
      <c r="E1340" s="20">
        <f>D1340/B1340</f>
        <v>5.1975396099939062E-3</v>
      </c>
      <c r="F1340" s="18">
        <f t="shared" si="62"/>
        <v>27229.995781317553</v>
      </c>
      <c r="G1340" s="21">
        <f t="shared" si="63"/>
        <v>2.4384685505924875E-3</v>
      </c>
    </row>
    <row r="1341" spans="1:7" x14ac:dyDescent="0.15">
      <c r="A1341" s="17" t="str">
        <f>LEFT(Data!A1347,4)&amp;"-"&amp;IF(LEN(Data!A1347)-FIND(".",Data!A1347)=1,10,RIGHT(Data!A1347,2))&amp;"-28"</f>
        <v>1982-07-28</v>
      </c>
      <c r="B1341" s="18">
        <f>Data!B1348</f>
        <v>109.7</v>
      </c>
      <c r="C1341" s="20">
        <f t="shared" si="61"/>
        <v>2.7422303473492171E-3</v>
      </c>
      <c r="D1341" s="18">
        <f>Data!C1348/12</f>
        <v>0.56972250000000002</v>
      </c>
      <c r="E1341" s="20">
        <f>D1341/B1341</f>
        <v>5.1934594348222425E-3</v>
      </c>
      <c r="F1341" s="18">
        <f t="shared" si="62"/>
        <v>27446.195683760638</v>
      </c>
      <c r="G1341" s="21">
        <f t="shared" si="63"/>
        <v>7.9397699573431346E-3</v>
      </c>
    </row>
    <row r="1342" spans="1:7" x14ac:dyDescent="0.15">
      <c r="A1342" s="17" t="str">
        <f>LEFT(Data!A1348,4)&amp;"-"&amp;IF(LEN(Data!A1348)-FIND(".",Data!A1348)=1,10,RIGHT(Data!A1348,2))&amp;"-28"</f>
        <v>1982-08-28</v>
      </c>
      <c r="B1342" s="18">
        <f>Data!B1349</f>
        <v>122.4</v>
      </c>
      <c r="C1342" s="20">
        <f t="shared" si="61"/>
        <v>0.11577028258887889</v>
      </c>
      <c r="D1342" s="18">
        <f>Data!C1349/12</f>
        <v>0.5708333333333333</v>
      </c>
      <c r="E1342" s="20">
        <f>D1342/B1342</f>
        <v>4.6636710239651409E-3</v>
      </c>
      <c r="F1342" s="18">
        <f t="shared" si="62"/>
        <v>30766.190217983076</v>
      </c>
      <c r="G1342" s="21">
        <f t="shared" si="63"/>
        <v>0.12096374202370108</v>
      </c>
    </row>
    <row r="1343" spans="1:7" x14ac:dyDescent="0.15">
      <c r="A1343" s="17" t="str">
        <f>LEFT(Data!A1349,4)&amp;"-"&amp;IF(LEN(Data!A1349)-FIND(".",Data!A1349)=1,10,RIGHT(Data!A1349,2))&amp;"-28"</f>
        <v>1982-09-28</v>
      </c>
      <c r="B1343" s="18">
        <f>Data!B1350</f>
        <v>132.69999999999999</v>
      </c>
      <c r="C1343" s="20">
        <f t="shared" si="61"/>
        <v>8.4150326797385544E-2</v>
      </c>
      <c r="D1343" s="18">
        <f>Data!C1350/12</f>
        <v>0.57138916666666673</v>
      </c>
      <c r="E1343" s="20">
        <f>D1343/B1343</f>
        <v>4.3058716402913852E-3</v>
      </c>
      <c r="F1343" s="18">
        <f t="shared" si="62"/>
        <v>33498.658568974286</v>
      </c>
      <c r="G1343" s="21">
        <f t="shared" si="63"/>
        <v>8.8813997821350688E-2</v>
      </c>
    </row>
    <row r="1344" spans="1:7" x14ac:dyDescent="0.15">
      <c r="A1344" s="17" t="str">
        <f>LEFT(Data!A1350,4)&amp;"-"&amp;IF(LEN(Data!A1350)-FIND(".",Data!A1350)=1,10,RIGHT(Data!A1350,2))&amp;"-28"</f>
        <v>1982-10-28</v>
      </c>
      <c r="B1344" s="18">
        <f>Data!B1351</f>
        <v>138.1</v>
      </c>
      <c r="C1344" s="20">
        <f t="shared" si="61"/>
        <v>4.0693293142426645E-2</v>
      </c>
      <c r="D1344" s="18">
        <f>Data!C1351/12</f>
        <v>0.5719441666666667</v>
      </c>
      <c r="E1344" s="20">
        <f>D1344/B1344</f>
        <v>4.141521844074343E-3</v>
      </c>
      <c r="F1344" s="18">
        <f t="shared" si="62"/>
        <v>35006.070225919568</v>
      </c>
      <c r="G1344" s="21">
        <f t="shared" si="63"/>
        <v>4.4999164782717926E-2</v>
      </c>
    </row>
    <row r="1345" spans="1:7" x14ac:dyDescent="0.15">
      <c r="A1345" s="17" t="str">
        <f>LEFT(Data!A1351,4)&amp;"-"&amp;IF(LEN(Data!A1351)-FIND(".",Data!A1351)=1,10,RIGHT(Data!A1351,2))&amp;"-28"</f>
        <v>1982-11-28</v>
      </c>
      <c r="B1345" s="18">
        <f>Data!B1352</f>
        <v>139.4</v>
      </c>
      <c r="C1345" s="20">
        <f t="shared" si="61"/>
        <v>9.413468501086264E-3</v>
      </c>
      <c r="D1345" s="18">
        <f>Data!C1352/12</f>
        <v>0.57250000000000001</v>
      </c>
      <c r="E1345" s="20">
        <f>D1345/B1345</f>
        <v>4.1068866571018648E-3</v>
      </c>
      <c r="F1345" s="18">
        <f t="shared" si="62"/>
        <v>35480.577169853925</v>
      </c>
      <c r="G1345" s="21">
        <f t="shared" si="63"/>
        <v>1.3554990345160611E-2</v>
      </c>
    </row>
    <row r="1346" spans="1:7" x14ac:dyDescent="0.15">
      <c r="A1346" s="17" t="str">
        <f>LEFT(Data!A1352,4)&amp;"-"&amp;IF(LEN(Data!A1352)-FIND(".",Data!A1352)=1,10,RIGHT(Data!A1352,2))&amp;"-28"</f>
        <v>1982-12-28</v>
      </c>
      <c r="B1346" s="18">
        <f>Data!B1353</f>
        <v>144.30000000000001</v>
      </c>
      <c r="C1346" s="20">
        <f t="shared" si="61"/>
        <v>3.5150645624103305E-2</v>
      </c>
      <c r="D1346" s="18">
        <f>Data!C1353/12</f>
        <v>0.57361083333333329</v>
      </c>
      <c r="E1346" s="20">
        <f>D1346/B1346</f>
        <v>3.9751270501270494E-3</v>
      </c>
      <c r="F1346" s="18">
        <f t="shared" si="62"/>
        <v>36873.457073455254</v>
      </c>
      <c r="G1346" s="21">
        <f t="shared" si="63"/>
        <v>3.925753228120521E-2</v>
      </c>
    </row>
    <row r="1347" spans="1:7" x14ac:dyDescent="0.15">
      <c r="A1347" s="17" t="str">
        <f>LEFT(Data!A1353,4)&amp;"-"&amp;IF(LEN(Data!A1353)-FIND(".",Data!A1353)=1,10,RIGHT(Data!A1353,2))&amp;"-28"</f>
        <v>1983-01-28</v>
      </c>
      <c r="B1347" s="18">
        <f>Data!B1354</f>
        <v>146.80000000000001</v>
      </c>
      <c r="C1347" s="20">
        <f t="shared" si="61"/>
        <v>1.7325017325017233E-2</v>
      </c>
      <c r="D1347" s="18">
        <f>Data!C1354/12</f>
        <v>0.57472250000000003</v>
      </c>
      <c r="E1347" s="20">
        <f>D1347/B1347</f>
        <v>3.9150034059945498E-3</v>
      </c>
      <c r="F1347" s="18">
        <f t="shared" si="62"/>
        <v>37658.867032730537</v>
      </c>
      <c r="G1347" s="21">
        <f t="shared" si="63"/>
        <v>2.1300144375144381E-2</v>
      </c>
    </row>
    <row r="1348" spans="1:7" x14ac:dyDescent="0.15">
      <c r="A1348" s="17" t="str">
        <f>LEFT(Data!A1354,4)&amp;"-"&amp;IF(LEN(Data!A1354)-FIND(".",Data!A1354)=1,10,RIGHT(Data!A1354,2))&amp;"-28"</f>
        <v>1983-02-28</v>
      </c>
      <c r="B1348" s="18">
        <f>Data!B1355</f>
        <v>151.9</v>
      </c>
      <c r="C1348" s="20">
        <f t="shared" ref="C1348:C1411" si="64">B1348/B1347-1</f>
        <v>3.4741144414168978E-2</v>
      </c>
      <c r="D1348" s="18">
        <f>Data!C1355/12</f>
        <v>0.57583333333333331</v>
      </c>
      <c r="E1348" s="20">
        <f>D1348/B1348</f>
        <v>3.7908711871845508E-3</v>
      </c>
      <c r="F1348" s="18">
        <f t="shared" ref="F1348:F1411" si="65">(1+C1348+E1347)*F1347</f>
        <v>39114.61376348765</v>
      </c>
      <c r="G1348" s="21">
        <f t="shared" ref="G1348:G1411" si="66">F1348/F1347-1</f>
        <v>3.8656147820163467E-2</v>
      </c>
    </row>
    <row r="1349" spans="1:7" x14ac:dyDescent="0.15">
      <c r="A1349" s="17" t="str">
        <f>LEFT(Data!A1355,4)&amp;"-"&amp;IF(LEN(Data!A1355)-FIND(".",Data!A1355)=1,10,RIGHT(Data!A1355,2))&amp;"-28"</f>
        <v>1983-03-28</v>
      </c>
      <c r="B1349" s="18">
        <f>Data!B1356</f>
        <v>157.69999999999999</v>
      </c>
      <c r="C1349" s="20">
        <f t="shared" si="64"/>
        <v>3.8183015141540322E-2</v>
      </c>
      <c r="D1349" s="18">
        <f>Data!C1356/12</f>
        <v>0.57666666666666666</v>
      </c>
      <c r="E1349" s="20">
        <f>D1349/B1349</f>
        <v>3.6567321919255972E-3</v>
      </c>
      <c r="F1349" s="18">
        <f t="shared" si="65"/>
        <v>40756.406115388258</v>
      </c>
      <c r="G1349" s="21">
        <f t="shared" si="66"/>
        <v>4.1973886328724896E-2</v>
      </c>
    </row>
    <row r="1350" spans="1:7" x14ac:dyDescent="0.15">
      <c r="A1350" s="17" t="str">
        <f>LEFT(Data!A1356,4)&amp;"-"&amp;IF(LEN(Data!A1356)-FIND(".",Data!A1356)=1,10,RIGHT(Data!A1356,2))&amp;"-28"</f>
        <v>1983-04-28</v>
      </c>
      <c r="B1350" s="18">
        <f>Data!B1357</f>
        <v>164.1</v>
      </c>
      <c r="C1350" s="20">
        <f t="shared" si="64"/>
        <v>4.0583386176284098E-2</v>
      </c>
      <c r="D1350" s="18">
        <f>Data!C1357/12</f>
        <v>0.57750000000000001</v>
      </c>
      <c r="E1350" s="20">
        <f>D1350/B1350</f>
        <v>3.5191956124314442E-3</v>
      </c>
      <c r="F1350" s="18">
        <f t="shared" si="65"/>
        <v>42559.474346195864</v>
      </c>
      <c r="G1350" s="21">
        <f t="shared" si="66"/>
        <v>4.4240118368209735E-2</v>
      </c>
    </row>
    <row r="1351" spans="1:7" x14ac:dyDescent="0.15">
      <c r="A1351" s="17" t="str">
        <f>LEFT(Data!A1357,4)&amp;"-"&amp;IF(LEN(Data!A1357)-FIND(".",Data!A1357)=1,10,RIGHT(Data!A1357,2))&amp;"-28"</f>
        <v>1983-05-28</v>
      </c>
      <c r="B1351" s="18">
        <f>Data!B1358</f>
        <v>166.4</v>
      </c>
      <c r="C1351" s="20">
        <f t="shared" si="64"/>
        <v>1.4015843997562616E-2</v>
      </c>
      <c r="D1351" s="18">
        <f>Data!C1358/12</f>
        <v>0.57833333333333337</v>
      </c>
      <c r="E1351" s="20">
        <f>D1351/B1351</f>
        <v>3.4755608974358977E-3</v>
      </c>
      <c r="F1351" s="18">
        <f t="shared" si="65"/>
        <v>43305.756414636933</v>
      </c>
      <c r="G1351" s="21">
        <f t="shared" si="66"/>
        <v>1.753503960999403E-2</v>
      </c>
    </row>
    <row r="1352" spans="1:7" x14ac:dyDescent="0.15">
      <c r="A1352" s="17" t="str">
        <f>LEFT(Data!A1358,4)&amp;"-"&amp;IF(LEN(Data!A1358)-FIND(".",Data!A1358)=1,10,RIGHT(Data!A1358,2))&amp;"-28"</f>
        <v>1983-06-28</v>
      </c>
      <c r="B1352" s="18">
        <f>Data!B1359</f>
        <v>167</v>
      </c>
      <c r="C1352" s="20">
        <f t="shared" si="64"/>
        <v>3.6057692307691624E-3</v>
      </c>
      <c r="D1352" s="18">
        <f>Data!C1359/12</f>
        <v>0.57999999999999996</v>
      </c>
      <c r="E1352" s="20">
        <f>D1352/B1352</f>
        <v>3.4730538922155686E-3</v>
      </c>
      <c r="F1352" s="18">
        <f t="shared" si="65"/>
        <v>43612.418772260615</v>
      </c>
      <c r="G1352" s="21">
        <f t="shared" si="66"/>
        <v>7.08133012820511E-3</v>
      </c>
    </row>
    <row r="1353" spans="1:7" x14ac:dyDescent="0.15">
      <c r="A1353" s="17" t="str">
        <f>LEFT(Data!A1359,4)&amp;"-"&amp;IF(LEN(Data!A1359)-FIND(".",Data!A1359)=1,10,RIGHT(Data!A1359,2))&amp;"-28"</f>
        <v>1983-07-28</v>
      </c>
      <c r="B1353" s="18">
        <f>Data!B1360</f>
        <v>162.4</v>
      </c>
      <c r="C1353" s="20">
        <f t="shared" si="64"/>
        <v>-2.7544910179640669E-2</v>
      </c>
      <c r="D1353" s="18">
        <f>Data!C1360/12</f>
        <v>0.58166666666666667</v>
      </c>
      <c r="E1353" s="20">
        <f>D1353/B1353</f>
        <v>3.5816912972085383E-3</v>
      </c>
      <c r="F1353" s="18">
        <f t="shared" si="65"/>
        <v>42562.586895227752</v>
      </c>
      <c r="G1353" s="21">
        <f t="shared" si="66"/>
        <v>-2.4071856287425253E-2</v>
      </c>
    </row>
    <row r="1354" spans="1:7" x14ac:dyDescent="0.15">
      <c r="A1354" s="17" t="str">
        <f>LEFT(Data!A1360,4)&amp;"-"&amp;IF(LEN(Data!A1360)-FIND(".",Data!A1360)=1,10,RIGHT(Data!A1360,2))&amp;"-28"</f>
        <v>1983-08-28</v>
      </c>
      <c r="B1354" s="18">
        <f>Data!B1361</f>
        <v>167.2</v>
      </c>
      <c r="C1354" s="20">
        <f t="shared" si="64"/>
        <v>2.9556650246305383E-2</v>
      </c>
      <c r="D1354" s="18">
        <f>Data!C1361/12</f>
        <v>0.58333333333333337</v>
      </c>
      <c r="E1354" s="20">
        <f>D1354/B1354</f>
        <v>3.4888357256778312E-3</v>
      </c>
      <c r="F1354" s="18">
        <f t="shared" si="65"/>
        <v>43973.040436737305</v>
      </c>
      <c r="G1354" s="21">
        <f t="shared" si="66"/>
        <v>3.3138341543514027E-2</v>
      </c>
    </row>
    <row r="1355" spans="1:7" x14ac:dyDescent="0.15">
      <c r="A1355" s="17" t="str">
        <f>LEFT(Data!A1361,4)&amp;"-"&amp;IF(LEN(Data!A1361)-FIND(".",Data!A1361)=1,10,RIGHT(Data!A1361,2))&amp;"-28"</f>
        <v>1983-09-28</v>
      </c>
      <c r="B1355" s="18">
        <f>Data!B1362</f>
        <v>167.7</v>
      </c>
      <c r="C1355" s="20">
        <f t="shared" si="64"/>
        <v>2.9904306220096544E-3</v>
      </c>
      <c r="D1355" s="18">
        <f>Data!C1362/12</f>
        <v>0.58583333333333332</v>
      </c>
      <c r="E1355" s="20">
        <f>D1355/B1355</f>
        <v>3.4933412840389587E-3</v>
      </c>
      <c r="F1355" s="18">
        <f t="shared" si="65"/>
        <v>44257.95347784456</v>
      </c>
      <c r="G1355" s="21">
        <f t="shared" si="66"/>
        <v>6.4792663476875845E-3</v>
      </c>
    </row>
    <row r="1356" spans="1:7" x14ac:dyDescent="0.15">
      <c r="A1356" s="17" t="str">
        <f>LEFT(Data!A1362,4)&amp;"-"&amp;IF(LEN(Data!A1362)-FIND(".",Data!A1362)=1,10,RIGHT(Data!A1362,2))&amp;"-28"</f>
        <v>1983-10-28</v>
      </c>
      <c r="B1356" s="18">
        <f>Data!B1363</f>
        <v>165.2</v>
      </c>
      <c r="C1356" s="20">
        <f t="shared" si="64"/>
        <v>-1.490757304710788E-2</v>
      </c>
      <c r="D1356" s="18">
        <f>Data!C1363/12</f>
        <v>0.58833333333333326</v>
      </c>
      <c r="E1356" s="20">
        <f>D1356/B1356</f>
        <v>3.5613397901533492E-3</v>
      </c>
      <c r="F1356" s="18">
        <f t="shared" si="65"/>
        <v>43752.78293948932</v>
      </c>
      <c r="G1356" s="21">
        <f t="shared" si="66"/>
        <v>-1.1414231763068883E-2</v>
      </c>
    </row>
    <row r="1357" spans="1:7" x14ac:dyDescent="0.15">
      <c r="A1357" s="17" t="str">
        <f>LEFT(Data!A1363,4)&amp;"-"&amp;IF(LEN(Data!A1363)-FIND(".",Data!A1363)=1,10,RIGHT(Data!A1363,2))&amp;"-28"</f>
        <v>1983-11-28</v>
      </c>
      <c r="B1357" s="18">
        <f>Data!B1364</f>
        <v>164.4</v>
      </c>
      <c r="C1357" s="20">
        <f t="shared" si="64"/>
        <v>-4.842615012106477E-3</v>
      </c>
      <c r="D1357" s="18">
        <f>Data!C1364/12</f>
        <v>0.59083333333333332</v>
      </c>
      <c r="E1357" s="20">
        <f>D1357/B1357</f>
        <v>3.593876723438767E-3</v>
      </c>
      <c r="F1357" s="18">
        <f t="shared" si="65"/>
        <v>43696.72358281746</v>
      </c>
      <c r="G1357" s="21">
        <f t="shared" si="66"/>
        <v>-1.2812752219530932E-3</v>
      </c>
    </row>
    <row r="1358" spans="1:7" x14ac:dyDescent="0.15">
      <c r="A1358" s="17" t="str">
        <f>LEFT(Data!A1364,4)&amp;"-"&amp;IF(LEN(Data!A1364)-FIND(".",Data!A1364)=1,10,RIGHT(Data!A1364,2))&amp;"-28"</f>
        <v>1983-12-28</v>
      </c>
      <c r="B1358" s="18">
        <f>Data!B1365</f>
        <v>166.4</v>
      </c>
      <c r="C1358" s="20">
        <f t="shared" si="64"/>
        <v>1.2165450121654597E-2</v>
      </c>
      <c r="D1358" s="18">
        <f>Data!C1365/12</f>
        <v>0.59333333333333338</v>
      </c>
      <c r="E1358" s="20">
        <f>D1358/B1358</f>
        <v>3.5657051282051285E-3</v>
      </c>
      <c r="F1358" s="18">
        <f t="shared" si="65"/>
        <v>44385.354531818775</v>
      </c>
      <c r="G1358" s="21">
        <f t="shared" si="66"/>
        <v>1.5759326845093291E-2</v>
      </c>
    </row>
    <row r="1359" spans="1:7" x14ac:dyDescent="0.15">
      <c r="A1359" s="17" t="str">
        <f>LEFT(Data!A1365,4)&amp;"-"&amp;IF(LEN(Data!A1365)-FIND(".",Data!A1365)=1,10,RIGHT(Data!A1365,2))&amp;"-28"</f>
        <v>1984-01-28</v>
      </c>
      <c r="B1359" s="18">
        <f>Data!B1366</f>
        <v>157.30000000000001</v>
      </c>
      <c r="C1359" s="20">
        <f t="shared" si="64"/>
        <v>-5.46875E-2</v>
      </c>
      <c r="D1359" s="18">
        <f>Data!C1366/12</f>
        <v>0.59583333333333333</v>
      </c>
      <c r="E1359" s="20">
        <f>D1359/B1359</f>
        <v>3.7878787878787876E-3</v>
      </c>
      <c r="F1359" s="18">
        <f t="shared" si="65"/>
        <v>42116.295542131244</v>
      </c>
      <c r="G1359" s="21">
        <f t="shared" si="66"/>
        <v>-5.1121794871794912E-2</v>
      </c>
    </row>
    <row r="1360" spans="1:7" x14ac:dyDescent="0.15">
      <c r="A1360" s="17" t="str">
        <f>LEFT(Data!A1366,4)&amp;"-"&amp;IF(LEN(Data!A1366)-FIND(".",Data!A1366)=1,10,RIGHT(Data!A1366,2))&amp;"-28"</f>
        <v>1984-02-28</v>
      </c>
      <c r="B1360" s="18">
        <f>Data!B1367</f>
        <v>157.4</v>
      </c>
      <c r="C1360" s="20">
        <f t="shared" si="64"/>
        <v>6.3572790845523031E-4</v>
      </c>
      <c r="D1360" s="18">
        <f>Data!C1367/12</f>
        <v>0.59833333333333327</v>
      </c>
      <c r="E1360" s="20">
        <f>D1360/B1360</f>
        <v>3.8013553578991948E-3</v>
      </c>
      <c r="F1360" s="18">
        <f t="shared" si="65"/>
        <v>42302.601469116205</v>
      </c>
      <c r="G1360" s="21">
        <f t="shared" si="66"/>
        <v>4.4236066963341258E-3</v>
      </c>
    </row>
    <row r="1361" spans="1:7" x14ac:dyDescent="0.15">
      <c r="A1361" s="17" t="str">
        <f>LEFT(Data!A1367,4)&amp;"-"&amp;IF(LEN(Data!A1367)-FIND(".",Data!A1367)=1,10,RIGHT(Data!A1367,2))&amp;"-28"</f>
        <v>1984-03-28</v>
      </c>
      <c r="B1361" s="18">
        <f>Data!B1368</f>
        <v>157.6</v>
      </c>
      <c r="C1361" s="20">
        <f t="shared" si="64"/>
        <v>1.2706480304955914E-3</v>
      </c>
      <c r="D1361" s="18">
        <f>Data!C1368/12</f>
        <v>0.60194416666666661</v>
      </c>
      <c r="E1361" s="20">
        <f>D1361/B1361</f>
        <v>3.8194426818950931E-3</v>
      </c>
      <c r="F1361" s="18">
        <f t="shared" si="65"/>
        <v>42517.160407105483</v>
      </c>
      <c r="G1361" s="21">
        <f t="shared" si="66"/>
        <v>5.0720033883948634E-3</v>
      </c>
    </row>
    <row r="1362" spans="1:7" x14ac:dyDescent="0.15">
      <c r="A1362" s="17" t="str">
        <f>LEFT(Data!A1368,4)&amp;"-"&amp;IF(LEN(Data!A1368)-FIND(".",Data!A1368)=1,10,RIGHT(Data!A1368,2))&amp;"-28"</f>
        <v>1984-04-28</v>
      </c>
      <c r="B1362" s="18">
        <f>Data!B1369</f>
        <v>156.6</v>
      </c>
      <c r="C1362" s="20">
        <f t="shared" si="64"/>
        <v>-6.3451776649746661E-3</v>
      </c>
      <c r="D1362" s="18">
        <f>Data!C1369/12</f>
        <v>0.6055558333333334</v>
      </c>
      <c r="E1362" s="20">
        <f>D1362/B1362</f>
        <v>3.8668954874414652E-3</v>
      </c>
      <c r="F1362" s="18">
        <f t="shared" si="65"/>
        <v>42409.773327684052</v>
      </c>
      <c r="G1362" s="21">
        <f t="shared" si="66"/>
        <v>-2.5257349830795084E-3</v>
      </c>
    </row>
    <row r="1363" spans="1:7" x14ac:dyDescent="0.15">
      <c r="A1363" s="17" t="str">
        <f>LEFT(Data!A1369,4)&amp;"-"&amp;IF(LEN(Data!A1369)-FIND(".",Data!A1369)=1,10,RIGHT(Data!A1369,2))&amp;"-28"</f>
        <v>1984-05-28</v>
      </c>
      <c r="B1363" s="18">
        <f>Data!B1370</f>
        <v>153.1</v>
      </c>
      <c r="C1363" s="20">
        <f t="shared" si="64"/>
        <v>-2.2349936143039595E-2</v>
      </c>
      <c r="D1363" s="18">
        <f>Data!C1370/12</f>
        <v>0.60916666666666663</v>
      </c>
      <c r="E1363" s="20">
        <f>D1363/B1363</f>
        <v>3.978880905726105E-3</v>
      </c>
      <c r="F1363" s="18">
        <f t="shared" si="65"/>
        <v>41625.911763073767</v>
      </c>
      <c r="G1363" s="21">
        <f t="shared" si="66"/>
        <v>-1.8483040655598137E-2</v>
      </c>
    </row>
    <row r="1364" spans="1:7" x14ac:dyDescent="0.15">
      <c r="A1364" s="17" t="str">
        <f>LEFT(Data!A1370,4)&amp;"-"&amp;IF(LEN(Data!A1370)-FIND(".",Data!A1370)=1,10,RIGHT(Data!A1370,2))&amp;"-28"</f>
        <v>1984-06-28</v>
      </c>
      <c r="B1364" s="18">
        <f>Data!B1371</f>
        <v>151.1</v>
      </c>
      <c r="C1364" s="20">
        <f t="shared" si="64"/>
        <v>-1.3063357282821708E-2</v>
      </c>
      <c r="D1364" s="18">
        <f>Data!C1371/12</f>
        <v>0.61111083333333338</v>
      </c>
      <c r="E1364" s="20">
        <f>D1364/B1364</f>
        <v>4.0444131921464821E-3</v>
      </c>
      <c r="F1364" s="18">
        <f t="shared" si="65"/>
        <v>41247.762150987059</v>
      </c>
      <c r="G1364" s="21">
        <f t="shared" si="66"/>
        <v>-9.0844763770955295E-3</v>
      </c>
    </row>
    <row r="1365" spans="1:7" x14ac:dyDescent="0.15">
      <c r="A1365" s="17" t="str">
        <f>LEFT(Data!A1371,4)&amp;"-"&amp;IF(LEN(Data!A1371)-FIND(".",Data!A1371)=1,10,RIGHT(Data!A1371,2))&amp;"-28"</f>
        <v>1984-07-28</v>
      </c>
      <c r="B1365" s="18">
        <f>Data!B1372</f>
        <v>164.4</v>
      </c>
      <c r="C1365" s="20">
        <f t="shared" si="64"/>
        <v>8.8021178027796187E-2</v>
      </c>
      <c r="D1365" s="18">
        <f>Data!C1372/12</f>
        <v>0.61305583333333336</v>
      </c>
      <c r="E1365" s="20">
        <f>D1365/B1365</f>
        <v>3.7290500811030009E-3</v>
      </c>
      <c r="F1365" s="18">
        <f t="shared" si="65"/>
        <v>45045.261759917252</v>
      </c>
      <c r="G1365" s="21">
        <f t="shared" si="66"/>
        <v>9.2065591219942622E-2</v>
      </c>
    </row>
    <row r="1366" spans="1:7" x14ac:dyDescent="0.15">
      <c r="A1366" s="17" t="str">
        <f>LEFT(Data!A1372,4)&amp;"-"&amp;IF(LEN(Data!A1372)-FIND(".",Data!A1372)=1,10,RIGHT(Data!A1372,2))&amp;"-28"</f>
        <v>1984-08-28</v>
      </c>
      <c r="B1366" s="18">
        <f>Data!B1373</f>
        <v>166.1</v>
      </c>
      <c r="C1366" s="20">
        <f t="shared" si="64"/>
        <v>1.0340632603406341E-2</v>
      </c>
      <c r="D1366" s="18">
        <f>Data!C1373/12</f>
        <v>0.61499999999999999</v>
      </c>
      <c r="E1366" s="20">
        <f>D1366/B1366</f>
        <v>3.7025888019265505E-3</v>
      </c>
      <c r="F1366" s="18">
        <f t="shared" si="65"/>
        <v>45679.034299319945</v>
      </c>
      <c r="G1366" s="21">
        <f t="shared" si="66"/>
        <v>1.4069682684509255E-2</v>
      </c>
    </row>
    <row r="1367" spans="1:7" x14ac:dyDescent="0.15">
      <c r="A1367" s="17" t="str">
        <f>LEFT(Data!A1373,4)&amp;"-"&amp;IF(LEN(Data!A1373)-FIND(".",Data!A1373)=1,10,RIGHT(Data!A1373,2))&amp;"-28"</f>
        <v>1984-09-28</v>
      </c>
      <c r="B1367" s="18">
        <f>Data!B1374</f>
        <v>164.8</v>
      </c>
      <c r="C1367" s="20">
        <f t="shared" si="64"/>
        <v>-7.8266104756169463E-3</v>
      </c>
      <c r="D1367" s="18">
        <f>Data!C1374/12</f>
        <v>0.61916666666666664</v>
      </c>
      <c r="E1367" s="20">
        <f>D1367/B1367</f>
        <v>3.7570792880258896E-3</v>
      </c>
      <c r="F1367" s="18">
        <f t="shared" si="65"/>
        <v>45490.652971836302</v>
      </c>
      <c r="G1367" s="21">
        <f t="shared" si="66"/>
        <v>-4.1240216736904145E-3</v>
      </c>
    </row>
    <row r="1368" spans="1:7" x14ac:dyDescent="0.15">
      <c r="A1368" s="17" t="str">
        <f>LEFT(Data!A1374,4)&amp;"-"&amp;IF(LEN(Data!A1374)-FIND(".",Data!A1374)=1,10,RIGHT(Data!A1374,2))&amp;"-28"</f>
        <v>1984-10-28</v>
      </c>
      <c r="B1368" s="18">
        <f>Data!B1375</f>
        <v>166.3</v>
      </c>
      <c r="C1368" s="20">
        <f t="shared" si="64"/>
        <v>9.1019417475728392E-3</v>
      </c>
      <c r="D1368" s="18">
        <f>Data!C1375/12</f>
        <v>0.62333333333333341</v>
      </c>
      <c r="E1368" s="20">
        <f>D1368/B1368</f>
        <v>3.748246141511325E-3</v>
      </c>
      <c r="F1368" s="18">
        <f t="shared" si="65"/>
        <v>46075.618235324269</v>
      </c>
      <c r="G1368" s="21">
        <f t="shared" si="66"/>
        <v>1.2859021035598772E-2</v>
      </c>
    </row>
    <row r="1369" spans="1:7" x14ac:dyDescent="0.15">
      <c r="A1369" s="17" t="str">
        <f>LEFT(Data!A1375,4)&amp;"-"&amp;IF(LEN(Data!A1375)-FIND(".",Data!A1375)=1,10,RIGHT(Data!A1375,2))&amp;"-28"</f>
        <v>1984-11-28</v>
      </c>
      <c r="B1369" s="18">
        <f>Data!B1376</f>
        <v>164.5</v>
      </c>
      <c r="C1369" s="20">
        <f t="shared" si="64"/>
        <v>-1.0823812387252052E-2</v>
      </c>
      <c r="D1369" s="18">
        <f>Data!C1376/12</f>
        <v>0.62750000000000006</v>
      </c>
      <c r="E1369" s="20">
        <f>D1369/B1369</f>
        <v>3.8145896656534956E-3</v>
      </c>
      <c r="F1369" s="18">
        <f t="shared" si="65"/>
        <v>45749.607146186776</v>
      </c>
      <c r="G1369" s="21">
        <f t="shared" si="66"/>
        <v>-7.0755662457406832E-3</v>
      </c>
    </row>
    <row r="1370" spans="1:7" x14ac:dyDescent="0.15">
      <c r="A1370" s="17" t="str">
        <f>LEFT(Data!A1376,4)&amp;"-"&amp;IF(LEN(Data!A1376)-FIND(".",Data!A1376)=1,10,RIGHT(Data!A1376,2))&amp;"-28"</f>
        <v>1984-12-28</v>
      </c>
      <c r="B1370" s="18">
        <f>Data!B1377</f>
        <v>171.6</v>
      </c>
      <c r="C1370" s="20">
        <f t="shared" si="64"/>
        <v>4.3161094224923868E-2</v>
      </c>
      <c r="D1370" s="18">
        <f>Data!C1377/12</f>
        <v>0.6311108333333334</v>
      </c>
      <c r="E1370" s="20">
        <f>D1370/B1370</f>
        <v>3.6778020590520597E-3</v>
      </c>
      <c r="F1370" s="18">
        <f t="shared" si="65"/>
        <v>47898.726229604137</v>
      </c>
      <c r="G1370" s="21">
        <f t="shared" si="66"/>
        <v>4.6975683890577269E-2</v>
      </c>
    </row>
    <row r="1371" spans="1:7" x14ac:dyDescent="0.15">
      <c r="A1371" s="17" t="str">
        <f>LEFT(Data!A1377,4)&amp;"-"&amp;IF(LEN(Data!A1377)-FIND(".",Data!A1377)=1,10,RIGHT(Data!A1377,2))&amp;"-28"</f>
        <v>1985-01-28</v>
      </c>
      <c r="B1371" s="18">
        <f>Data!B1378</f>
        <v>180.9</v>
      </c>
      <c r="C1371" s="20">
        <f t="shared" si="64"/>
        <v>5.4195804195804165E-2</v>
      </c>
      <c r="D1371" s="18">
        <f>Data!C1378/12</f>
        <v>0.63472249999999997</v>
      </c>
      <c r="E1371" s="20">
        <f>D1371/B1371</f>
        <v>3.5086926478717522E-3</v>
      </c>
      <c r="F1371" s="18">
        <f t="shared" si="65"/>
        <v>50670.798251525397</v>
      </c>
      <c r="G1371" s="21">
        <f t="shared" si="66"/>
        <v>5.7873606254856158E-2</v>
      </c>
    </row>
    <row r="1372" spans="1:7" x14ac:dyDescent="0.15">
      <c r="A1372" s="17" t="str">
        <f>LEFT(Data!A1378,4)&amp;"-"&amp;IF(LEN(Data!A1378)-FIND(".",Data!A1378)=1,10,RIGHT(Data!A1378,2))&amp;"-28"</f>
        <v>1985-02-28</v>
      </c>
      <c r="B1372" s="18">
        <f>Data!B1379</f>
        <v>179.4</v>
      </c>
      <c r="C1372" s="20">
        <f t="shared" si="64"/>
        <v>-8.2918739635157168E-3</v>
      </c>
      <c r="D1372" s="18">
        <f>Data!C1379/12</f>
        <v>0.63833333333333331</v>
      </c>
      <c r="E1372" s="20">
        <f>D1372/B1372</f>
        <v>3.5581568190263839E-3</v>
      </c>
      <c r="F1372" s="18">
        <f t="shared" si="65"/>
        <v>50428.430636079938</v>
      </c>
      <c r="G1372" s="21">
        <f t="shared" si="66"/>
        <v>-4.7831813156439251E-3</v>
      </c>
    </row>
    <row r="1373" spans="1:7" x14ac:dyDescent="0.15">
      <c r="A1373" s="17" t="str">
        <f>LEFT(Data!A1379,4)&amp;"-"&amp;IF(LEN(Data!A1379)-FIND(".",Data!A1379)=1,10,RIGHT(Data!A1379,2))&amp;"-28"</f>
        <v>1985-03-28</v>
      </c>
      <c r="B1373" s="18">
        <f>Data!B1380</f>
        <v>180.6</v>
      </c>
      <c r="C1373" s="20">
        <f t="shared" si="64"/>
        <v>6.6889632107023367E-3</v>
      </c>
      <c r="D1373" s="18">
        <f>Data!C1380/12</f>
        <v>0.64055583333333332</v>
      </c>
      <c r="E1373" s="20">
        <f>D1373/B1373</f>
        <v>3.5468207825765964E-3</v>
      </c>
      <c r="F1373" s="18">
        <f t="shared" si="65"/>
        <v>50945.176817718697</v>
      </c>
      <c r="G1373" s="21">
        <f t="shared" si="66"/>
        <v>1.0247120029728718E-2</v>
      </c>
    </row>
    <row r="1374" spans="1:7" x14ac:dyDescent="0.15">
      <c r="A1374" s="17" t="str">
        <f>LEFT(Data!A1380,4)&amp;"-"&amp;IF(LEN(Data!A1380)-FIND(".",Data!A1380)=1,10,RIGHT(Data!A1380,2))&amp;"-28"</f>
        <v>1985-04-28</v>
      </c>
      <c r="B1374" s="18">
        <f>Data!B1381</f>
        <v>184.9</v>
      </c>
      <c r="C1374" s="20">
        <f t="shared" si="64"/>
        <v>2.3809523809523947E-2</v>
      </c>
      <c r="D1374" s="18">
        <f>Data!C1381/12</f>
        <v>0.6427775</v>
      </c>
      <c r="E1374" s="20">
        <f>D1374/B1374</f>
        <v>3.4763520822065981E-3</v>
      </c>
      <c r="F1374" s="18">
        <f t="shared" si="65"/>
        <v>52338.850630049703</v>
      </c>
      <c r="G1374" s="21">
        <f t="shared" si="66"/>
        <v>2.7356344592100568E-2</v>
      </c>
    </row>
    <row r="1375" spans="1:7" x14ac:dyDescent="0.15">
      <c r="A1375" s="17" t="str">
        <f>LEFT(Data!A1381,4)&amp;"-"&amp;IF(LEN(Data!A1381)-FIND(".",Data!A1381)=1,10,RIGHT(Data!A1381,2))&amp;"-28"</f>
        <v>1985-05-28</v>
      </c>
      <c r="B1375" s="18">
        <f>Data!B1382</f>
        <v>188.9</v>
      </c>
      <c r="C1375" s="20">
        <f t="shared" si="64"/>
        <v>2.1633315305570555E-2</v>
      </c>
      <c r="D1375" s="18">
        <f>Data!C1382/12</f>
        <v>0.64500000000000002</v>
      </c>
      <c r="E1375" s="20">
        <f>D1375/B1375</f>
        <v>3.4145050291159345E-3</v>
      </c>
      <c r="F1375" s="18">
        <f t="shared" si="65"/>
        <v>53653.061760828801</v>
      </c>
      <c r="G1375" s="21">
        <f t="shared" si="66"/>
        <v>2.510966738777709E-2</v>
      </c>
    </row>
    <row r="1376" spans="1:7" x14ac:dyDescent="0.15">
      <c r="A1376" s="17" t="str">
        <f>LEFT(Data!A1382,4)&amp;"-"&amp;IF(LEN(Data!A1382)-FIND(".",Data!A1382)=1,10,RIGHT(Data!A1382,2))&amp;"-28"</f>
        <v>1985-06-28</v>
      </c>
      <c r="B1376" s="18">
        <f>Data!B1383</f>
        <v>192.5</v>
      </c>
      <c r="C1376" s="20">
        <f t="shared" si="64"/>
        <v>1.9057702488088912E-2</v>
      </c>
      <c r="D1376" s="18">
        <f>Data!C1383/12</f>
        <v>0.64777750000000001</v>
      </c>
      <c r="E1376" s="20">
        <f>D1376/B1376</f>
        <v>3.365077922077922E-3</v>
      </c>
      <c r="F1376" s="18">
        <f t="shared" si="65"/>
        <v>54858.764498651552</v>
      </c>
      <c r="G1376" s="21">
        <f t="shared" si="66"/>
        <v>2.2472207517204801E-2</v>
      </c>
    </row>
    <row r="1377" spans="1:7" x14ac:dyDescent="0.15">
      <c r="A1377" s="17" t="str">
        <f>LEFT(Data!A1383,4)&amp;"-"&amp;IF(LEN(Data!A1383)-FIND(".",Data!A1383)=1,10,RIGHT(Data!A1383,2))&amp;"-28"</f>
        <v>1985-07-28</v>
      </c>
      <c r="B1377" s="18">
        <f>Data!B1384</f>
        <v>188.3</v>
      </c>
      <c r="C1377" s="20">
        <f t="shared" si="64"/>
        <v>-2.1818181818181737E-2</v>
      </c>
      <c r="D1377" s="18">
        <f>Data!C1384/12</f>
        <v>0.65055583333333333</v>
      </c>
      <c r="E1377" s="20">
        <f>D1377/B1377</f>
        <v>3.4548902460612495E-3</v>
      </c>
      <c r="F1377" s="18">
        <f t="shared" si="65"/>
        <v>53846.450017746043</v>
      </c>
      <c r="G1377" s="21">
        <f t="shared" si="66"/>
        <v>-1.8453103896103773E-2</v>
      </c>
    </row>
    <row r="1378" spans="1:7" x14ac:dyDescent="0.15">
      <c r="A1378" s="17" t="str">
        <f>LEFT(Data!A1384,4)&amp;"-"&amp;IF(LEN(Data!A1384)-FIND(".",Data!A1384)=1,10,RIGHT(Data!A1384,2))&amp;"-28"</f>
        <v>1985-08-28</v>
      </c>
      <c r="B1378" s="18">
        <f>Data!B1385</f>
        <v>184.1</v>
      </c>
      <c r="C1378" s="20">
        <f t="shared" si="64"/>
        <v>-2.2304832713754719E-2</v>
      </c>
      <c r="D1378" s="18">
        <f>Data!C1385/12</f>
        <v>0.65333333333333332</v>
      </c>
      <c r="E1378" s="20">
        <f>D1378/B1378</f>
        <v>3.5487959442332068E-3</v>
      </c>
      <c r="F1378" s="18">
        <f t="shared" si="65"/>
        <v>52831.447532822</v>
      </c>
      <c r="G1378" s="21">
        <f t="shared" si="66"/>
        <v>-1.8849942467693448E-2</v>
      </c>
    </row>
    <row r="1379" spans="1:7" x14ac:dyDescent="0.15">
      <c r="A1379" s="17" t="str">
        <f>LEFT(Data!A1385,4)&amp;"-"&amp;IF(LEN(Data!A1385)-FIND(".",Data!A1385)=1,10,RIGHT(Data!A1385,2))&amp;"-28"</f>
        <v>1985-09-28</v>
      </c>
      <c r="B1379" s="18">
        <f>Data!B1386</f>
        <v>186.2</v>
      </c>
      <c r="C1379" s="20">
        <f t="shared" si="64"/>
        <v>1.1406844106463865E-2</v>
      </c>
      <c r="D1379" s="18">
        <f>Data!C1386/12</f>
        <v>0.65500000000000003</v>
      </c>
      <c r="E1379" s="20">
        <f>D1379/B1379</f>
        <v>3.5177228786251345E-3</v>
      </c>
      <c r="F1379" s="18">
        <f t="shared" si="65"/>
        <v>53621.575645480181</v>
      </c>
      <c r="G1379" s="21">
        <f t="shared" si="66"/>
        <v>1.4955640050697161E-2</v>
      </c>
    </row>
    <row r="1380" spans="1:7" x14ac:dyDescent="0.15">
      <c r="A1380" s="17" t="str">
        <f>LEFT(Data!A1386,4)&amp;"-"&amp;IF(LEN(Data!A1386)-FIND(".",Data!A1386)=1,10,RIGHT(Data!A1386,2))&amp;"-28"</f>
        <v>1985-10-28</v>
      </c>
      <c r="B1380" s="18">
        <f>Data!B1387</f>
        <v>197.5</v>
      </c>
      <c r="C1380" s="20">
        <f t="shared" si="64"/>
        <v>6.0687432867884139E-2</v>
      </c>
      <c r="D1380" s="18">
        <f>Data!C1387/12</f>
        <v>0.65666666666666662</v>
      </c>
      <c r="E1380" s="20">
        <f>D1380/B1380</f>
        <v>3.3248945147679324E-3</v>
      </c>
      <c r="F1380" s="18">
        <f t="shared" si="65"/>
        <v>57064.35726117147</v>
      </c>
      <c r="G1380" s="21">
        <f t="shared" si="66"/>
        <v>6.4205155746509313E-2</v>
      </c>
    </row>
    <row r="1381" spans="1:7" x14ac:dyDescent="0.15">
      <c r="A1381" s="17" t="str">
        <f>LEFT(Data!A1387,4)&amp;"-"&amp;IF(LEN(Data!A1387)-FIND(".",Data!A1387)=1,10,RIGHT(Data!A1387,2))&amp;"-28"</f>
        <v>1985-11-28</v>
      </c>
      <c r="B1381" s="18">
        <f>Data!B1388</f>
        <v>207.3</v>
      </c>
      <c r="C1381" s="20">
        <f t="shared" si="64"/>
        <v>4.9620253164557093E-2</v>
      </c>
      <c r="D1381" s="18">
        <f>Data!C1388/12</f>
        <v>0.65833333333333333</v>
      </c>
      <c r="E1381" s="20">
        <f>D1381/B1381</f>
        <v>3.1757517285737253E-3</v>
      </c>
      <c r="F1381" s="18">
        <f t="shared" si="65"/>
        <v>60085.638083589954</v>
      </c>
      <c r="G1381" s="21">
        <f t="shared" si="66"/>
        <v>5.2945147679325011E-2</v>
      </c>
    </row>
    <row r="1382" spans="1:7" x14ac:dyDescent="0.15">
      <c r="A1382" s="17" t="str">
        <f>LEFT(Data!A1388,4)&amp;"-"&amp;IF(LEN(Data!A1388)-FIND(".",Data!A1388)=1,10,RIGHT(Data!A1388,2))&amp;"-28"</f>
        <v>1985-12-28</v>
      </c>
      <c r="B1382" s="18">
        <f>Data!B1389</f>
        <v>208.2</v>
      </c>
      <c r="C1382" s="20">
        <f t="shared" si="64"/>
        <v>4.341534008682979E-3</v>
      </c>
      <c r="D1382" s="18">
        <f>Data!C1389/12</f>
        <v>0.66166666666666674</v>
      </c>
      <c r="E1382" s="20">
        <f>D1382/B1382</f>
        <v>3.1780339417227031E-3</v>
      </c>
      <c r="F1382" s="18">
        <f t="shared" si="65"/>
        <v>60537.318993769695</v>
      </c>
      <c r="G1382" s="21">
        <f t="shared" si="66"/>
        <v>7.5172857372567403E-3</v>
      </c>
    </row>
    <row r="1383" spans="1:7" x14ac:dyDescent="0.15">
      <c r="A1383" s="17" t="str">
        <f>LEFT(Data!A1389,4)&amp;"-"&amp;IF(LEN(Data!A1389)-FIND(".",Data!A1389)=1,10,RIGHT(Data!A1389,2))&amp;"-28"</f>
        <v>1986-01-28</v>
      </c>
      <c r="B1383" s="18">
        <f>Data!B1390</f>
        <v>219.4</v>
      </c>
      <c r="C1383" s="20">
        <f t="shared" si="64"/>
        <v>5.3794428434198016E-2</v>
      </c>
      <c r="D1383" s="18">
        <f>Data!C1390/12</f>
        <v>0.66500000000000004</v>
      </c>
      <c r="E1383" s="20">
        <f>D1383/B1383</f>
        <v>3.0309936189608024E-3</v>
      </c>
      <c r="F1383" s="18">
        <f t="shared" si="65"/>
        <v>63986.279122481348</v>
      </c>
      <c r="G1383" s="21">
        <f t="shared" si="66"/>
        <v>5.6972462375920685E-2</v>
      </c>
    </row>
    <row r="1384" spans="1:7" x14ac:dyDescent="0.15">
      <c r="A1384" s="17" t="str">
        <f>LEFT(Data!A1390,4)&amp;"-"&amp;IF(LEN(Data!A1390)-FIND(".",Data!A1390)=1,10,RIGHT(Data!A1390,2))&amp;"-28"</f>
        <v>1986-02-28</v>
      </c>
      <c r="B1384" s="18">
        <f>Data!B1391</f>
        <v>232.3</v>
      </c>
      <c r="C1384" s="20">
        <f t="shared" si="64"/>
        <v>5.8796718322698283E-2</v>
      </c>
      <c r="D1384" s="18">
        <f>Data!C1391/12</f>
        <v>0.66833333333333333</v>
      </c>
      <c r="E1384" s="20">
        <f>D1384/B1384</f>
        <v>2.8770268331180945E-3</v>
      </c>
      <c r="F1384" s="18">
        <f t="shared" si="65"/>
        <v>67942.404356284722</v>
      </c>
      <c r="G1384" s="21">
        <f t="shared" si="66"/>
        <v>6.1827711941659036E-2</v>
      </c>
    </row>
    <row r="1385" spans="1:7" x14ac:dyDescent="0.15">
      <c r="A1385" s="17" t="str">
        <f>LEFT(Data!A1391,4)&amp;"-"&amp;IF(LEN(Data!A1391)-FIND(".",Data!A1391)=1,10,RIGHT(Data!A1391,2))&amp;"-28"</f>
        <v>1986-03-28</v>
      </c>
      <c r="B1385" s="18">
        <f>Data!B1392</f>
        <v>238</v>
      </c>
      <c r="C1385" s="20">
        <f t="shared" si="64"/>
        <v>2.4537236332328849E-2</v>
      </c>
      <c r="D1385" s="18">
        <f>Data!C1392/12</f>
        <v>0.67055583333333335</v>
      </c>
      <c r="E1385" s="20">
        <f>D1385/B1385</f>
        <v>2.8174614845938376E-3</v>
      </c>
      <c r="F1385" s="18">
        <f t="shared" si="65"/>
        <v>69804.995309401129</v>
      </c>
      <c r="G1385" s="21">
        <f t="shared" si="66"/>
        <v>2.7414263165447039E-2</v>
      </c>
    </row>
    <row r="1386" spans="1:7" x14ac:dyDescent="0.15">
      <c r="A1386" s="17" t="str">
        <f>LEFT(Data!A1392,4)&amp;"-"&amp;IF(LEN(Data!A1392)-FIND(".",Data!A1392)=1,10,RIGHT(Data!A1392,2))&amp;"-28"</f>
        <v>1986-04-28</v>
      </c>
      <c r="B1386" s="18">
        <f>Data!B1393</f>
        <v>238.5</v>
      </c>
      <c r="C1386" s="20">
        <f t="shared" si="64"/>
        <v>2.1008403361344463E-3</v>
      </c>
      <c r="D1386" s="18">
        <f>Data!C1393/12</f>
        <v>0.67277750000000003</v>
      </c>
      <c r="E1386" s="20">
        <f>D1386/B1386</f>
        <v>2.8208700209643605E-3</v>
      </c>
      <c r="F1386" s="18">
        <f t="shared" si="65"/>
        <v>70148.317344927287</v>
      </c>
      <c r="G1386" s="21">
        <f t="shared" si="66"/>
        <v>4.918301820728388E-3</v>
      </c>
    </row>
    <row r="1387" spans="1:7" x14ac:dyDescent="0.15">
      <c r="A1387" s="17" t="str">
        <f>LEFT(Data!A1393,4)&amp;"-"&amp;IF(LEN(Data!A1393)-FIND(".",Data!A1393)=1,10,RIGHT(Data!A1393,2))&amp;"-28"</f>
        <v>1986-05-28</v>
      </c>
      <c r="B1387" s="18">
        <f>Data!B1394</f>
        <v>245.3</v>
      </c>
      <c r="C1387" s="20">
        <f t="shared" si="64"/>
        <v>2.8511530398322993E-2</v>
      </c>
      <c r="D1387" s="18">
        <f>Data!C1394/12</f>
        <v>0.67499999999999993</v>
      </c>
      <c r="E1387" s="20">
        <f>D1387/B1387</f>
        <v>2.7517325723603746E-3</v>
      </c>
      <c r="F1387" s="18">
        <f t="shared" si="65"/>
        <v>72346.23251271779</v>
      </c>
      <c r="G1387" s="21">
        <f t="shared" si="66"/>
        <v>3.1332400419287421E-2</v>
      </c>
    </row>
    <row r="1388" spans="1:7" x14ac:dyDescent="0.15">
      <c r="A1388" s="17" t="str">
        <f>LEFT(Data!A1394,4)&amp;"-"&amp;IF(LEN(Data!A1394)-FIND(".",Data!A1394)=1,10,RIGHT(Data!A1394,2))&amp;"-28"</f>
        <v>1986-06-28</v>
      </c>
      <c r="B1388" s="18">
        <f>Data!B1395</f>
        <v>240.2</v>
      </c>
      <c r="C1388" s="20">
        <f t="shared" si="64"/>
        <v>-2.0790868324500722E-2</v>
      </c>
      <c r="D1388" s="18">
        <f>Data!C1395/12</f>
        <v>0.67861083333333339</v>
      </c>
      <c r="E1388" s="20">
        <f>D1388/B1388</f>
        <v>2.8251908132112132E-3</v>
      </c>
      <c r="F1388" s="18">
        <f t="shared" si="65"/>
        <v>71041.169003264964</v>
      </c>
      <c r="G1388" s="21">
        <f t="shared" si="66"/>
        <v>-1.8039135752140334E-2</v>
      </c>
    </row>
    <row r="1389" spans="1:7" x14ac:dyDescent="0.15">
      <c r="A1389" s="17" t="str">
        <f>LEFT(Data!A1395,4)&amp;"-"&amp;IF(LEN(Data!A1395)-FIND(".",Data!A1395)=1,10,RIGHT(Data!A1395,2))&amp;"-28"</f>
        <v>1986-07-28</v>
      </c>
      <c r="B1389" s="18">
        <f>Data!B1396</f>
        <v>245</v>
      </c>
      <c r="C1389" s="20">
        <f t="shared" si="64"/>
        <v>1.9983347210657865E-2</v>
      </c>
      <c r="D1389" s="18">
        <f>Data!C1396/12</f>
        <v>0.68222249999999995</v>
      </c>
      <c r="E1389" s="20">
        <f>D1389/B1389</f>
        <v>2.784581632653061E-3</v>
      </c>
      <c r="F1389" s="18">
        <f t="shared" si="65"/>
        <v>72661.514207736051</v>
      </c>
      <c r="G1389" s="21">
        <f t="shared" si="66"/>
        <v>2.2808538023869174E-2</v>
      </c>
    </row>
    <row r="1390" spans="1:7" x14ac:dyDescent="0.15">
      <c r="A1390" s="17" t="str">
        <f>LEFT(Data!A1396,4)&amp;"-"&amp;IF(LEN(Data!A1396)-FIND(".",Data!A1396)=1,10,RIGHT(Data!A1396,2))&amp;"-28"</f>
        <v>1986-08-28</v>
      </c>
      <c r="B1390" s="18">
        <f>Data!B1397</f>
        <v>238.3</v>
      </c>
      <c r="C1390" s="20">
        <f t="shared" si="64"/>
        <v>-2.7346938775510199E-2</v>
      </c>
      <c r="D1390" s="18">
        <f>Data!C1397/12</f>
        <v>0.68583333333333341</v>
      </c>
      <c r="E1390" s="20">
        <f>D1390/B1390</f>
        <v>2.8780248985872153E-3</v>
      </c>
      <c r="F1390" s="18">
        <f t="shared" si="65"/>
        <v>70876.776145224852</v>
      </c>
      <c r="G1390" s="21">
        <f t="shared" si="66"/>
        <v>-2.456235714285715E-2</v>
      </c>
    </row>
    <row r="1391" spans="1:7" x14ac:dyDescent="0.15">
      <c r="A1391" s="17" t="str">
        <f>LEFT(Data!A1397,4)&amp;"-"&amp;IF(LEN(Data!A1397)-FIND(".",Data!A1397)=1,10,RIGHT(Data!A1397,2))&amp;"-28"</f>
        <v>1986-09-28</v>
      </c>
      <c r="B1391" s="18">
        <f>Data!B1398</f>
        <v>237.4</v>
      </c>
      <c r="C1391" s="20">
        <f t="shared" si="64"/>
        <v>-3.7767519932857541E-3</v>
      </c>
      <c r="D1391" s="18">
        <f>Data!C1398/12</f>
        <v>0.68722249999999996</v>
      </c>
      <c r="E1391" s="20">
        <f>D1391/B1391</f>
        <v>2.8947872788542542E-3</v>
      </c>
      <c r="F1391" s="18">
        <f t="shared" si="65"/>
        <v>70813.077266118256</v>
      </c>
      <c r="G1391" s="21">
        <f t="shared" si="66"/>
        <v>-8.9872709469851486E-4</v>
      </c>
    </row>
    <row r="1392" spans="1:7" x14ac:dyDescent="0.15">
      <c r="A1392" s="17" t="str">
        <f>LEFT(Data!A1398,4)&amp;"-"&amp;IF(LEN(Data!A1398)-FIND(".",Data!A1398)=1,10,RIGHT(Data!A1398,2))&amp;"-28"</f>
        <v>1986-10-28</v>
      </c>
      <c r="B1392" s="18">
        <f>Data!B1399</f>
        <v>245.1</v>
      </c>
      <c r="C1392" s="20">
        <f t="shared" si="64"/>
        <v>3.2434709351305768E-2</v>
      </c>
      <c r="D1392" s="18">
        <f>Data!C1399/12</f>
        <v>0.68861083333333328</v>
      </c>
      <c r="E1392" s="20">
        <f>D1392/B1392</f>
        <v>2.8095097239222086E-3</v>
      </c>
      <c r="F1392" s="18">
        <f t="shared" si="65"/>
        <v>73314.867640762852</v>
      </c>
      <c r="G1392" s="21">
        <f t="shared" si="66"/>
        <v>3.5329496630160051E-2</v>
      </c>
    </row>
    <row r="1393" spans="1:7" x14ac:dyDescent="0.15">
      <c r="A1393" s="17" t="str">
        <f>LEFT(Data!A1399,4)&amp;"-"&amp;IF(LEN(Data!A1399)-FIND(".",Data!A1399)=1,10,RIGHT(Data!A1399,2))&amp;"-28"</f>
        <v>1986-11-28</v>
      </c>
      <c r="B1393" s="18">
        <f>Data!B1400</f>
        <v>248.6</v>
      </c>
      <c r="C1393" s="20">
        <f t="shared" si="64"/>
        <v>1.427988576091388E-2</v>
      </c>
      <c r="D1393" s="18">
        <f>Data!C1400/12</f>
        <v>0.69</v>
      </c>
      <c r="E1393" s="20">
        <f>D1393/B1393</f>
        <v>2.7755430410297665E-3</v>
      </c>
      <c r="F1393" s="18">
        <f t="shared" si="65"/>
        <v>74567.774408794256</v>
      </c>
      <c r="G1393" s="21">
        <f t="shared" si="66"/>
        <v>1.7089395484836123E-2</v>
      </c>
    </row>
    <row r="1394" spans="1:7" x14ac:dyDescent="0.15">
      <c r="A1394" s="17" t="str">
        <f>LEFT(Data!A1400,4)&amp;"-"&amp;IF(LEN(Data!A1400)-FIND(".",Data!A1400)=1,10,RIGHT(Data!A1400,2))&amp;"-28"</f>
        <v>1986-12-28</v>
      </c>
      <c r="B1394" s="18">
        <f>Data!B1401</f>
        <v>264.5</v>
      </c>
      <c r="C1394" s="20">
        <f t="shared" si="64"/>
        <v>6.3958165728077221E-2</v>
      </c>
      <c r="D1394" s="18">
        <f>Data!C1401/12</f>
        <v>0.69166666666666676</v>
      </c>
      <c r="E1394" s="20">
        <f>D1394/B1394</f>
        <v>2.6149968494013865E-3</v>
      </c>
      <c r="F1394" s="18">
        <f t="shared" si="65"/>
        <v>79543.958549751187</v>
      </c>
      <c r="G1394" s="21">
        <f t="shared" si="66"/>
        <v>6.6733708769106892E-2</v>
      </c>
    </row>
    <row r="1395" spans="1:7" x14ac:dyDescent="0.15">
      <c r="A1395" s="17" t="str">
        <f>LEFT(Data!A1401,4)&amp;"-"&amp;IF(LEN(Data!A1401)-FIND(".",Data!A1401)=1,10,RIGHT(Data!A1401,2))&amp;"-28"</f>
        <v>1987-01-28</v>
      </c>
      <c r="B1395" s="18">
        <f>Data!B1402</f>
        <v>280.89999999999998</v>
      </c>
      <c r="C1395" s="20">
        <f t="shared" si="64"/>
        <v>6.2003780718336454E-2</v>
      </c>
      <c r="D1395" s="18">
        <f>Data!C1402/12</f>
        <v>0.69333333333333336</v>
      </c>
      <c r="E1395" s="20">
        <f>D1395/B1395</f>
        <v>2.4682567936394925E-3</v>
      </c>
      <c r="F1395" s="18">
        <f t="shared" si="65"/>
        <v>84683.991914134909</v>
      </c>
      <c r="G1395" s="21">
        <f t="shared" si="66"/>
        <v>6.4618777567737817E-2</v>
      </c>
    </row>
    <row r="1396" spans="1:7" x14ac:dyDescent="0.15">
      <c r="A1396" s="17" t="str">
        <f>LEFT(Data!A1402,4)&amp;"-"&amp;IF(LEN(Data!A1402)-FIND(".",Data!A1402)=1,10,RIGHT(Data!A1402,2))&amp;"-28"</f>
        <v>1987-02-28</v>
      </c>
      <c r="B1396" s="18">
        <f>Data!B1403</f>
        <v>292.5</v>
      </c>
      <c r="C1396" s="20">
        <f t="shared" si="64"/>
        <v>4.129583481666077E-2</v>
      </c>
      <c r="D1396" s="18">
        <f>Data!C1403/12</f>
        <v>0.69499999999999995</v>
      </c>
      <c r="E1396" s="20">
        <f>D1396/B1396</f>
        <v>2.3760683760683759E-3</v>
      </c>
      <c r="F1396" s="18">
        <f t="shared" si="65"/>
        <v>88390.109894191046</v>
      </c>
      <c r="G1396" s="21">
        <f t="shared" si="66"/>
        <v>4.3764091610300371E-2</v>
      </c>
    </row>
    <row r="1397" spans="1:7" x14ac:dyDescent="0.15">
      <c r="A1397" s="17" t="str">
        <f>LEFT(Data!A1403,4)&amp;"-"&amp;IF(LEN(Data!A1403)-FIND(".",Data!A1403)=1,10,RIGHT(Data!A1403,2))&amp;"-28"</f>
        <v>1987-03-28</v>
      </c>
      <c r="B1397" s="18">
        <f>Data!B1404</f>
        <v>289.3</v>
      </c>
      <c r="C1397" s="20">
        <f t="shared" si="64"/>
        <v>-1.0940170940170857E-2</v>
      </c>
      <c r="D1397" s="18">
        <f>Data!C1404/12</f>
        <v>0.70000000000000007</v>
      </c>
      <c r="E1397" s="20">
        <f>D1397/B1397</f>
        <v>2.4196335983408227E-3</v>
      </c>
      <c r="F1397" s="18">
        <f t="shared" si="65"/>
        <v>87633.127927404901</v>
      </c>
      <c r="G1397" s="21">
        <f t="shared" si="66"/>
        <v>-8.5641025641025603E-3</v>
      </c>
    </row>
    <row r="1398" spans="1:7" x14ac:dyDescent="0.15">
      <c r="A1398" s="17" t="str">
        <f>LEFT(Data!A1404,4)&amp;"-"&amp;IF(LEN(Data!A1404)-FIND(".",Data!A1404)=1,10,RIGHT(Data!A1404,2))&amp;"-28"</f>
        <v>1987-04-28</v>
      </c>
      <c r="B1398" s="18">
        <f>Data!B1405</f>
        <v>289.10000000000002</v>
      </c>
      <c r="C1398" s="20">
        <f t="shared" si="64"/>
        <v>-6.913238852401804E-4</v>
      </c>
      <c r="D1398" s="18">
        <f>Data!C1405/12</f>
        <v>0.70500000000000007</v>
      </c>
      <c r="E1398" s="20">
        <f>D1398/B1398</f>
        <v>2.438602559667935E-3</v>
      </c>
      <c r="F1398" s="18">
        <f t="shared" si="65"/>
        <v>87784.585113591223</v>
      </c>
      <c r="G1398" s="21">
        <f t="shared" si="66"/>
        <v>1.7283097131006731E-3</v>
      </c>
    </row>
    <row r="1399" spans="1:7" x14ac:dyDescent="0.15">
      <c r="A1399" s="17" t="str">
        <f>LEFT(Data!A1405,4)&amp;"-"&amp;IF(LEN(Data!A1405)-FIND(".",Data!A1405)=1,10,RIGHT(Data!A1405,2))&amp;"-28"</f>
        <v>1987-05-28</v>
      </c>
      <c r="B1399" s="18">
        <f>Data!B1406</f>
        <v>301.39999999999998</v>
      </c>
      <c r="C1399" s="20">
        <f t="shared" si="64"/>
        <v>4.2545831892078612E-2</v>
      </c>
      <c r="D1399" s="18">
        <f>Data!C1406/12</f>
        <v>0.71</v>
      </c>
      <c r="E1399" s="20">
        <f>D1399/B1399</f>
        <v>2.3556735235567353E-3</v>
      </c>
      <c r="F1399" s="18">
        <f t="shared" si="65"/>
        <v>91733.525028507327</v>
      </c>
      <c r="G1399" s="21">
        <f t="shared" si="66"/>
        <v>4.4984434451746491E-2</v>
      </c>
    </row>
    <row r="1400" spans="1:7" x14ac:dyDescent="0.15">
      <c r="A1400" s="17" t="str">
        <f>LEFT(Data!A1406,4)&amp;"-"&amp;IF(LEN(Data!A1406)-FIND(".",Data!A1406)=1,10,RIGHT(Data!A1406,2))&amp;"-28"</f>
        <v>1987-06-28</v>
      </c>
      <c r="B1400" s="18">
        <f>Data!B1407</f>
        <v>310.10000000000002</v>
      </c>
      <c r="C1400" s="20">
        <f t="shared" si="64"/>
        <v>2.8865295288653003E-2</v>
      </c>
      <c r="D1400" s="18">
        <f>Data!C1407/12</f>
        <v>0.71388916666666669</v>
      </c>
      <c r="E1400" s="20">
        <f>D1400/B1400</f>
        <v>2.3021256583897667E-3</v>
      </c>
      <c r="F1400" s="18">
        <f t="shared" si="65"/>
        <v>94597.534552456418</v>
      </c>
      <c r="G1400" s="21">
        <f t="shared" si="66"/>
        <v>3.1220968812209815E-2</v>
      </c>
    </row>
    <row r="1401" spans="1:7" x14ac:dyDescent="0.15">
      <c r="A1401" s="17" t="str">
        <f>LEFT(Data!A1407,4)&amp;"-"&amp;IF(LEN(Data!A1407)-FIND(".",Data!A1407)=1,10,RIGHT(Data!A1407,2))&amp;"-28"</f>
        <v>1987-07-28</v>
      </c>
      <c r="B1401" s="18">
        <f>Data!B1408</f>
        <v>329.4</v>
      </c>
      <c r="C1401" s="20">
        <f t="shared" si="64"/>
        <v>6.223798774588829E-2</v>
      </c>
      <c r="D1401" s="18">
        <f>Data!C1408/12</f>
        <v>0.71777749999999996</v>
      </c>
      <c r="E1401" s="20">
        <f>D1401/B1401</f>
        <v>2.1790452337583487E-3</v>
      </c>
      <c r="F1401" s="18">
        <f t="shared" si="65"/>
        <v>100702.87016023706</v>
      </c>
      <c r="G1401" s="21">
        <f t="shared" si="66"/>
        <v>6.454011340427801E-2</v>
      </c>
    </row>
    <row r="1402" spans="1:7" x14ac:dyDescent="0.15">
      <c r="A1402" s="17" t="str">
        <f>LEFT(Data!A1408,4)&amp;"-"&amp;IF(LEN(Data!A1408)-FIND(".",Data!A1408)=1,10,RIGHT(Data!A1408,2))&amp;"-28"</f>
        <v>1987-08-28</v>
      </c>
      <c r="B1402" s="18">
        <f>Data!B1409</f>
        <v>318.7</v>
      </c>
      <c r="C1402" s="20">
        <f t="shared" si="64"/>
        <v>-3.2483302975106265E-2</v>
      </c>
      <c r="D1402" s="18">
        <f>Data!C1409/12</f>
        <v>0.72166666666666668</v>
      </c>
      <c r="E1402" s="20">
        <f>D1402/B1402</f>
        <v>2.2644074887564064E-3</v>
      </c>
      <c r="F1402" s="18">
        <f t="shared" si="65"/>
        <v>97651.144427607738</v>
      </c>
      <c r="G1402" s="21">
        <f t="shared" si="66"/>
        <v>-3.0304257741347929E-2</v>
      </c>
    </row>
    <row r="1403" spans="1:7" x14ac:dyDescent="0.15">
      <c r="A1403" s="17" t="str">
        <f>LEFT(Data!A1409,4)&amp;"-"&amp;IF(LEN(Data!A1409)-FIND(".",Data!A1409)=1,10,RIGHT(Data!A1409,2))&amp;"-28"</f>
        <v>1987-09-28</v>
      </c>
      <c r="B1403" s="18">
        <f>Data!B1410</f>
        <v>280.2</v>
      </c>
      <c r="C1403" s="20">
        <f t="shared" si="64"/>
        <v>-0.12080326325698154</v>
      </c>
      <c r="D1403" s="18">
        <f>Data!C1410/12</f>
        <v>0.72583333333333344</v>
      </c>
      <c r="E1403" s="20">
        <f>D1403/B1403</f>
        <v>2.5904116107542236E-3</v>
      </c>
      <c r="F1403" s="18">
        <f t="shared" si="65"/>
        <v>86075.689502701425</v>
      </c>
      <c r="G1403" s="21">
        <f t="shared" si="66"/>
        <v>-0.11853885576822509</v>
      </c>
    </row>
    <row r="1404" spans="1:7" x14ac:dyDescent="0.15">
      <c r="A1404" s="17" t="str">
        <f>LEFT(Data!A1410,4)&amp;"-"&amp;IF(LEN(Data!A1410)-FIND(".",Data!A1410)=1,10,RIGHT(Data!A1410,2))&amp;"-28"</f>
        <v>1987-10-28</v>
      </c>
      <c r="B1404" s="18">
        <f>Data!B1411</f>
        <v>245</v>
      </c>
      <c r="C1404" s="20">
        <f t="shared" si="64"/>
        <v>-0.12562455389007843</v>
      </c>
      <c r="D1404" s="18">
        <f>Data!C1411/12</f>
        <v>0.73</v>
      </c>
      <c r="E1404" s="20">
        <f>D1404/B1404</f>
        <v>2.9795918367346939E-3</v>
      </c>
      <c r="F1404" s="18">
        <f t="shared" si="65"/>
        <v>75485.440873635132</v>
      </c>
      <c r="G1404" s="21">
        <f t="shared" si="66"/>
        <v>-0.12303414227932408</v>
      </c>
    </row>
    <row r="1405" spans="1:7" x14ac:dyDescent="0.15">
      <c r="A1405" s="17" t="str">
        <f>LEFT(Data!A1411,4)&amp;"-"&amp;IF(LEN(Data!A1411)-FIND(".",Data!A1411)=1,10,RIGHT(Data!A1411,2))&amp;"-28"</f>
        <v>1987-11-28</v>
      </c>
      <c r="B1405" s="18">
        <f>Data!B1412</f>
        <v>241</v>
      </c>
      <c r="C1405" s="20">
        <f t="shared" si="64"/>
        <v>-1.6326530612244872E-2</v>
      </c>
      <c r="D1405" s="18">
        <f>Data!C1412/12</f>
        <v>0.73416666666666675</v>
      </c>
      <c r="E1405" s="20">
        <f>D1405/B1405</f>
        <v>3.0463347164591983E-3</v>
      </c>
      <c r="F1405" s="18">
        <f t="shared" si="65"/>
        <v>74477.941315852324</v>
      </c>
      <c r="G1405" s="21">
        <f t="shared" si="66"/>
        <v>-1.3346938775510298E-2</v>
      </c>
    </row>
    <row r="1406" spans="1:7" x14ac:dyDescent="0.15">
      <c r="A1406" s="17" t="str">
        <f>LEFT(Data!A1412,4)&amp;"-"&amp;IF(LEN(Data!A1412)-FIND(".",Data!A1412)=1,10,RIGHT(Data!A1412,2))&amp;"-28"</f>
        <v>1987-12-28</v>
      </c>
      <c r="B1406" s="18">
        <f>Data!B1413</f>
        <v>250.5</v>
      </c>
      <c r="C1406" s="20">
        <f t="shared" si="64"/>
        <v>3.9419087136929543E-2</v>
      </c>
      <c r="D1406" s="18">
        <f>Data!C1413/12</f>
        <v>0.73805583333333324</v>
      </c>
      <c r="E1406" s="20">
        <f>D1406/B1406</f>
        <v>2.9463306719893544E-3</v>
      </c>
      <c r="F1406" s="18">
        <f t="shared" si="65"/>
        <v>77640.678512601909</v>
      </c>
      <c r="G1406" s="21">
        <f t="shared" si="66"/>
        <v>4.2465421853388641E-2</v>
      </c>
    </row>
    <row r="1407" spans="1:7" x14ac:dyDescent="0.15">
      <c r="A1407" s="17" t="str">
        <f>LEFT(Data!A1413,4)&amp;"-"&amp;IF(LEN(Data!A1413)-FIND(".",Data!A1413)=1,10,RIGHT(Data!A1413,2))&amp;"-28"</f>
        <v>1988-01-28</v>
      </c>
      <c r="B1407" s="18">
        <f>Data!B1414</f>
        <v>258.10000000000002</v>
      </c>
      <c r="C1407" s="20">
        <f t="shared" si="64"/>
        <v>3.0339321357285565E-2</v>
      </c>
      <c r="D1407" s="18">
        <f>Data!C1414/12</f>
        <v>0.74194416666666674</v>
      </c>
      <c r="E1407" s="20">
        <f>D1407/B1407</f>
        <v>2.8746383830556633E-3</v>
      </c>
      <c r="F1407" s="18">
        <f t="shared" si="65"/>
        <v>80224.999120889188</v>
      </c>
      <c r="G1407" s="21">
        <f t="shared" si="66"/>
        <v>3.3285652029275026E-2</v>
      </c>
    </row>
    <row r="1408" spans="1:7" x14ac:dyDescent="0.15">
      <c r="A1408" s="17" t="str">
        <f>LEFT(Data!A1414,4)&amp;"-"&amp;IF(LEN(Data!A1414)-FIND(".",Data!A1414)=1,10,RIGHT(Data!A1414,2))&amp;"-28"</f>
        <v>1988-02-28</v>
      </c>
      <c r="B1408" s="18">
        <f>Data!B1415</f>
        <v>265.7</v>
      </c>
      <c r="C1408" s="20">
        <f t="shared" si="64"/>
        <v>2.9445951181712449E-2</v>
      </c>
      <c r="D1408" s="18">
        <f>Data!C1415/12</f>
        <v>0.74583333333333324</v>
      </c>
      <c r="E1408" s="20">
        <f>D1408/B1408</f>
        <v>2.8070505582737421E-3</v>
      </c>
      <c r="F1408" s="18">
        <f t="shared" si="65"/>
        <v>82817.918390309322</v>
      </c>
      <c r="G1408" s="21">
        <f t="shared" si="66"/>
        <v>3.2320589564768021E-2</v>
      </c>
    </row>
    <row r="1409" spans="1:7" x14ac:dyDescent="0.15">
      <c r="A1409" s="17" t="str">
        <f>LEFT(Data!A1415,4)&amp;"-"&amp;IF(LEN(Data!A1415)-FIND(".",Data!A1415)=1,10,RIGHT(Data!A1415,2))&amp;"-28"</f>
        <v>1988-03-28</v>
      </c>
      <c r="B1409" s="18">
        <f>Data!B1416</f>
        <v>262.60000000000002</v>
      </c>
      <c r="C1409" s="20">
        <f t="shared" si="64"/>
        <v>-1.166729394053434E-2</v>
      </c>
      <c r="D1409" s="18">
        <f>Data!C1416/12</f>
        <v>0.75361083333333323</v>
      </c>
      <c r="E1409" s="20">
        <f>D1409/B1409</f>
        <v>2.8698051535922817E-3</v>
      </c>
      <c r="F1409" s="18">
        <f t="shared" si="65"/>
        <v>82084.131476958995</v>
      </c>
      <c r="G1409" s="21">
        <f t="shared" si="66"/>
        <v>-8.8602433822604354E-3</v>
      </c>
    </row>
    <row r="1410" spans="1:7" x14ac:dyDescent="0.15">
      <c r="A1410" s="17" t="str">
        <f>LEFT(Data!A1416,4)&amp;"-"&amp;IF(LEN(Data!A1416)-FIND(".",Data!A1416)=1,10,RIGHT(Data!A1416,2))&amp;"-28"</f>
        <v>1988-04-28</v>
      </c>
      <c r="B1410" s="18">
        <f>Data!B1417</f>
        <v>256.10000000000002</v>
      </c>
      <c r="C1410" s="20">
        <f t="shared" si="64"/>
        <v>-2.4752475247524774E-2</v>
      </c>
      <c r="D1410" s="18">
        <f>Data!C1417/12</f>
        <v>0.76138916666666667</v>
      </c>
      <c r="E1410" s="20">
        <f>D1410/B1410</f>
        <v>2.973015098268905E-3</v>
      </c>
      <c r="F1410" s="18">
        <f t="shared" si="65"/>
        <v>80287.911507901721</v>
      </c>
      <c r="G1410" s="21">
        <f t="shared" si="66"/>
        <v>-2.1882670093932521E-2</v>
      </c>
    </row>
    <row r="1411" spans="1:7" x14ac:dyDescent="0.15">
      <c r="A1411" s="17" t="str">
        <f>LEFT(Data!A1417,4)&amp;"-"&amp;IF(LEN(Data!A1417)-FIND(".",Data!A1417)=1,10,RIGHT(Data!A1417,2))&amp;"-28"</f>
        <v>1988-05-28</v>
      </c>
      <c r="B1411" s="18">
        <f>Data!B1418</f>
        <v>270.7</v>
      </c>
      <c r="C1411" s="20">
        <f t="shared" si="64"/>
        <v>5.7008980866848802E-2</v>
      </c>
      <c r="D1411" s="18">
        <f>Data!C1418/12</f>
        <v>0.76916666666666667</v>
      </c>
      <c r="E1411" s="20">
        <f>D1411/B1411</f>
        <v>2.8413988425070803E-3</v>
      </c>
      <c r="F1411" s="18">
        <f t="shared" si="65"/>
        <v>85103.740692016421</v>
      </c>
      <c r="G1411" s="21">
        <f t="shared" si="66"/>
        <v>5.9981995965117774E-2</v>
      </c>
    </row>
    <row r="1412" spans="1:7" x14ac:dyDescent="0.15">
      <c r="A1412" s="17" t="str">
        <f>LEFT(Data!A1418,4)&amp;"-"&amp;IF(LEN(Data!A1418)-FIND(".",Data!A1418)=1,10,RIGHT(Data!A1418,2))&amp;"-28"</f>
        <v>1988-06-28</v>
      </c>
      <c r="B1412" s="18">
        <f>Data!B1419</f>
        <v>269.10000000000002</v>
      </c>
      <c r="C1412" s="20">
        <f t="shared" ref="C1412:C1475" si="67">B1412/B1411-1</f>
        <v>-5.910602142593202E-3</v>
      </c>
      <c r="D1412" s="18">
        <f>Data!C1419/12</f>
        <v>0.77555583333333333</v>
      </c>
      <c r="E1412" s="20">
        <f>D1412/B1412</f>
        <v>2.882035798340146E-3</v>
      </c>
      <c r="F1412" s="18">
        <f t="shared" ref="F1412:F1475" si="68">(1+C1412+E1411)*F1411</f>
        <v>84842.540010234807</v>
      </c>
      <c r="G1412" s="21">
        <f t="shared" ref="G1412:G1475" si="69">F1412/F1411-1</f>
        <v>-3.0692033000861985E-3</v>
      </c>
    </row>
    <row r="1413" spans="1:7" x14ac:dyDescent="0.15">
      <c r="A1413" s="17" t="str">
        <f>LEFT(Data!A1419,4)&amp;"-"&amp;IF(LEN(Data!A1419)-FIND(".",Data!A1419)=1,10,RIGHT(Data!A1419,2))&amp;"-28"</f>
        <v>1988-07-28</v>
      </c>
      <c r="B1413" s="18">
        <f>Data!B1420</f>
        <v>263.7</v>
      </c>
      <c r="C1413" s="20">
        <f t="shared" si="67"/>
        <v>-2.0066889632107121E-2</v>
      </c>
      <c r="D1413" s="18">
        <f>Data!C1420/12</f>
        <v>0.78194416666666677</v>
      </c>
      <c r="E1413" s="20">
        <f>D1413/B1413</f>
        <v>2.96527935785615E-3</v>
      </c>
      <c r="F1413" s="18">
        <f t="shared" si="68"/>
        <v>83384.533361273396</v>
      </c>
      <c r="G1413" s="21">
        <f t="shared" si="69"/>
        <v>-1.7184853833767E-2</v>
      </c>
    </row>
    <row r="1414" spans="1:7" x14ac:dyDescent="0.15">
      <c r="A1414" s="17" t="str">
        <f>LEFT(Data!A1420,4)&amp;"-"&amp;IF(LEN(Data!A1420)-FIND(".",Data!A1420)=1,10,RIGHT(Data!A1420,2))&amp;"-28"</f>
        <v>1988-08-28</v>
      </c>
      <c r="B1414" s="18">
        <f>Data!B1421</f>
        <v>268</v>
      </c>
      <c r="C1414" s="20">
        <f t="shared" si="67"/>
        <v>1.6306408797876371E-2</v>
      </c>
      <c r="D1414" s="18">
        <f>Data!C1421/12</f>
        <v>0.78833333333333344</v>
      </c>
      <c r="E1414" s="20">
        <f>D1414/B1414</f>
        <v>2.9415422885572143E-3</v>
      </c>
      <c r="F1414" s="18">
        <f t="shared" si="68"/>
        <v>84991.494085223123</v>
      </c>
      <c r="G1414" s="21">
        <f t="shared" si="69"/>
        <v>1.9271688155732436E-2</v>
      </c>
    </row>
    <row r="1415" spans="1:7" x14ac:dyDescent="0.15">
      <c r="A1415" s="17" t="str">
        <f>LEFT(Data!A1421,4)&amp;"-"&amp;IF(LEN(Data!A1421)-FIND(".",Data!A1421)=1,10,RIGHT(Data!A1421,2))&amp;"-28"</f>
        <v>1988-09-28</v>
      </c>
      <c r="B1415" s="18">
        <f>Data!B1422</f>
        <v>277.39999999999998</v>
      </c>
      <c r="C1415" s="20">
        <f t="shared" si="67"/>
        <v>3.5074626865671643E-2</v>
      </c>
      <c r="D1415" s="18">
        <f>Data!C1422/12</f>
        <v>0.79583333333333339</v>
      </c>
      <c r="E1415" s="20">
        <f>D1415/B1415</f>
        <v>2.8689017063205963E-3</v>
      </c>
      <c r="F1415" s="18">
        <f t="shared" si="68"/>
        <v>88222.545101037613</v>
      </c>
      <c r="G1415" s="21">
        <f t="shared" si="69"/>
        <v>3.8016169154228896E-2</v>
      </c>
    </row>
    <row r="1416" spans="1:7" x14ac:dyDescent="0.15">
      <c r="A1416" s="17" t="str">
        <f>LEFT(Data!A1422,4)&amp;"-"&amp;IF(LEN(Data!A1422)-FIND(".",Data!A1422)=1,10,RIGHT(Data!A1422,2))&amp;"-28"</f>
        <v>1988-10-28</v>
      </c>
      <c r="B1416" s="18">
        <f>Data!B1423</f>
        <v>271</v>
      </c>
      <c r="C1416" s="20">
        <f t="shared" si="67"/>
        <v>-2.3071377072818922E-2</v>
      </c>
      <c r="D1416" s="18">
        <f>Data!C1423/12</f>
        <v>0.80333333333333334</v>
      </c>
      <c r="E1416" s="20">
        <f>D1416/B1416</f>
        <v>2.964329643296433E-3</v>
      </c>
      <c r="F1416" s="18">
        <f t="shared" si="68"/>
        <v>86440.231306864109</v>
      </c>
      <c r="G1416" s="21">
        <f t="shared" si="69"/>
        <v>-2.0202475366498329E-2</v>
      </c>
    </row>
    <row r="1417" spans="1:7" x14ac:dyDescent="0.15">
      <c r="A1417" s="17" t="str">
        <f>LEFT(Data!A1423,4)&amp;"-"&amp;IF(LEN(Data!A1423)-FIND(".",Data!A1423)=1,10,RIGHT(Data!A1423,2))&amp;"-28"</f>
        <v>1988-11-28</v>
      </c>
      <c r="B1417" s="18">
        <f>Data!B1424</f>
        <v>276.5</v>
      </c>
      <c r="C1417" s="20">
        <f t="shared" si="67"/>
        <v>2.0295202952029578E-2</v>
      </c>
      <c r="D1417" s="18">
        <f>Data!C1424/12</f>
        <v>0.8125</v>
      </c>
      <c r="E1417" s="20">
        <f>D1417/B1417</f>
        <v>2.9385171790235081E-3</v>
      </c>
      <c r="F1417" s="18">
        <f t="shared" si="68"/>
        <v>88450.790684493637</v>
      </c>
      <c r="G1417" s="21">
        <f t="shared" si="69"/>
        <v>2.3259532595325982E-2</v>
      </c>
    </row>
    <row r="1418" spans="1:7" x14ac:dyDescent="0.15">
      <c r="A1418" s="17" t="str">
        <f>LEFT(Data!A1424,4)&amp;"-"&amp;IF(LEN(Data!A1424)-FIND(".",Data!A1424)=1,10,RIGHT(Data!A1424,2))&amp;"-28"</f>
        <v>1988-12-28</v>
      </c>
      <c r="B1418" s="18">
        <f>Data!B1425</f>
        <v>285.39999999999998</v>
      </c>
      <c r="C1418" s="20">
        <f t="shared" si="67"/>
        <v>3.2188065099457486E-2</v>
      </c>
      <c r="D1418" s="18">
        <f>Data!C1425/12</f>
        <v>0.81777750000000005</v>
      </c>
      <c r="E1418" s="20">
        <f>D1418/B1418</f>
        <v>2.8653731604765245E-3</v>
      </c>
      <c r="F1418" s="18">
        <f t="shared" si="68"/>
        <v>91557.764661069203</v>
      </c>
      <c r="G1418" s="21">
        <f t="shared" si="69"/>
        <v>3.5126582278480978E-2</v>
      </c>
    </row>
    <row r="1419" spans="1:7" x14ac:dyDescent="0.15">
      <c r="A1419" s="17" t="str">
        <f>LEFT(Data!A1425,4)&amp;"-"&amp;IF(LEN(Data!A1425)-FIND(".",Data!A1425)=1,10,RIGHT(Data!A1425,2))&amp;"-28"</f>
        <v>1989-01-28</v>
      </c>
      <c r="B1419" s="18">
        <f>Data!B1426</f>
        <v>294</v>
      </c>
      <c r="C1419" s="20">
        <f t="shared" si="67"/>
        <v>3.0133146461107208E-2</v>
      </c>
      <c r="D1419" s="18">
        <f>Data!C1426/12</f>
        <v>0.82472250000000003</v>
      </c>
      <c r="E1419" s="20">
        <f>D1419/B1419</f>
        <v>2.8051785714285713E-3</v>
      </c>
      <c r="F1419" s="18">
        <f t="shared" si="68"/>
        <v>94579.035354745836</v>
      </c>
      <c r="G1419" s="21">
        <f t="shared" si="69"/>
        <v>3.2998519621583622E-2</v>
      </c>
    </row>
    <row r="1420" spans="1:7" x14ac:dyDescent="0.15">
      <c r="A1420" s="17" t="str">
        <f>LEFT(Data!A1426,4)&amp;"-"&amp;IF(LEN(Data!A1426)-FIND(".",Data!A1426)=1,10,RIGHT(Data!A1426,2))&amp;"-28"</f>
        <v>1989-02-28</v>
      </c>
      <c r="B1420" s="18">
        <f>Data!B1427</f>
        <v>292.7</v>
      </c>
      <c r="C1420" s="20">
        <f t="shared" si="67"/>
        <v>-4.4217687074830092E-3</v>
      </c>
      <c r="D1420" s="18">
        <f>Data!C1427/12</f>
        <v>0.83416666666666661</v>
      </c>
      <c r="E1420" s="20">
        <f>D1420/B1420</f>
        <v>2.8499032000911056E-3</v>
      </c>
      <c r="F1420" s="18">
        <f t="shared" si="68"/>
        <v>94426.139819113814</v>
      </c>
      <c r="G1420" s="21">
        <f t="shared" si="69"/>
        <v>-1.6165901360544188E-3</v>
      </c>
    </row>
    <row r="1421" spans="1:7" x14ac:dyDescent="0.15">
      <c r="A1421" s="17" t="str">
        <f>LEFT(Data!A1427,4)&amp;"-"&amp;IF(LEN(Data!A1427)-FIND(".",Data!A1427)=1,10,RIGHT(Data!A1427,2))&amp;"-28"</f>
        <v>1989-03-28</v>
      </c>
      <c r="B1421" s="18">
        <f>Data!B1428</f>
        <v>302.3</v>
      </c>
      <c r="C1421" s="20">
        <f t="shared" si="67"/>
        <v>3.279808677827134E-2</v>
      </c>
      <c r="D1421" s="18">
        <f>Data!C1428/12</f>
        <v>0.84055833333333341</v>
      </c>
      <c r="E1421" s="20">
        <f>D1421/B1421</f>
        <v>2.7805436101003421E-3</v>
      </c>
      <c r="F1421" s="18">
        <f t="shared" si="68"/>
        <v>97792.241905081028</v>
      </c>
      <c r="G1421" s="21">
        <f t="shared" si="69"/>
        <v>3.5647989978362382E-2</v>
      </c>
    </row>
    <row r="1422" spans="1:7" x14ac:dyDescent="0.15">
      <c r="A1422" s="17" t="str">
        <f>LEFT(Data!A1428,4)&amp;"-"&amp;IF(LEN(Data!A1428)-FIND(".",Data!A1428)=1,10,RIGHT(Data!A1428,2))&amp;"-28"</f>
        <v>1989-04-28</v>
      </c>
      <c r="B1422" s="18">
        <f>Data!B1429</f>
        <v>313.89999999999998</v>
      </c>
      <c r="C1422" s="20">
        <f t="shared" si="67"/>
        <v>3.8372477671187344E-2</v>
      </c>
      <c r="D1422" s="18">
        <f>Data!C1429/12</f>
        <v>0.84944166666666676</v>
      </c>
      <c r="E1422" s="20">
        <f>D1422/B1422</f>
        <v>2.7060900499097382E-3</v>
      </c>
      <c r="F1422" s="18">
        <f t="shared" si="68"/>
        <v>101816.68811734565</v>
      </c>
      <c r="G1422" s="21">
        <f t="shared" si="69"/>
        <v>4.1153021281287616E-2</v>
      </c>
    </row>
    <row r="1423" spans="1:7" x14ac:dyDescent="0.15">
      <c r="A1423" s="17" t="str">
        <f>LEFT(Data!A1429,4)&amp;"-"&amp;IF(LEN(Data!A1429)-FIND(".",Data!A1429)=1,10,RIGHT(Data!A1429,2))&amp;"-28"</f>
        <v>1989-05-28</v>
      </c>
      <c r="B1423" s="18">
        <f>Data!B1430</f>
        <v>323.7</v>
      </c>
      <c r="C1423" s="20">
        <f t="shared" si="67"/>
        <v>3.1220133800573535E-2</v>
      </c>
      <c r="D1423" s="18">
        <f>Data!C1430/12</f>
        <v>0.86416666666666664</v>
      </c>
      <c r="E1423" s="20">
        <f>D1423/B1423</f>
        <v>2.6696529708577902E-3</v>
      </c>
      <c r="F1423" s="18">
        <f t="shared" si="68"/>
        <v>105270.94387012957</v>
      </c>
      <c r="G1423" s="21">
        <f t="shared" si="69"/>
        <v>3.3926223850483384E-2</v>
      </c>
    </row>
    <row r="1424" spans="1:7" x14ac:dyDescent="0.15">
      <c r="A1424" s="17" t="str">
        <f>LEFT(Data!A1430,4)&amp;"-"&amp;IF(LEN(Data!A1430)-FIND(".",Data!A1430)=1,10,RIGHT(Data!A1430,2))&amp;"-28"</f>
        <v>1989-06-28</v>
      </c>
      <c r="B1424" s="18">
        <f>Data!B1431</f>
        <v>331.9</v>
      </c>
      <c r="C1424" s="20">
        <f t="shared" si="67"/>
        <v>2.5332097621254324E-2</v>
      </c>
      <c r="D1424" s="18">
        <f>Data!C1431/12</f>
        <v>0.86860833333333332</v>
      </c>
      <c r="E1424" s="20">
        <f>D1424/B1424</f>
        <v>2.6170784372803054E-3</v>
      </c>
      <c r="F1424" s="18">
        <f t="shared" si="68"/>
        <v>108218.71458497718</v>
      </c>
      <c r="G1424" s="21">
        <f t="shared" si="69"/>
        <v>2.8001750592112185E-2</v>
      </c>
    </row>
    <row r="1425" spans="1:7" x14ac:dyDescent="0.15">
      <c r="A1425" s="17" t="str">
        <f>LEFT(Data!A1431,4)&amp;"-"&amp;IF(LEN(Data!A1431)-FIND(".",Data!A1431)=1,10,RIGHT(Data!A1431,2))&amp;"-28"</f>
        <v>1989-07-28</v>
      </c>
      <c r="B1425" s="18">
        <f>Data!B1432</f>
        <v>346.6</v>
      </c>
      <c r="C1425" s="20">
        <f t="shared" si="67"/>
        <v>4.4290448930400794E-2</v>
      </c>
      <c r="D1425" s="18">
        <f>Data!C1432/12</f>
        <v>0.87889166666666663</v>
      </c>
      <c r="E1425" s="20">
        <f>D1425/B1425</f>
        <v>2.5357520677053275E-3</v>
      </c>
      <c r="F1425" s="18">
        <f t="shared" si="68"/>
        <v>113294.98690106727</v>
      </c>
      <c r="G1425" s="21">
        <f t="shared" si="69"/>
        <v>4.6907527367681112E-2</v>
      </c>
    </row>
    <row r="1426" spans="1:7" x14ac:dyDescent="0.15">
      <c r="A1426" s="17" t="str">
        <f>LEFT(Data!A1432,4)&amp;"-"&amp;IF(LEN(Data!A1432)-FIND(".",Data!A1432)=1,10,RIGHT(Data!A1432,2))&amp;"-28"</f>
        <v>1989-08-28</v>
      </c>
      <c r="B1426" s="18">
        <f>Data!B1433</f>
        <v>347.3</v>
      </c>
      <c r="C1426" s="20">
        <f t="shared" si="67"/>
        <v>2.0196191575303502E-3</v>
      </c>
      <c r="D1426" s="18">
        <f>Data!C1433/12</f>
        <v>0.89416666666666667</v>
      </c>
      <c r="E1426" s="20">
        <f>D1426/B1426</f>
        <v>2.5746232843842976E-3</v>
      </c>
      <c r="F1426" s="18">
        <f t="shared" si="68"/>
        <v>113811.08762435985</v>
      </c>
      <c r="G1426" s="21">
        <f t="shared" si="69"/>
        <v>4.5553712252357492E-3</v>
      </c>
    </row>
    <row r="1427" spans="1:7" x14ac:dyDescent="0.15">
      <c r="A1427" s="17" t="str">
        <f>LEFT(Data!A1433,4)&amp;"-"&amp;IF(LEN(Data!A1433)-FIND(".",Data!A1433)=1,10,RIGHT(Data!A1433,2))&amp;"-28"</f>
        <v>1989-09-28</v>
      </c>
      <c r="B1427" s="18">
        <f>Data!B1434</f>
        <v>347.4</v>
      </c>
      <c r="C1427" s="20">
        <f t="shared" si="67"/>
        <v>2.8793550244743393E-4</v>
      </c>
      <c r="D1427" s="18">
        <f>Data!C1434/12</f>
        <v>0.899725</v>
      </c>
      <c r="E1427" s="20">
        <f>D1427/B1427</f>
        <v>2.5898819804260221E-3</v>
      </c>
      <c r="F1427" s="18">
        <f t="shared" si="68"/>
        <v>114136.87855327784</v>
      </c>
      <c r="G1427" s="21">
        <f t="shared" si="69"/>
        <v>2.862558786831837E-3</v>
      </c>
    </row>
    <row r="1428" spans="1:7" x14ac:dyDescent="0.15">
      <c r="A1428" s="17" t="str">
        <f>LEFT(Data!A1434,4)&amp;"-"&amp;IF(LEN(Data!A1434)-FIND(".",Data!A1434)=1,10,RIGHT(Data!A1434,2))&amp;"-28"</f>
        <v>1989-10-28</v>
      </c>
      <c r="B1428" s="18">
        <f>Data!B1435</f>
        <v>340.2</v>
      </c>
      <c r="C1428" s="20">
        <f t="shared" si="67"/>
        <v>-2.0725388601036232E-2</v>
      </c>
      <c r="D1428" s="18">
        <f>Data!C1435/12</f>
        <v>0.91027499999999995</v>
      </c>
      <c r="E1428" s="20">
        <f>D1428/B1428</f>
        <v>2.6757054673721341E-3</v>
      </c>
      <c r="F1428" s="18">
        <f t="shared" si="68"/>
        <v>112066.94843661909</v>
      </c>
      <c r="G1428" s="21">
        <f t="shared" si="69"/>
        <v>-1.8135506620610253E-2</v>
      </c>
    </row>
    <row r="1429" spans="1:7" x14ac:dyDescent="0.15">
      <c r="A1429" s="17" t="str">
        <f>LEFT(Data!A1435,4)&amp;"-"&amp;IF(LEN(Data!A1435)-FIND(".",Data!A1435)=1,10,RIGHT(Data!A1435,2))&amp;"-28"</f>
        <v>1989-11-28</v>
      </c>
      <c r="B1429" s="18">
        <f>Data!B1436</f>
        <v>348.6</v>
      </c>
      <c r="C1429" s="20">
        <f t="shared" si="67"/>
        <v>2.4691358024691468E-2</v>
      </c>
      <c r="D1429" s="18">
        <f>Data!C1436/12</f>
        <v>0.92166666666666675</v>
      </c>
      <c r="E1429" s="20">
        <f>D1429/B1429</f>
        <v>2.6439089692101743E-3</v>
      </c>
      <c r="F1429" s="18">
        <f t="shared" si="68"/>
        <v>115133.89172984585</v>
      </c>
      <c r="G1429" s="21">
        <f t="shared" si="69"/>
        <v>2.7367063492063526E-2</v>
      </c>
    </row>
    <row r="1430" spans="1:7" x14ac:dyDescent="0.15">
      <c r="A1430" s="17" t="str">
        <f>LEFT(Data!A1436,4)&amp;"-"&amp;IF(LEN(Data!A1436)-FIND(".",Data!A1436)=1,10,RIGHT(Data!A1436,2))&amp;"-28"</f>
        <v>1989-12-28</v>
      </c>
      <c r="B1430" s="18">
        <f>Data!B1437</f>
        <v>339.97</v>
      </c>
      <c r="C1430" s="20">
        <f t="shared" si="67"/>
        <v>-2.4756167527251849E-2</v>
      </c>
      <c r="D1430" s="18">
        <f>Data!C1437/12</f>
        <v>0.92833333333333334</v>
      </c>
      <c r="E1430" s="20">
        <f>D1430/B1430</f>
        <v>2.7306330950770162E-3</v>
      </c>
      <c r="F1430" s="18">
        <f t="shared" si="68"/>
        <v>112588.02134712193</v>
      </c>
      <c r="G1430" s="21">
        <f t="shared" si="69"/>
        <v>-2.2112258558041664E-2</v>
      </c>
    </row>
    <row r="1431" spans="1:7" x14ac:dyDescent="0.15">
      <c r="A1431" s="17" t="str">
        <f>LEFT(Data!A1437,4)&amp;"-"&amp;IF(LEN(Data!A1437)-FIND(".",Data!A1437)=1,10,RIGHT(Data!A1437,2))&amp;"-28"</f>
        <v>1990-01-28</v>
      </c>
      <c r="B1431" s="18">
        <f>Data!B1438</f>
        <v>330.45</v>
      </c>
      <c r="C1431" s="20">
        <f t="shared" si="67"/>
        <v>-2.8002470806247737E-2</v>
      </c>
      <c r="D1431" s="18">
        <f>Data!C1438/12</f>
        <v>0.93583333333333341</v>
      </c>
      <c r="E1431" s="20">
        <f>D1431/B1431</f>
        <v>2.8319967720784791E-3</v>
      </c>
      <c r="F1431" s="18">
        <f t="shared" si="68"/>
        <v>109742.71514341564</v>
      </c>
      <c r="G1431" s="21">
        <f t="shared" si="69"/>
        <v>-2.5271837711170697E-2</v>
      </c>
    </row>
    <row r="1432" spans="1:7" x14ac:dyDescent="0.15">
      <c r="A1432" s="17" t="str">
        <f>LEFT(Data!A1438,4)&amp;"-"&amp;IF(LEN(Data!A1438)-FIND(".",Data!A1438)=1,10,RIGHT(Data!A1438,2))&amp;"-28"</f>
        <v>1990-02-28</v>
      </c>
      <c r="B1432" s="18">
        <f>Data!B1439</f>
        <v>338.46</v>
      </c>
      <c r="C1432" s="20">
        <f t="shared" si="67"/>
        <v>2.4239673172945952E-2</v>
      </c>
      <c r="D1432" s="18">
        <f>Data!C1439/12</f>
        <v>0.94333333333333336</v>
      </c>
      <c r="E1432" s="20">
        <f>D1432/B1432</f>
        <v>2.78713388091158E-3</v>
      </c>
      <c r="F1432" s="18">
        <f t="shared" si="68"/>
        <v>112713.63370664902</v>
      </c>
      <c r="G1432" s="21">
        <f t="shared" si="69"/>
        <v>2.7071669945024412E-2</v>
      </c>
    </row>
    <row r="1433" spans="1:7" x14ac:dyDescent="0.15">
      <c r="A1433" s="17" t="str">
        <f>LEFT(Data!A1439,4)&amp;"-"&amp;IF(LEN(Data!A1439)-FIND(".",Data!A1439)=1,10,RIGHT(Data!A1439,2))&amp;"-28"</f>
        <v>1990-03-28</v>
      </c>
      <c r="B1433" s="18">
        <f>Data!B1440</f>
        <v>338.18</v>
      </c>
      <c r="C1433" s="20">
        <f t="shared" si="67"/>
        <v>-8.272764876202654E-4</v>
      </c>
      <c r="D1433" s="18">
        <f>Data!C1440/12</f>
        <v>0.95305833333333334</v>
      </c>
      <c r="E1433" s="20">
        <f>D1433/B1433</f>
        <v>2.8181983953318745E-3</v>
      </c>
      <c r="F1433" s="18">
        <f t="shared" si="68"/>
        <v>112934.53635499373</v>
      </c>
      <c r="G1433" s="21">
        <f t="shared" si="69"/>
        <v>1.9598573932912977E-3</v>
      </c>
    </row>
    <row r="1434" spans="1:7" x14ac:dyDescent="0.15">
      <c r="A1434" s="17" t="str">
        <f>LEFT(Data!A1440,4)&amp;"-"&amp;IF(LEN(Data!A1440)-FIND(".",Data!A1440)=1,10,RIGHT(Data!A1440,2))&amp;"-28"</f>
        <v>1990-04-28</v>
      </c>
      <c r="B1434" s="18">
        <f>Data!B1441</f>
        <v>350.25</v>
      </c>
      <c r="C1434" s="20">
        <f t="shared" si="67"/>
        <v>3.5691052102430731E-2</v>
      </c>
      <c r="D1434" s="18">
        <f>Data!C1441/12</f>
        <v>0.96277500000000005</v>
      </c>
      <c r="E1434" s="20">
        <f>D1434/B1434</f>
        <v>2.7488222698072808E-3</v>
      </c>
      <c r="F1434" s="18">
        <f t="shared" si="68"/>
        <v>117283.56070533687</v>
      </c>
      <c r="G1434" s="21">
        <f t="shared" si="69"/>
        <v>3.8509250497762659E-2</v>
      </c>
    </row>
    <row r="1435" spans="1:7" x14ac:dyDescent="0.15">
      <c r="A1435" s="17" t="str">
        <f>LEFT(Data!A1441,4)&amp;"-"&amp;IF(LEN(Data!A1441)-FIND(".",Data!A1441)=1,10,RIGHT(Data!A1441,2))&amp;"-28"</f>
        <v>1990-05-28</v>
      </c>
      <c r="B1435" s="18">
        <f>Data!B1442</f>
        <v>360.39</v>
      </c>
      <c r="C1435" s="20">
        <f t="shared" si="67"/>
        <v>2.8950749464668135E-2</v>
      </c>
      <c r="D1435" s="18">
        <f>Data!C1442/12</f>
        <v>0.97166666666666668</v>
      </c>
      <c r="E1435" s="20">
        <f>D1435/B1435</f>
        <v>2.6961532413958952E-3</v>
      </c>
      <c r="F1435" s="18">
        <f t="shared" si="68"/>
        <v>121001.39935119041</v>
      </c>
      <c r="G1435" s="21">
        <f t="shared" si="69"/>
        <v>3.1699571734475462E-2</v>
      </c>
    </row>
    <row r="1436" spans="1:7" x14ac:dyDescent="0.15">
      <c r="A1436" s="17" t="str">
        <f>LEFT(Data!A1442,4)&amp;"-"&amp;IF(LEN(Data!A1442)-FIND(".",Data!A1442)=1,10,RIGHT(Data!A1442,2))&amp;"-28"</f>
        <v>1990-06-28</v>
      </c>
      <c r="B1436" s="18">
        <f>Data!B1443</f>
        <v>360.03</v>
      </c>
      <c r="C1436" s="20">
        <f t="shared" si="67"/>
        <v>-9.9891783900774023E-4</v>
      </c>
      <c r="D1436" s="18">
        <f>Data!C1443/12</f>
        <v>0.9772249999999999</v>
      </c>
      <c r="E1436" s="20">
        <f>D1436/B1436</f>
        <v>2.714287698247368E-3</v>
      </c>
      <c r="F1436" s="18">
        <f t="shared" si="68"/>
        <v>121206.76720990775</v>
      </c>
      <c r="G1436" s="21">
        <f t="shared" si="69"/>
        <v>1.6972354023880865E-3</v>
      </c>
    </row>
    <row r="1437" spans="1:7" x14ac:dyDescent="0.15">
      <c r="A1437" s="17" t="str">
        <f>LEFT(Data!A1443,4)&amp;"-"&amp;IF(LEN(Data!A1443)-FIND(".",Data!A1443)=1,10,RIGHT(Data!A1443,2))&amp;"-28"</f>
        <v>1990-07-28</v>
      </c>
      <c r="B1437" s="18">
        <f>Data!B1444</f>
        <v>330.75</v>
      </c>
      <c r="C1437" s="20">
        <f t="shared" si="67"/>
        <v>-8.1326556120323246E-2</v>
      </c>
      <c r="D1437" s="18">
        <f>Data!C1444/12</f>
        <v>0.98194166666666671</v>
      </c>
      <c r="E1437" s="20">
        <f>D1437/B1437</f>
        <v>2.9688334593096499E-3</v>
      </c>
      <c r="F1437" s="18">
        <f t="shared" si="68"/>
        <v>111678.42829143041</v>
      </c>
      <c r="G1437" s="21">
        <f t="shared" si="69"/>
        <v>-7.8612268422075915E-2</v>
      </c>
    </row>
    <row r="1438" spans="1:7" x14ac:dyDescent="0.15">
      <c r="A1438" s="17" t="str">
        <f>LEFT(Data!A1444,4)&amp;"-"&amp;IF(LEN(Data!A1444)-FIND(".",Data!A1444)=1,10,RIGHT(Data!A1444,2))&amp;"-28"</f>
        <v>1990-08-28</v>
      </c>
      <c r="B1438" s="18">
        <f>Data!B1445</f>
        <v>315.41000000000003</v>
      </c>
      <c r="C1438" s="20">
        <f t="shared" si="67"/>
        <v>-4.637944066515487E-2</v>
      </c>
      <c r="D1438" s="18">
        <f>Data!C1445/12</f>
        <v>0.98583333333333334</v>
      </c>
      <c r="E1438" s="20">
        <f>D1438/B1438</f>
        <v>3.1255614385508807E-3</v>
      </c>
      <c r="F1438" s="18">
        <f t="shared" si="68"/>
        <v>106830.39990750497</v>
      </c>
      <c r="G1438" s="21">
        <f t="shared" si="69"/>
        <v>-4.341060720584522E-2</v>
      </c>
    </row>
    <row r="1439" spans="1:7" x14ac:dyDescent="0.15">
      <c r="A1439" s="17" t="str">
        <f>LEFT(Data!A1445,4)&amp;"-"&amp;IF(LEN(Data!A1445)-FIND(".",Data!A1445)=1,10,RIGHT(Data!A1445,2))&amp;"-28"</f>
        <v>1990-09-28</v>
      </c>
      <c r="B1439" s="18">
        <f>Data!B1446</f>
        <v>307.12</v>
      </c>
      <c r="C1439" s="20">
        <f t="shared" si="67"/>
        <v>-2.6283250372531097E-2</v>
      </c>
      <c r="D1439" s="18">
        <f>Data!C1446/12</f>
        <v>0.99389166666666673</v>
      </c>
      <c r="E1439" s="20">
        <f>D1439/B1439</f>
        <v>3.236167187635669E-3</v>
      </c>
      <c r="F1439" s="18">
        <f t="shared" si="68"/>
        <v>104356.45473775426</v>
      </c>
      <c r="G1439" s="21">
        <f t="shared" si="69"/>
        <v>-2.3157688933980181E-2</v>
      </c>
    </row>
    <row r="1440" spans="1:7" x14ac:dyDescent="0.15">
      <c r="A1440" s="17" t="str">
        <f>LEFT(Data!A1446,4)&amp;"-"&amp;IF(LEN(Data!A1446)-FIND(".",Data!A1446)=1,10,RIGHT(Data!A1446,2))&amp;"-28"</f>
        <v>1990-10-28</v>
      </c>
      <c r="B1440" s="18">
        <f>Data!B1447</f>
        <v>315.29000000000002</v>
      </c>
      <c r="C1440" s="20">
        <f t="shared" si="67"/>
        <v>2.6601979682209009E-2</v>
      </c>
      <c r="D1440" s="18">
        <f>Data!C1447/12</f>
        <v>1.0011083333333333</v>
      </c>
      <c r="E1440" s="20">
        <f>D1440/B1440</f>
        <v>3.1751984945077015E-3</v>
      </c>
      <c r="F1440" s="18">
        <f t="shared" si="68"/>
        <v>107470.25796103568</v>
      </c>
      <c r="G1440" s="21">
        <f t="shared" si="69"/>
        <v>2.9838146869844762E-2</v>
      </c>
    </row>
    <row r="1441" spans="1:7" x14ac:dyDescent="0.15">
      <c r="A1441" s="17" t="str">
        <f>LEFT(Data!A1447,4)&amp;"-"&amp;IF(LEN(Data!A1447)-FIND(".",Data!A1447)=1,10,RIGHT(Data!A1447,2))&amp;"-28"</f>
        <v>1990-11-28</v>
      </c>
      <c r="B1441" s="18">
        <f>Data!B1448</f>
        <v>328.75</v>
      </c>
      <c r="C1441" s="20">
        <f t="shared" si="67"/>
        <v>4.2690856037298941E-2</v>
      </c>
      <c r="D1441" s="18">
        <f>Data!C1448/12</f>
        <v>1.0075000000000001</v>
      </c>
      <c r="E1441" s="20">
        <f>D1441/B1441</f>
        <v>3.0646387832699621E-3</v>
      </c>
      <c r="F1441" s="18">
        <f t="shared" si="68"/>
        <v>112399.49467322386</v>
      </c>
      <c r="G1441" s="21">
        <f t="shared" si="69"/>
        <v>4.5866054531806588E-2</v>
      </c>
    </row>
    <row r="1442" spans="1:7" x14ac:dyDescent="0.15">
      <c r="A1442" s="17" t="str">
        <f>LEFT(Data!A1448,4)&amp;"-"&amp;IF(LEN(Data!A1448)-FIND(".",Data!A1448)=1,10,RIGHT(Data!A1448,2))&amp;"-28"</f>
        <v>1990-12-28</v>
      </c>
      <c r="B1442" s="18">
        <f>Data!B1449</f>
        <v>325.49</v>
      </c>
      <c r="C1442" s="20">
        <f t="shared" si="67"/>
        <v>-9.9163498098858716E-3</v>
      </c>
      <c r="D1442" s="18">
        <f>Data!C1449/12</f>
        <v>1.0088916666666667</v>
      </c>
      <c r="E1442" s="20">
        <f>D1442/B1442</f>
        <v>3.0996087949450575E-3</v>
      </c>
      <c r="F1442" s="18">
        <f t="shared" si="68"/>
        <v>111629.36581618528</v>
      </c>
      <c r="G1442" s="21">
        <f t="shared" si="69"/>
        <v>-6.8517110266158587E-3</v>
      </c>
    </row>
    <row r="1443" spans="1:7" x14ac:dyDescent="0.15">
      <c r="A1443" s="17" t="str">
        <f>LEFT(Data!A1449,4)&amp;"-"&amp;IF(LEN(Data!A1449)-FIND(".",Data!A1449)=1,10,RIGHT(Data!A1449,2))&amp;"-28"</f>
        <v>1991-01-28</v>
      </c>
      <c r="B1443" s="18">
        <f>Data!B1450</f>
        <v>362.26</v>
      </c>
      <c r="C1443" s="20">
        <f t="shared" si="67"/>
        <v>0.11296814034225311</v>
      </c>
      <c r="D1443" s="18">
        <f>Data!C1450/12</f>
        <v>1.0094416666666668</v>
      </c>
      <c r="E1443" s="20">
        <f>D1443/B1443</f>
        <v>2.7865115294723867E-3</v>
      </c>
      <c r="F1443" s="18">
        <f t="shared" si="68"/>
        <v>124585.9350440828</v>
      </c>
      <c r="G1443" s="21">
        <f t="shared" si="69"/>
        <v>0.1160677491371982</v>
      </c>
    </row>
    <row r="1444" spans="1:7" x14ac:dyDescent="0.15">
      <c r="A1444" s="17" t="str">
        <f>LEFT(Data!A1450,4)&amp;"-"&amp;IF(LEN(Data!A1450)-FIND(".",Data!A1450)=1,10,RIGHT(Data!A1450,2))&amp;"-28"</f>
        <v>1991-02-28</v>
      </c>
      <c r="B1444" s="18">
        <f>Data!B1451</f>
        <v>372.28</v>
      </c>
      <c r="C1444" s="20">
        <f t="shared" si="67"/>
        <v>2.7659691933969999E-2</v>
      </c>
      <c r="D1444" s="18">
        <f>Data!C1451/12</f>
        <v>1.0091666666666665</v>
      </c>
      <c r="E1444" s="20">
        <f>D1444/B1444</f>
        <v>2.7107732531069803E-3</v>
      </c>
      <c r="F1444" s="18">
        <f t="shared" si="68"/>
        <v>128379.10377111814</v>
      </c>
      <c r="G1444" s="21">
        <f t="shared" si="69"/>
        <v>3.044620346344229E-2</v>
      </c>
    </row>
    <row r="1445" spans="1:7" x14ac:dyDescent="0.15">
      <c r="A1445" s="17" t="str">
        <f>LEFT(Data!A1451,4)&amp;"-"&amp;IF(LEN(Data!A1451)-FIND(".",Data!A1451)=1,10,RIGHT(Data!A1451,2))&amp;"-28"</f>
        <v>1991-03-28</v>
      </c>
      <c r="B1445" s="18">
        <f>Data!B1452</f>
        <v>379.68</v>
      </c>
      <c r="C1445" s="20">
        <f t="shared" si="67"/>
        <v>1.9877511550445925E-2</v>
      </c>
      <c r="D1445" s="18">
        <f>Data!C1452/12</f>
        <v>1.0108333333333335</v>
      </c>
      <c r="E1445" s="20">
        <f>D1445/B1445</f>
        <v>2.662329681134991E-3</v>
      </c>
      <c r="F1445" s="18">
        <f t="shared" si="68"/>
        <v>131278.96752992505</v>
      </c>
      <c r="G1445" s="21">
        <f t="shared" si="69"/>
        <v>2.2588284803553016E-2</v>
      </c>
    </row>
    <row r="1446" spans="1:7" x14ac:dyDescent="0.15">
      <c r="A1446" s="17" t="str">
        <f>LEFT(Data!A1452,4)&amp;"-"&amp;IF(LEN(Data!A1452)-FIND(".",Data!A1452)=1,10,RIGHT(Data!A1452,2))&amp;"-28"</f>
        <v>1991-04-28</v>
      </c>
      <c r="B1446" s="18">
        <f>Data!B1453</f>
        <v>377.99</v>
      </c>
      <c r="C1446" s="20">
        <f t="shared" si="67"/>
        <v>-4.4511167298777465E-3</v>
      </c>
      <c r="D1446" s="18">
        <f>Data!C1453/12</f>
        <v>1.0116666666666667</v>
      </c>
      <c r="E1446" s="20">
        <f>D1446/B1446</f>
        <v>2.6764376482622996E-3</v>
      </c>
      <c r="F1446" s="18">
        <f t="shared" si="68"/>
        <v>131044.13741303521</v>
      </c>
      <c r="G1446" s="21">
        <f t="shared" si="69"/>
        <v>-1.788787048742746E-3</v>
      </c>
    </row>
    <row r="1447" spans="1:7" x14ac:dyDescent="0.15">
      <c r="A1447" s="17" t="str">
        <f>LEFT(Data!A1453,4)&amp;"-"&amp;IF(LEN(Data!A1453)-FIND(".",Data!A1453)=1,10,RIGHT(Data!A1453,2))&amp;"-28"</f>
        <v>1991-05-28</v>
      </c>
      <c r="B1447" s="18">
        <f>Data!B1454</f>
        <v>378.29</v>
      </c>
      <c r="C1447" s="20">
        <f t="shared" si="67"/>
        <v>7.9367179025902068E-4</v>
      </c>
      <c r="D1447" s="18">
        <f>Data!C1454/12</f>
        <v>1.0125</v>
      </c>
      <c r="E1447" s="20">
        <f>D1447/B1447</f>
        <v>2.6765180152792827E-3</v>
      </c>
      <c r="F1447" s="18">
        <f t="shared" si="68"/>
        <v>131498.87491113506</v>
      </c>
      <c r="G1447" s="21">
        <f t="shared" si="69"/>
        <v>3.4701094385212183E-3</v>
      </c>
    </row>
    <row r="1448" spans="1:7" x14ac:dyDescent="0.15">
      <c r="A1448" s="17" t="str">
        <f>LEFT(Data!A1454,4)&amp;"-"&amp;IF(LEN(Data!A1454)-FIND(".",Data!A1454)=1,10,RIGHT(Data!A1454,2))&amp;"-28"</f>
        <v>1991-06-28</v>
      </c>
      <c r="B1448" s="18">
        <f>Data!B1455</f>
        <v>380.23</v>
      </c>
      <c r="C1448" s="20">
        <f t="shared" si="67"/>
        <v>5.1283406910043183E-3</v>
      </c>
      <c r="D1448" s="18">
        <f>Data!C1455/12</f>
        <v>1.0161083333333334</v>
      </c>
      <c r="E1448" s="20">
        <f>D1448/B1448</f>
        <v>2.6723518221427383E-3</v>
      </c>
      <c r="F1448" s="18">
        <f t="shared" si="68"/>
        <v>132525.20504985173</v>
      </c>
      <c r="G1448" s="21">
        <f t="shared" si="69"/>
        <v>7.8048587062835573E-3</v>
      </c>
    </row>
    <row r="1449" spans="1:7" x14ac:dyDescent="0.15">
      <c r="A1449" s="17" t="str">
        <f>LEFT(Data!A1455,4)&amp;"-"&amp;IF(LEN(Data!A1455)-FIND(".",Data!A1455)=1,10,RIGHT(Data!A1455,2))&amp;"-28"</f>
        <v>1991-07-28</v>
      </c>
      <c r="B1449" s="18">
        <f>Data!B1456</f>
        <v>389.4</v>
      </c>
      <c r="C1449" s="20">
        <f t="shared" si="67"/>
        <v>2.4116981826789008E-2</v>
      </c>
      <c r="D1449" s="18">
        <f>Data!C1456/12</f>
        <v>1.019725</v>
      </c>
      <c r="E1449" s="20">
        <f>D1449/B1449</f>
        <v>2.6187082691319979E-3</v>
      </c>
      <c r="F1449" s="18">
        <f t="shared" si="68"/>
        <v>136075.4669848253</v>
      </c>
      <c r="G1449" s="21">
        <f t="shared" si="69"/>
        <v>2.6789333648931768E-2</v>
      </c>
    </row>
    <row r="1450" spans="1:7" x14ac:dyDescent="0.15">
      <c r="A1450" s="17" t="str">
        <f>LEFT(Data!A1456,4)&amp;"-"&amp;IF(LEN(Data!A1456)-FIND(".",Data!A1456)=1,10,RIGHT(Data!A1456,2))&amp;"-28"</f>
        <v>1991-08-28</v>
      </c>
      <c r="B1450" s="18">
        <f>Data!B1457</f>
        <v>387.2</v>
      </c>
      <c r="C1450" s="20">
        <f t="shared" si="67"/>
        <v>-5.6497175141242417E-3</v>
      </c>
      <c r="D1450" s="18">
        <f>Data!C1457/12</f>
        <v>1.0233333333333332</v>
      </c>
      <c r="E1450" s="20">
        <f>D1450/B1450</f>
        <v>2.6429063360881538E-3</v>
      </c>
      <c r="F1450" s="18">
        <f t="shared" si="68"/>
        <v>135663.02098637767</v>
      </c>
      <c r="G1450" s="21">
        <f t="shared" si="69"/>
        <v>-3.0310092449921111E-3</v>
      </c>
    </row>
    <row r="1451" spans="1:7" x14ac:dyDescent="0.15">
      <c r="A1451" s="17" t="str">
        <f>LEFT(Data!A1457,4)&amp;"-"&amp;IF(LEN(Data!A1457)-FIND(".",Data!A1457)=1,10,RIGHT(Data!A1457,2))&amp;"-28"</f>
        <v>1991-09-28</v>
      </c>
      <c r="B1451" s="18">
        <f>Data!B1458</f>
        <v>386.88</v>
      </c>
      <c r="C1451" s="20">
        <f t="shared" si="67"/>
        <v>-8.2644628099171058E-4</v>
      </c>
      <c r="D1451" s="18">
        <f>Data!C1458/12</f>
        <v>1.0211083333333333</v>
      </c>
      <c r="E1451" s="20">
        <f>D1451/B1451</f>
        <v>2.6393412255307416E-3</v>
      </c>
      <c r="F1451" s="18">
        <f t="shared" si="68"/>
        <v>135909.44744495314</v>
      </c>
      <c r="G1451" s="21">
        <f t="shared" si="69"/>
        <v>1.8164600550965027E-3</v>
      </c>
    </row>
    <row r="1452" spans="1:7" x14ac:dyDescent="0.15">
      <c r="A1452" s="17" t="str">
        <f>LEFT(Data!A1458,4)&amp;"-"&amp;IF(LEN(Data!A1458)-FIND(".",Data!A1458)=1,10,RIGHT(Data!A1458,2))&amp;"-28"</f>
        <v>1991-10-28</v>
      </c>
      <c r="B1452" s="18">
        <f>Data!B1459</f>
        <v>385.92</v>
      </c>
      <c r="C1452" s="20">
        <f t="shared" si="67"/>
        <v>-2.4813895781636841E-3</v>
      </c>
      <c r="D1452" s="18">
        <f>Data!C1459/12</f>
        <v>1.0188916666666665</v>
      </c>
      <c r="E1452" s="20">
        <f>D1452/B1452</f>
        <v>2.6401629007739079E-3</v>
      </c>
      <c r="F1452" s="18">
        <f t="shared" si="68"/>
        <v>135930.91456606981</v>
      </c>
      <c r="G1452" s="21">
        <f t="shared" si="69"/>
        <v>1.5795164736709388E-4</v>
      </c>
    </row>
    <row r="1453" spans="1:7" x14ac:dyDescent="0.15">
      <c r="A1453" s="17" t="str">
        <f>LEFT(Data!A1459,4)&amp;"-"&amp;IF(LEN(Data!A1459)-FIND(".",Data!A1459)=1,10,RIGHT(Data!A1459,2))&amp;"-28"</f>
        <v>1991-11-28</v>
      </c>
      <c r="B1453" s="18">
        <f>Data!B1460</f>
        <v>388.51</v>
      </c>
      <c r="C1453" s="20">
        <f t="shared" si="67"/>
        <v>6.7112354892204795E-3</v>
      </c>
      <c r="D1453" s="18">
        <f>Data!C1460/12</f>
        <v>1.0166666666666666</v>
      </c>
      <c r="E1453" s="20">
        <f>D1453/B1453</f>
        <v>2.6168352594956798E-3</v>
      </c>
      <c r="F1453" s="18">
        <f t="shared" si="68"/>
        <v>137202.05870169343</v>
      </c>
      <c r="G1453" s="21">
        <f t="shared" si="69"/>
        <v>9.3513983899944364E-3</v>
      </c>
    </row>
    <row r="1454" spans="1:7" x14ac:dyDescent="0.15">
      <c r="A1454" s="17" t="str">
        <f>LEFT(Data!A1460,4)&amp;"-"&amp;IF(LEN(Data!A1460)-FIND(".",Data!A1460)=1,10,RIGHT(Data!A1460,2))&amp;"-28"</f>
        <v>1991-12-28</v>
      </c>
      <c r="B1454" s="18">
        <f>Data!B1461</f>
        <v>416.08</v>
      </c>
      <c r="C1454" s="20">
        <f t="shared" si="67"/>
        <v>7.0963424364881122E-2</v>
      </c>
      <c r="D1454" s="18">
        <f>Data!C1461/12</f>
        <v>1.02</v>
      </c>
      <c r="E1454" s="20">
        <f>D1454/B1454</f>
        <v>2.451451643914632E-3</v>
      </c>
      <c r="F1454" s="18">
        <f t="shared" si="68"/>
        <v>147297.42180196304</v>
      </c>
      <c r="G1454" s="21">
        <f t="shared" si="69"/>
        <v>7.3580259624376865E-2</v>
      </c>
    </row>
    <row r="1455" spans="1:7" x14ac:dyDescent="0.15">
      <c r="A1455" s="17" t="str">
        <f>LEFT(Data!A1461,4)&amp;"-"&amp;IF(LEN(Data!A1461)-FIND(".",Data!A1461)=1,10,RIGHT(Data!A1461,2))&amp;"-28"</f>
        <v>1992-01-28</v>
      </c>
      <c r="B1455" s="18">
        <f>Data!B1462</f>
        <v>412.56</v>
      </c>
      <c r="C1455" s="20">
        <f t="shared" si="67"/>
        <v>-8.459911555470101E-3</v>
      </c>
      <c r="D1455" s="18">
        <f>Data!C1462/12</f>
        <v>1.0233333333333332</v>
      </c>
      <c r="E1455" s="20">
        <f>D1455/B1455</f>
        <v>2.4804472884752114E-3</v>
      </c>
      <c r="F1455" s="18">
        <f t="shared" si="68"/>
        <v>146412.39114799045</v>
      </c>
      <c r="G1455" s="21">
        <f t="shared" si="69"/>
        <v>-6.0084599115555193E-3</v>
      </c>
    </row>
    <row r="1456" spans="1:7" x14ac:dyDescent="0.15">
      <c r="A1456" s="17" t="str">
        <f>LEFT(Data!A1462,4)&amp;"-"&amp;IF(LEN(Data!A1462)-FIND(".",Data!A1462)=1,10,RIGHT(Data!A1462,2))&amp;"-28"</f>
        <v>1992-02-28</v>
      </c>
      <c r="B1456" s="18">
        <f>Data!B1463</f>
        <v>407.36</v>
      </c>
      <c r="C1456" s="20">
        <f t="shared" si="67"/>
        <v>-1.2604227263913081E-2</v>
      </c>
      <c r="D1456" s="18">
        <f>Data!C1463/12</f>
        <v>1.0266666666666666</v>
      </c>
      <c r="E1456" s="20">
        <f>D1456/B1456</f>
        <v>2.5202932704896566E-3</v>
      </c>
      <c r="F1456" s="18">
        <f t="shared" si="68"/>
        <v>144930.14431433045</v>
      </c>
      <c r="G1456" s="21">
        <f t="shared" si="69"/>
        <v>-1.0123779975437897E-2</v>
      </c>
    </row>
    <row r="1457" spans="1:7" x14ac:dyDescent="0.15">
      <c r="A1457" s="17" t="str">
        <f>LEFT(Data!A1463,4)&amp;"-"&amp;IF(LEN(Data!A1463)-FIND(".",Data!A1463)=1,10,RIGHT(Data!A1463,2))&amp;"-28"</f>
        <v>1992-03-28</v>
      </c>
      <c r="B1457" s="18">
        <f>Data!B1464</f>
        <v>407.41</v>
      </c>
      <c r="C1457" s="20">
        <f t="shared" si="67"/>
        <v>1.2274155538105624E-4</v>
      </c>
      <c r="D1457" s="18">
        <f>Data!C1464/12</f>
        <v>1.0266666666666666</v>
      </c>
      <c r="E1457" s="20">
        <f>D1457/B1457</f>
        <v>2.5199839637384124E-3</v>
      </c>
      <c r="F1457" s="18">
        <f t="shared" si="68"/>
        <v>145313.1997330717</v>
      </c>
      <c r="G1457" s="21">
        <f t="shared" si="69"/>
        <v>2.6430348258708047E-3</v>
      </c>
    </row>
    <row r="1458" spans="1:7" x14ac:dyDescent="0.15">
      <c r="A1458" s="17" t="str">
        <f>LEFT(Data!A1464,4)&amp;"-"&amp;IF(LEN(Data!A1464)-FIND(".",Data!A1464)=1,10,RIGHT(Data!A1464,2))&amp;"-28"</f>
        <v>1992-04-28</v>
      </c>
      <c r="B1458" s="18">
        <f>Data!B1465</f>
        <v>414.81</v>
      </c>
      <c r="C1458" s="20">
        <f t="shared" si="67"/>
        <v>1.8163520777594977E-2</v>
      </c>
      <c r="D1458" s="18">
        <f>Data!C1465/12</f>
        <v>1.0266666666666666</v>
      </c>
      <c r="E1458" s="20">
        <f>D1458/B1458</f>
        <v>2.4750287280120215E-3</v>
      </c>
      <c r="F1458" s="18">
        <f t="shared" si="68"/>
        <v>148318.78598872901</v>
      </c>
      <c r="G1458" s="21">
        <f t="shared" si="69"/>
        <v>2.0683504741333403E-2</v>
      </c>
    </row>
    <row r="1459" spans="1:7" x14ac:dyDescent="0.15">
      <c r="A1459" s="17" t="str">
        <f>LEFT(Data!A1465,4)&amp;"-"&amp;IF(LEN(Data!A1465)-FIND(".",Data!A1465)=1,10,RIGHT(Data!A1465,2))&amp;"-28"</f>
        <v>1992-05-28</v>
      </c>
      <c r="B1459" s="18">
        <f>Data!B1466</f>
        <v>408.27</v>
      </c>
      <c r="C1459" s="20">
        <f t="shared" si="67"/>
        <v>-1.5766254429739002E-2</v>
      </c>
      <c r="D1459" s="18">
        <f>Data!C1466/12</f>
        <v>1.0266666666666666</v>
      </c>
      <c r="E1459" s="20">
        <f>D1459/B1459</f>
        <v>2.5146757456258524E-3</v>
      </c>
      <c r="F1459" s="18">
        <f t="shared" si="68"/>
        <v>146347.44752834667</v>
      </c>
      <c r="G1459" s="21">
        <f t="shared" si="69"/>
        <v>-1.3291225701726916E-2</v>
      </c>
    </row>
    <row r="1460" spans="1:7" x14ac:dyDescent="0.15">
      <c r="A1460" s="17" t="str">
        <f>LEFT(Data!A1466,4)&amp;"-"&amp;IF(LEN(Data!A1466)-FIND(".",Data!A1466)=1,10,RIGHT(Data!A1466,2))&amp;"-28"</f>
        <v>1992-06-28</v>
      </c>
      <c r="B1460" s="18">
        <f>Data!B1467</f>
        <v>415.05</v>
      </c>
      <c r="C1460" s="20">
        <f t="shared" si="67"/>
        <v>1.6606657359100607E-2</v>
      </c>
      <c r="D1460" s="18">
        <f>Data!C1467/12</f>
        <v>1.0286083333333333</v>
      </c>
      <c r="E1460" s="20">
        <f>D1460/B1460</f>
        <v>2.4782757097538449E-3</v>
      </c>
      <c r="F1460" s="18">
        <f t="shared" si="68"/>
        <v>149145.80582156265</v>
      </c>
      <c r="G1460" s="21">
        <f t="shared" si="69"/>
        <v>1.9121333104726412E-2</v>
      </c>
    </row>
    <row r="1461" spans="1:7" x14ac:dyDescent="0.15">
      <c r="A1461" s="17" t="str">
        <f>LEFT(Data!A1467,4)&amp;"-"&amp;IF(LEN(Data!A1467)-FIND(".",Data!A1467)=1,10,RIGHT(Data!A1467,2))&amp;"-28"</f>
        <v>1992-07-28</v>
      </c>
      <c r="B1461" s="18">
        <f>Data!B1468</f>
        <v>417.93</v>
      </c>
      <c r="C1461" s="20">
        <f t="shared" si="67"/>
        <v>6.9389230213228181E-3</v>
      </c>
      <c r="D1461" s="18">
        <f>Data!C1468/12</f>
        <v>1.0305583333333332</v>
      </c>
      <c r="E1461" s="20">
        <f>D1461/B1461</f>
        <v>2.4658635018623529E-3</v>
      </c>
      <c r="F1461" s="18">
        <f t="shared" si="68"/>
        <v>150550.3415148909</v>
      </c>
      <c r="G1461" s="21">
        <f t="shared" si="69"/>
        <v>9.4171987310767147E-3</v>
      </c>
    </row>
    <row r="1462" spans="1:7" x14ac:dyDescent="0.15">
      <c r="A1462" s="17" t="str">
        <f>LEFT(Data!A1468,4)&amp;"-"&amp;IF(LEN(Data!A1468)-FIND(".",Data!A1468)=1,10,RIGHT(Data!A1468,2))&amp;"-28"</f>
        <v>1992-08-28</v>
      </c>
      <c r="B1462" s="18">
        <f>Data!B1469</f>
        <v>418.48</v>
      </c>
      <c r="C1462" s="20">
        <f t="shared" si="67"/>
        <v>1.3160098581102009E-3</v>
      </c>
      <c r="D1462" s="18">
        <f>Data!C1469/12</f>
        <v>1.0333333333333334</v>
      </c>
      <c r="E1462" s="20">
        <f>D1462/B1462</f>
        <v>2.4692538074300645E-3</v>
      </c>
      <c r="F1462" s="18">
        <f t="shared" si="68"/>
        <v>151119.70384080085</v>
      </c>
      <c r="G1462" s="21">
        <f t="shared" si="69"/>
        <v>3.7818733599725984E-3</v>
      </c>
    </row>
    <row r="1463" spans="1:7" x14ac:dyDescent="0.15">
      <c r="A1463" s="17" t="str">
        <f>LEFT(Data!A1469,4)&amp;"-"&amp;IF(LEN(Data!A1469)-FIND(".",Data!A1469)=1,10,RIGHT(Data!A1469,2))&amp;"-28"</f>
        <v>1992-09-28</v>
      </c>
      <c r="B1463" s="18">
        <f>Data!B1470</f>
        <v>412.5</v>
      </c>
      <c r="C1463" s="20">
        <f t="shared" si="67"/>
        <v>-1.4289810743643661E-2</v>
      </c>
      <c r="D1463" s="18">
        <f>Data!C1470/12</f>
        <v>1.0322249999999999</v>
      </c>
      <c r="E1463" s="20">
        <f>D1463/B1463</f>
        <v>2.5023636363636363E-3</v>
      </c>
      <c r="F1463" s="18">
        <f t="shared" si="68"/>
        <v>149333.38477736691</v>
      </c>
      <c r="G1463" s="21">
        <f t="shared" si="69"/>
        <v>-1.1820556936213755E-2</v>
      </c>
    </row>
    <row r="1464" spans="1:7" x14ac:dyDescent="0.15">
      <c r="A1464" s="17" t="str">
        <f>LEFT(Data!A1470,4)&amp;"-"&amp;IF(LEN(Data!A1470)-FIND(".",Data!A1470)=1,10,RIGHT(Data!A1470,2))&amp;"-28"</f>
        <v>1992-10-28</v>
      </c>
      <c r="B1464" s="18">
        <f>Data!B1471</f>
        <v>422.84</v>
      </c>
      <c r="C1464" s="20">
        <f t="shared" si="67"/>
        <v>2.5066666666666571E-2</v>
      </c>
      <c r="D1464" s="18">
        <f>Data!C1471/12</f>
        <v>1.0319416666666668</v>
      </c>
      <c r="E1464" s="20">
        <f>D1464/B1464</f>
        <v>2.4405015293412799E-3</v>
      </c>
      <c r="F1464" s="18">
        <f t="shared" si="68"/>
        <v>153450.36138754821</v>
      </c>
      <c r="G1464" s="21">
        <f t="shared" si="69"/>
        <v>2.7569030303030262E-2</v>
      </c>
    </row>
    <row r="1465" spans="1:7" x14ac:dyDescent="0.15">
      <c r="A1465" s="17" t="str">
        <f>LEFT(Data!A1471,4)&amp;"-"&amp;IF(LEN(Data!A1471)-FIND(".",Data!A1471)=1,10,RIGHT(Data!A1471,2))&amp;"-28"</f>
        <v>1992-11-28</v>
      </c>
      <c r="B1465" s="18">
        <f>Data!B1472</f>
        <v>435.64</v>
      </c>
      <c r="C1465" s="20">
        <f t="shared" si="67"/>
        <v>3.027149749314173E-2</v>
      </c>
      <c r="D1465" s="18">
        <f>Data!C1472/12</f>
        <v>1.0325</v>
      </c>
      <c r="E1465" s="20">
        <f>D1465/B1465</f>
        <v>2.3700762097144433E-3</v>
      </c>
      <c r="F1465" s="18">
        <f t="shared" si="68"/>
        <v>158470.02945925738</v>
      </c>
      <c r="G1465" s="21">
        <f t="shared" si="69"/>
        <v>3.2711999022483118E-2</v>
      </c>
    </row>
    <row r="1466" spans="1:7" x14ac:dyDescent="0.15">
      <c r="A1466" s="17" t="str">
        <f>LEFT(Data!A1472,4)&amp;"-"&amp;IF(LEN(Data!A1472)-FIND(".",Data!A1472)=1,10,RIGHT(Data!A1472,2))&amp;"-28"</f>
        <v>1992-12-28</v>
      </c>
      <c r="B1466" s="18">
        <f>Data!B1473</f>
        <v>435.23</v>
      </c>
      <c r="C1466" s="20">
        <f t="shared" si="67"/>
        <v>-9.4114406390588545E-4</v>
      </c>
      <c r="D1466" s="18">
        <f>Data!C1473/12</f>
        <v>1.0344416666666667</v>
      </c>
      <c r="E1466" s="20">
        <f>D1466/B1466</f>
        <v>2.3767701368625016E-3</v>
      </c>
      <c r="F1466" s="18">
        <f t="shared" si="68"/>
        <v>158696.47237849893</v>
      </c>
      <c r="G1466" s="21">
        <f t="shared" si="69"/>
        <v>1.4289321458085258E-3</v>
      </c>
    </row>
    <row r="1467" spans="1:7" x14ac:dyDescent="0.15">
      <c r="A1467" s="17" t="str">
        <f>LEFT(Data!A1473,4)&amp;"-"&amp;IF(LEN(Data!A1473)-FIND(".",Data!A1473)=1,10,RIGHT(Data!A1473,2))&amp;"-28"</f>
        <v>1993-01-28</v>
      </c>
      <c r="B1467" s="18">
        <f>Data!B1474</f>
        <v>441.7</v>
      </c>
      <c r="C1467" s="20">
        <f t="shared" si="67"/>
        <v>1.4865703191415891E-2</v>
      </c>
      <c r="D1467" s="18">
        <f>Data!C1474/12</f>
        <v>1.0372250000000001</v>
      </c>
      <c r="E1467" s="20">
        <f>D1467/B1467</f>
        <v>2.3482567353407292E-3</v>
      </c>
      <c r="F1467" s="18">
        <f t="shared" si="68"/>
        <v>161432.79207077707</v>
      </c>
      <c r="G1467" s="21">
        <f t="shared" si="69"/>
        <v>1.7242473328278329E-2</v>
      </c>
    </row>
    <row r="1468" spans="1:7" x14ac:dyDescent="0.15">
      <c r="A1468" s="17" t="str">
        <f>LEFT(Data!A1474,4)&amp;"-"&amp;IF(LEN(Data!A1474)-FIND(".",Data!A1474)=1,10,RIGHT(Data!A1474,2))&amp;"-28"</f>
        <v>1993-02-28</v>
      </c>
      <c r="B1468" s="18">
        <f>Data!B1475</f>
        <v>450.16</v>
      </c>
      <c r="C1468" s="20">
        <f t="shared" si="67"/>
        <v>1.9153271451211262E-2</v>
      </c>
      <c r="D1468" s="18">
        <f>Data!C1475/12</f>
        <v>1.04</v>
      </c>
      <c r="E1468" s="20">
        <f>D1468/B1468</f>
        <v>2.3102896747822996E-3</v>
      </c>
      <c r="F1468" s="18">
        <f t="shared" si="68"/>
        <v>164903.84379972066</v>
      </c>
      <c r="G1468" s="21">
        <f t="shared" si="69"/>
        <v>2.1501528186552044E-2</v>
      </c>
    </row>
    <row r="1469" spans="1:7" x14ac:dyDescent="0.15">
      <c r="A1469" s="17" t="str">
        <f>LEFT(Data!A1475,4)&amp;"-"&amp;IF(LEN(Data!A1475)-FIND(".",Data!A1475)=1,10,RIGHT(Data!A1475,2))&amp;"-28"</f>
        <v>1993-03-28</v>
      </c>
      <c r="B1469" s="18">
        <f>Data!B1476</f>
        <v>443.08</v>
      </c>
      <c r="C1469" s="20">
        <f t="shared" si="67"/>
        <v>-1.5727741247556493E-2</v>
      </c>
      <c r="D1469" s="18">
        <f>Data!C1476/12</f>
        <v>1.0411083333333333</v>
      </c>
      <c r="E1469" s="20">
        <f>D1469/B1469</f>
        <v>2.3497073515693179E-3</v>
      </c>
      <c r="F1469" s="18">
        <f t="shared" si="68"/>
        <v>162691.25446137358</v>
      </c>
      <c r="G1469" s="21">
        <f t="shared" si="69"/>
        <v>-1.3417451572774297E-2</v>
      </c>
    </row>
    <row r="1470" spans="1:7" x14ac:dyDescent="0.15">
      <c r="A1470" s="17" t="str">
        <f>LEFT(Data!A1476,4)&amp;"-"&amp;IF(LEN(Data!A1476)-FIND(".",Data!A1476)=1,10,RIGHT(Data!A1476,2))&amp;"-28"</f>
        <v>1993-04-28</v>
      </c>
      <c r="B1470" s="18">
        <f>Data!B1477</f>
        <v>445.25</v>
      </c>
      <c r="C1470" s="20">
        <f t="shared" si="67"/>
        <v>4.8975354337816857E-3</v>
      </c>
      <c r="D1470" s="18">
        <f>Data!C1477/12</f>
        <v>1.042225</v>
      </c>
      <c r="E1470" s="20">
        <f>D1470/B1470</f>
        <v>2.3407636159460976E-3</v>
      </c>
      <c r="F1470" s="18">
        <f t="shared" si="68"/>
        <v>163870.31748150848</v>
      </c>
      <c r="G1470" s="21">
        <f t="shared" si="69"/>
        <v>7.247242785350938E-3</v>
      </c>
    </row>
    <row r="1471" spans="1:7" x14ac:dyDescent="0.15">
      <c r="A1471" s="17" t="str">
        <f>LEFT(Data!A1477,4)&amp;"-"&amp;IF(LEN(Data!A1477)-FIND(".",Data!A1477)=1,10,RIGHT(Data!A1477,2))&amp;"-28"</f>
        <v>1993-05-28</v>
      </c>
      <c r="B1471" s="18">
        <f>Data!B1478</f>
        <v>448.06</v>
      </c>
      <c r="C1471" s="20">
        <f t="shared" si="67"/>
        <v>6.3110612015722101E-3</v>
      </c>
      <c r="D1471" s="18">
        <f>Data!C1478/12</f>
        <v>1.0433333333333332</v>
      </c>
      <c r="E1471" s="20">
        <f>D1471/B1471</f>
        <v>2.3285571872814648E-3</v>
      </c>
      <c r="F1471" s="18">
        <f t="shared" si="68"/>
        <v>165288.09476114958</v>
      </c>
      <c r="G1471" s="21">
        <f t="shared" si="69"/>
        <v>8.6518248175182499E-3</v>
      </c>
    </row>
    <row r="1472" spans="1:7" x14ac:dyDescent="0.15">
      <c r="A1472" s="17" t="str">
        <f>LEFT(Data!A1478,4)&amp;"-"&amp;IF(LEN(Data!A1478)-FIND(".",Data!A1478)=1,10,RIGHT(Data!A1478,2))&amp;"-28"</f>
        <v>1993-06-28</v>
      </c>
      <c r="B1472" s="18">
        <f>Data!B1479</f>
        <v>447.29</v>
      </c>
      <c r="C1472" s="20">
        <f t="shared" si="67"/>
        <v>-1.7185198410927249E-3</v>
      </c>
      <c r="D1472" s="18">
        <f>Data!C1479/12</f>
        <v>1.0433333333333332</v>
      </c>
      <c r="E1472" s="20">
        <f>D1472/B1472</f>
        <v>2.3325657477997119E-3</v>
      </c>
      <c r="F1472" s="18">
        <f t="shared" si="68"/>
        <v>165388.92667183428</v>
      </c>
      <c r="G1472" s="21">
        <f t="shared" si="69"/>
        <v>6.1003734618880756E-4</v>
      </c>
    </row>
    <row r="1473" spans="1:7" x14ac:dyDescent="0.15">
      <c r="A1473" s="17" t="str">
        <f>LEFT(Data!A1479,4)&amp;"-"&amp;IF(LEN(Data!A1479)-FIND(".",Data!A1479)=1,10,RIGHT(Data!A1479,2))&amp;"-28"</f>
        <v>1993-07-28</v>
      </c>
      <c r="B1473" s="18">
        <f>Data!B1480</f>
        <v>454.13</v>
      </c>
      <c r="C1473" s="20">
        <f t="shared" si="67"/>
        <v>1.5292092378546229E-2</v>
      </c>
      <c r="D1473" s="18">
        <f>Data!C1480/12</f>
        <v>1.0433333333333332</v>
      </c>
      <c r="E1473" s="20">
        <f>D1473/B1473</f>
        <v>2.2974331872664946E-3</v>
      </c>
      <c r="F1473" s="18">
        <f t="shared" si="68"/>
        <v>168303.84996230865</v>
      </c>
      <c r="G1473" s="21">
        <f t="shared" si="69"/>
        <v>1.7624658126345949E-2</v>
      </c>
    </row>
    <row r="1474" spans="1:7" x14ac:dyDescent="0.15">
      <c r="A1474" s="17" t="str">
        <f>LEFT(Data!A1480,4)&amp;"-"&amp;IF(LEN(Data!A1480)-FIND(".",Data!A1480)=1,10,RIGHT(Data!A1480,2))&amp;"-28"</f>
        <v>1993-08-28</v>
      </c>
      <c r="B1474" s="18">
        <f>Data!B1481</f>
        <v>459.24</v>
      </c>
      <c r="C1474" s="20">
        <f t="shared" si="67"/>
        <v>1.1252284588113559E-2</v>
      </c>
      <c r="D1474" s="18">
        <f>Data!C1481/12</f>
        <v>1.0433333333333332</v>
      </c>
      <c r="E1474" s="20">
        <f>D1474/B1474</f>
        <v>2.271869465493714E-3</v>
      </c>
      <c r="F1474" s="18">
        <f t="shared" si="68"/>
        <v>170584.31962980784</v>
      </c>
      <c r="G1474" s="21">
        <f t="shared" si="69"/>
        <v>1.3549717775380055E-2</v>
      </c>
    </row>
    <row r="1475" spans="1:7" x14ac:dyDescent="0.15">
      <c r="A1475" s="17" t="str">
        <f>LEFT(Data!A1481,4)&amp;"-"&amp;IF(LEN(Data!A1481)-FIND(".",Data!A1481)=1,10,RIGHT(Data!A1481,2))&amp;"-28"</f>
        <v>1993-09-28</v>
      </c>
      <c r="B1475" s="18">
        <f>Data!B1482</f>
        <v>463.9</v>
      </c>
      <c r="C1475" s="20">
        <f t="shared" si="67"/>
        <v>1.0147199721278533E-2</v>
      </c>
      <c r="D1475" s="18">
        <f>Data!C1482/12</f>
        <v>1.0449999999999999</v>
      </c>
      <c r="E1475" s="20">
        <f>D1475/B1475</f>
        <v>2.2526406553136451E-3</v>
      </c>
      <c r="F1475" s="18">
        <f t="shared" si="68"/>
        <v>172702.8180974689</v>
      </c>
      <c r="G1475" s="21">
        <f t="shared" si="69"/>
        <v>1.2419069186772269E-2</v>
      </c>
    </row>
    <row r="1476" spans="1:7" x14ac:dyDescent="0.15">
      <c r="A1476" s="17" t="str">
        <f>LEFT(Data!A1482,4)&amp;"-"&amp;IF(LEN(Data!A1482)-FIND(".",Data!A1482)=1,10,RIGHT(Data!A1482,2))&amp;"-28"</f>
        <v>1993-10-28</v>
      </c>
      <c r="B1476" s="18">
        <f>Data!B1483</f>
        <v>462.89</v>
      </c>
      <c r="C1476" s="20">
        <f t="shared" ref="C1476:C1539" si="70">B1476/B1475-1</f>
        <v>-2.1771933606380411E-3</v>
      </c>
      <c r="D1476" s="18">
        <f>Data!C1483/12</f>
        <v>1.0466666666666666</v>
      </c>
      <c r="E1476" s="20">
        <f>D1476/B1476</f>
        <v>2.2611563582420591E-3</v>
      </c>
      <c r="F1476" s="18">
        <f t="shared" ref="F1476:F1539" si="71">(1+C1476+E1475)*F1475</f>
        <v>172715.84805787721</v>
      </c>
      <c r="G1476" s="21">
        <f t="shared" ref="G1476:G1539" si="72">F1476/F1475-1</f>
        <v>7.5447294675567989E-5</v>
      </c>
    </row>
    <row r="1477" spans="1:7" x14ac:dyDescent="0.15">
      <c r="A1477" s="17" t="str">
        <f>LEFT(Data!A1483,4)&amp;"-"&amp;IF(LEN(Data!A1483)-FIND(".",Data!A1483)=1,10,RIGHT(Data!A1483,2))&amp;"-28"</f>
        <v>1993-11-28</v>
      </c>
      <c r="B1477" s="18">
        <f>Data!B1484</f>
        <v>465.95</v>
      </c>
      <c r="C1477" s="20">
        <f t="shared" si="70"/>
        <v>6.6106418371534303E-3</v>
      </c>
      <c r="D1477" s="18">
        <f>Data!C1484/12</f>
        <v>1.0483333333333333</v>
      </c>
      <c r="E1477" s="20">
        <f>D1477/B1477</f>
        <v>2.2498837500447115E-3</v>
      </c>
      <c r="F1477" s="18">
        <f t="shared" si="71"/>
        <v>174248.14820699327</v>
      </c>
      <c r="G1477" s="21">
        <f t="shared" si="72"/>
        <v>8.8717981953954084E-3</v>
      </c>
    </row>
    <row r="1478" spans="1:7" x14ac:dyDescent="0.15">
      <c r="A1478" s="17" t="str">
        <f>LEFT(Data!A1484,4)&amp;"-"&amp;IF(LEN(Data!A1484)-FIND(".",Data!A1484)=1,10,RIGHT(Data!A1484,2))&amp;"-28"</f>
        <v>1993-12-28</v>
      </c>
      <c r="B1478" s="18">
        <f>Data!B1485</f>
        <v>472.99</v>
      </c>
      <c r="C1478" s="20">
        <f t="shared" si="70"/>
        <v>1.5108917265800992E-2</v>
      </c>
      <c r="D1478" s="18">
        <f>Data!C1485/12</f>
        <v>1.0519416666666668</v>
      </c>
      <c r="E1478" s="20">
        <f>D1478/B1478</f>
        <v>2.2240251731890036E-3</v>
      </c>
      <c r="F1478" s="18">
        <f t="shared" si="71"/>
        <v>177272.88713909805</v>
      </c>
      <c r="G1478" s="21">
        <f t="shared" si="72"/>
        <v>1.7358801015845637E-2</v>
      </c>
    </row>
    <row r="1479" spans="1:7" x14ac:dyDescent="0.15">
      <c r="A1479" s="17" t="str">
        <f>LEFT(Data!A1485,4)&amp;"-"&amp;IF(LEN(Data!A1485)-FIND(".",Data!A1485)=1,10,RIGHT(Data!A1485,2))&amp;"-28"</f>
        <v>1994-01-28</v>
      </c>
      <c r="B1479" s="18">
        <f>Data!B1486</f>
        <v>471.58</v>
      </c>
      <c r="C1479" s="20">
        <f t="shared" si="70"/>
        <v>-2.981035539863508E-3</v>
      </c>
      <c r="D1479" s="18">
        <f>Data!C1486/12</f>
        <v>1.0555583333333334</v>
      </c>
      <c r="E1479" s="20">
        <f>D1479/B1479</f>
        <v>2.2383441480413363E-3</v>
      </c>
      <c r="F1479" s="18">
        <f t="shared" si="71"/>
        <v>177138.68972580342</v>
      </c>
      <c r="G1479" s="21">
        <f t="shared" si="72"/>
        <v>-7.570103666746375E-4</v>
      </c>
    </row>
    <row r="1480" spans="1:7" x14ac:dyDescent="0.15">
      <c r="A1480" s="17" t="str">
        <f>LEFT(Data!A1486,4)&amp;"-"&amp;IF(LEN(Data!A1486)-FIND(".",Data!A1486)=1,10,RIGHT(Data!A1486,2))&amp;"-28"</f>
        <v>1994-02-28</v>
      </c>
      <c r="B1480" s="18">
        <f>Data!B1487</f>
        <v>463.81</v>
      </c>
      <c r="C1480" s="20">
        <f t="shared" si="70"/>
        <v>-1.6476525722040725E-2</v>
      </c>
      <c r="D1480" s="18">
        <f>Data!C1487/12</f>
        <v>1.0591666666666668</v>
      </c>
      <c r="E1480" s="20">
        <f>D1480/B1480</f>
        <v>2.2836218853984755E-3</v>
      </c>
      <c r="F1480" s="18">
        <f t="shared" si="71"/>
        <v>174616.55689770708</v>
      </c>
      <c r="G1480" s="21">
        <f t="shared" si="72"/>
        <v>-1.4238181573999475E-2</v>
      </c>
    </row>
    <row r="1481" spans="1:7" x14ac:dyDescent="0.15">
      <c r="A1481" s="17" t="str">
        <f>LEFT(Data!A1487,4)&amp;"-"&amp;IF(LEN(Data!A1487)-FIND(".",Data!A1487)=1,10,RIGHT(Data!A1487,2))&amp;"-28"</f>
        <v>1994-03-28</v>
      </c>
      <c r="B1481" s="18">
        <f>Data!B1488</f>
        <v>447.23</v>
      </c>
      <c r="C1481" s="20">
        <f t="shared" si="70"/>
        <v>-3.574739656324788E-2</v>
      </c>
      <c r="D1481" s="18">
        <f>Data!C1488/12</f>
        <v>1.062775</v>
      </c>
      <c r="E1481" s="20">
        <f>D1481/B1481</f>
        <v>2.3763499765221473E-3</v>
      </c>
      <c r="F1481" s="18">
        <f t="shared" si="71"/>
        <v>168773.22778266034</v>
      </c>
      <c r="G1481" s="21">
        <f t="shared" si="72"/>
        <v>-3.3463774677849445E-2</v>
      </c>
    </row>
    <row r="1482" spans="1:7" x14ac:dyDescent="0.15">
      <c r="A1482" s="17" t="str">
        <f>LEFT(Data!A1488,4)&amp;"-"&amp;IF(LEN(Data!A1488)-FIND(".",Data!A1488)=1,10,RIGHT(Data!A1488,2))&amp;"-28"</f>
        <v>1994-04-28</v>
      </c>
      <c r="B1482" s="18">
        <f>Data!B1489</f>
        <v>450.9</v>
      </c>
      <c r="C1482" s="20">
        <f t="shared" si="70"/>
        <v>8.206068465890004E-3</v>
      </c>
      <c r="D1482" s="18">
        <f>Data!C1489/12</f>
        <v>1.0663916666666666</v>
      </c>
      <c r="E1482" s="20">
        <f>D1482/B1482</f>
        <v>2.3650292008575444E-3</v>
      </c>
      <c r="F1482" s="18">
        <f t="shared" si="71"/>
        <v>170559.25670093298</v>
      </c>
      <c r="G1482" s="21">
        <f t="shared" si="72"/>
        <v>1.0582418442412145E-2</v>
      </c>
    </row>
    <row r="1483" spans="1:7" x14ac:dyDescent="0.15">
      <c r="A1483" s="17" t="str">
        <f>LEFT(Data!A1489,4)&amp;"-"&amp;IF(LEN(Data!A1489)-FIND(".",Data!A1489)=1,10,RIGHT(Data!A1489,2))&amp;"-28"</f>
        <v>1994-05-28</v>
      </c>
      <c r="B1483" s="18">
        <f>Data!B1490</f>
        <v>454.83</v>
      </c>
      <c r="C1483" s="20">
        <f t="shared" si="70"/>
        <v>8.715901530272907E-3</v>
      </c>
      <c r="D1483" s="18">
        <f>Data!C1490/12</f>
        <v>1.07</v>
      </c>
      <c r="E1483" s="20">
        <f>D1483/B1483</f>
        <v>2.3525273178989954E-3</v>
      </c>
      <c r="F1483" s="18">
        <f t="shared" si="71"/>
        <v>172449.2120099891</v>
      </c>
      <c r="G1483" s="21">
        <f t="shared" si="72"/>
        <v>1.1080930731130367E-2</v>
      </c>
    </row>
    <row r="1484" spans="1:7" x14ac:dyDescent="0.15">
      <c r="A1484" s="17" t="str">
        <f>LEFT(Data!A1490,4)&amp;"-"&amp;IF(LEN(Data!A1490)-FIND(".",Data!A1490)=1,10,RIGHT(Data!A1490,2))&amp;"-28"</f>
        <v>1994-06-28</v>
      </c>
      <c r="B1484" s="18">
        <f>Data!B1491</f>
        <v>451.4</v>
      </c>
      <c r="C1484" s="20">
        <f t="shared" si="70"/>
        <v>-7.5412791592462947E-3</v>
      </c>
      <c r="D1484" s="18">
        <f>Data!C1491/12</f>
        <v>1.0725</v>
      </c>
      <c r="E1484" s="20">
        <f>D1484/B1484</f>
        <v>2.3759415152857779E-3</v>
      </c>
      <c r="F1484" s="18">
        <f t="shared" si="71"/>
        <v>171554.41584363338</v>
      </c>
      <c r="G1484" s="21">
        <f t="shared" si="72"/>
        <v>-5.1887518413472611E-3</v>
      </c>
    </row>
    <row r="1485" spans="1:7" x14ac:dyDescent="0.15">
      <c r="A1485" s="17" t="str">
        <f>LEFT(Data!A1491,4)&amp;"-"&amp;IF(LEN(Data!A1491)-FIND(".",Data!A1491)=1,10,RIGHT(Data!A1491,2))&amp;"-28"</f>
        <v>1994-07-28</v>
      </c>
      <c r="B1485" s="18">
        <f>Data!B1492</f>
        <v>464.24</v>
      </c>
      <c r="C1485" s="20">
        <f t="shared" si="70"/>
        <v>2.8444838280903939E-2</v>
      </c>
      <c r="D1485" s="18">
        <f>Data!C1492/12</f>
        <v>1.075</v>
      </c>
      <c r="E1485" s="20">
        <f>D1485/B1485</f>
        <v>2.3156126141650867E-3</v>
      </c>
      <c r="F1485" s="18">
        <f t="shared" si="71"/>
        <v>176841.85671741396</v>
      </c>
      <c r="G1485" s="21">
        <f t="shared" si="72"/>
        <v>3.082077979618969E-2</v>
      </c>
    </row>
    <row r="1486" spans="1:7" x14ac:dyDescent="0.15">
      <c r="A1486" s="17" t="str">
        <f>LEFT(Data!A1492,4)&amp;"-"&amp;IF(LEN(Data!A1492)-FIND(".",Data!A1492)=1,10,RIGHT(Data!A1492,2))&amp;"-28"</f>
        <v>1994-08-28</v>
      </c>
      <c r="B1486" s="18">
        <f>Data!B1493</f>
        <v>466.96</v>
      </c>
      <c r="C1486" s="20">
        <f t="shared" si="70"/>
        <v>5.859038428398966E-3</v>
      </c>
      <c r="D1486" s="18">
        <f>Data!C1493/12</f>
        <v>1.0766666666666667</v>
      </c>
      <c r="E1486" s="20">
        <f>D1486/B1486</f>
        <v>2.3056935640454572E-3</v>
      </c>
      <c r="F1486" s="18">
        <f t="shared" si="71"/>
        <v>178287.47718579791</v>
      </c>
      <c r="G1486" s="21">
        <f t="shared" si="72"/>
        <v>8.1746510425639851E-3</v>
      </c>
    </row>
    <row r="1487" spans="1:7" x14ac:dyDescent="0.15">
      <c r="A1487" s="17" t="str">
        <f>LEFT(Data!A1493,4)&amp;"-"&amp;IF(LEN(Data!A1493)-FIND(".",Data!A1493)=1,10,RIGHT(Data!A1493,2))&amp;"-28"</f>
        <v>1994-09-28</v>
      </c>
      <c r="B1487" s="18">
        <f>Data!B1494</f>
        <v>463.81</v>
      </c>
      <c r="C1487" s="20">
        <f t="shared" si="70"/>
        <v>-6.7457598081205328E-3</v>
      </c>
      <c r="D1487" s="18">
        <f>Data!C1494/12</f>
        <v>1.0844416666666665</v>
      </c>
      <c r="E1487" s="20">
        <f>D1487/B1487</f>
        <v>2.3381161826322556E-3</v>
      </c>
      <c r="F1487" s="18">
        <f t="shared" si="71"/>
        <v>177495.86897660393</v>
      </c>
      <c r="G1487" s="21">
        <f t="shared" si="72"/>
        <v>-4.4400662440751137E-3</v>
      </c>
    </row>
    <row r="1488" spans="1:7" x14ac:dyDescent="0.15">
      <c r="A1488" s="17" t="str">
        <f>LEFT(Data!A1494,4)&amp;"-"&amp;IF(LEN(Data!A1494)-FIND(".",Data!A1494)=1,10,RIGHT(Data!A1494,2))&amp;"-28"</f>
        <v>1994-10-28</v>
      </c>
      <c r="B1488" s="18">
        <f>Data!B1495</f>
        <v>461.01</v>
      </c>
      <c r="C1488" s="20">
        <f t="shared" si="70"/>
        <v>-6.0369547875207541E-3</v>
      </c>
      <c r="D1488" s="18">
        <f>Data!C1495/12</f>
        <v>1.0913916666666668</v>
      </c>
      <c r="E1488" s="20">
        <f>D1488/B1488</f>
        <v>2.3673926089817286E-3</v>
      </c>
      <c r="F1488" s="18">
        <f t="shared" si="71"/>
        <v>176839.34040422505</v>
      </c>
      <c r="G1488" s="21">
        <f t="shared" si="72"/>
        <v>-3.6988386048883992E-3</v>
      </c>
    </row>
    <row r="1489" spans="1:7" x14ac:dyDescent="0.15">
      <c r="A1489" s="17" t="str">
        <f>LEFT(Data!A1495,4)&amp;"-"&amp;IF(LEN(Data!A1495)-FIND(".",Data!A1495)=1,10,RIGHT(Data!A1495,2))&amp;"-28"</f>
        <v>1994-11-28</v>
      </c>
      <c r="B1489" s="18">
        <f>Data!B1496</f>
        <v>455.19</v>
      </c>
      <c r="C1489" s="20">
        <f t="shared" si="70"/>
        <v>-1.2624455000976087E-2</v>
      </c>
      <c r="D1489" s="18">
        <f>Data!C1496/12</f>
        <v>1.0974999999999999</v>
      </c>
      <c r="E1489" s="20">
        <f>D1489/B1489</f>
        <v>2.4110810870186074E-3</v>
      </c>
      <c r="F1489" s="18">
        <f t="shared" si="71"/>
        <v>175025.4882563398</v>
      </c>
      <c r="G1489" s="21">
        <f t="shared" si="72"/>
        <v>-1.0257062391994309E-2</v>
      </c>
    </row>
    <row r="1490" spans="1:7" x14ac:dyDescent="0.15">
      <c r="A1490" s="17" t="str">
        <f>LEFT(Data!A1496,4)&amp;"-"&amp;IF(LEN(Data!A1496)-FIND(".",Data!A1496)=1,10,RIGHT(Data!A1496,2))&amp;"-28"</f>
        <v>1994-12-28</v>
      </c>
      <c r="B1490" s="18">
        <f>Data!B1497</f>
        <v>465.25</v>
      </c>
      <c r="C1490" s="20">
        <f t="shared" si="70"/>
        <v>2.2100661262330012E-2</v>
      </c>
      <c r="D1490" s="18">
        <f>Data!C1497/12</f>
        <v>1.0983333333333334</v>
      </c>
      <c r="E1490" s="20">
        <f>D1490/B1490</f>
        <v>2.3607379545047468E-3</v>
      </c>
      <c r="F1490" s="18">
        <f t="shared" si="71"/>
        <v>179315.66792904813</v>
      </c>
      <c r="G1490" s="21">
        <f t="shared" si="72"/>
        <v>2.4511742349348609E-2</v>
      </c>
    </row>
    <row r="1491" spans="1:7" x14ac:dyDescent="0.15">
      <c r="A1491" s="17" t="str">
        <f>LEFT(Data!A1497,4)&amp;"-"&amp;IF(LEN(Data!A1497)-FIND(".",Data!A1497)=1,10,RIGHT(Data!A1497,2))&amp;"-28"</f>
        <v>1995-01-28</v>
      </c>
      <c r="B1491" s="18">
        <f>Data!B1498</f>
        <v>481.92</v>
      </c>
      <c r="C1491" s="20">
        <f t="shared" si="70"/>
        <v>3.5830198817839998E-2</v>
      </c>
      <c r="D1491" s="18">
        <f>Data!C1498/12</f>
        <v>1.0983333333333334</v>
      </c>
      <c r="E1491" s="20">
        <f>D1491/B1491</f>
        <v>2.2790781319167773E-3</v>
      </c>
      <c r="F1491" s="18">
        <f t="shared" si="71"/>
        <v>186163.90126521717</v>
      </c>
      <c r="G1491" s="21">
        <f t="shared" si="72"/>
        <v>3.8190936772344752E-2</v>
      </c>
    </row>
    <row r="1492" spans="1:7" x14ac:dyDescent="0.15">
      <c r="A1492" s="17" t="str">
        <f>LEFT(Data!A1498,4)&amp;"-"&amp;IF(LEN(Data!A1498)-FIND(".",Data!A1498)=1,10,RIGHT(Data!A1498,2))&amp;"-28"</f>
        <v>1995-02-28</v>
      </c>
      <c r="B1492" s="18">
        <f>Data!B1499</f>
        <v>493.15</v>
      </c>
      <c r="C1492" s="20">
        <f t="shared" si="70"/>
        <v>2.3302622841965492E-2</v>
      </c>
      <c r="D1492" s="18">
        <f>Data!C1499/12</f>
        <v>1.0974999999999999</v>
      </c>
      <c r="E1492" s="20">
        <f>D1492/B1492</f>
        <v>2.2254892020683362E-3</v>
      </c>
      <c r="F1492" s="18">
        <f t="shared" si="71"/>
        <v>190926.29051951531</v>
      </c>
      <c r="G1492" s="21">
        <f t="shared" si="72"/>
        <v>2.5581700973882349E-2</v>
      </c>
    </row>
    <row r="1493" spans="1:7" x14ac:dyDescent="0.15">
      <c r="A1493" s="17" t="str">
        <f>LEFT(Data!A1499,4)&amp;"-"&amp;IF(LEN(Data!A1499)-FIND(".",Data!A1499)=1,10,RIGHT(Data!A1499,2))&amp;"-28"</f>
        <v>1995-03-28</v>
      </c>
      <c r="B1493" s="18">
        <f>Data!B1500</f>
        <v>507.91</v>
      </c>
      <c r="C1493" s="20">
        <f t="shared" si="70"/>
        <v>2.9930041569502297E-2</v>
      </c>
      <c r="D1493" s="18">
        <f>Data!C1500/12</f>
        <v>1.1036083333333333</v>
      </c>
      <c r="E1493" s="20">
        <f>D1493/B1493</f>
        <v>2.1728423014576071E-3</v>
      </c>
      <c r="F1493" s="18">
        <f t="shared" si="71"/>
        <v>197065.62672941742</v>
      </c>
      <c r="G1493" s="21">
        <f t="shared" si="72"/>
        <v>3.2155530771570628E-2</v>
      </c>
    </row>
    <row r="1494" spans="1:7" x14ac:dyDescent="0.15">
      <c r="A1494" s="17" t="str">
        <f>LEFT(Data!A1500,4)&amp;"-"&amp;IF(LEN(Data!A1500)-FIND(".",Data!A1500)=1,10,RIGHT(Data!A1500,2))&amp;"-28"</f>
        <v>1995-04-28</v>
      </c>
      <c r="B1494" s="18">
        <f>Data!B1501</f>
        <v>523.80999999999995</v>
      </c>
      <c r="C1494" s="20">
        <f t="shared" si="70"/>
        <v>3.1304758717095371E-2</v>
      </c>
      <c r="D1494" s="18">
        <f>Data!C1501/12</f>
        <v>1.1088916666666666</v>
      </c>
      <c r="E1494" s="20">
        <f>D1494/B1494</f>
        <v>2.1169730754790222E-3</v>
      </c>
      <c r="F1494" s="18">
        <f t="shared" si="71"/>
        <v>203662.91115553593</v>
      </c>
      <c r="G1494" s="21">
        <f t="shared" si="72"/>
        <v>3.3477601018552905E-2</v>
      </c>
    </row>
    <row r="1495" spans="1:7" x14ac:dyDescent="0.15">
      <c r="A1495" s="17" t="str">
        <f>LEFT(Data!A1501,4)&amp;"-"&amp;IF(LEN(Data!A1501)-FIND(".",Data!A1501)=1,10,RIGHT(Data!A1501,2))&amp;"-28"</f>
        <v>1995-05-28</v>
      </c>
      <c r="B1495" s="18">
        <f>Data!B1502</f>
        <v>539.35</v>
      </c>
      <c r="C1495" s="20">
        <f t="shared" si="70"/>
        <v>2.9667245757049487E-2</v>
      </c>
      <c r="D1495" s="18">
        <f>Data!C1502/12</f>
        <v>1.1133333333333333</v>
      </c>
      <c r="E1495" s="20">
        <f>D1495/B1495</f>
        <v>2.0642130960106301E-3</v>
      </c>
      <c r="F1495" s="18">
        <f t="shared" si="71"/>
        <v>210136.17769177331</v>
      </c>
      <c r="G1495" s="21">
        <f t="shared" si="72"/>
        <v>3.1784218832528577E-2</v>
      </c>
    </row>
    <row r="1496" spans="1:7" x14ac:dyDescent="0.15">
      <c r="A1496" s="17" t="str">
        <f>LEFT(Data!A1502,4)&amp;"-"&amp;IF(LEN(Data!A1502)-FIND(".",Data!A1502)=1,10,RIGHT(Data!A1502,2))&amp;"-28"</f>
        <v>1995-06-28</v>
      </c>
      <c r="B1496" s="18">
        <f>Data!B1503</f>
        <v>557.37</v>
      </c>
      <c r="C1496" s="20">
        <f t="shared" si="70"/>
        <v>3.3410586817465449E-2</v>
      </c>
      <c r="D1496" s="18">
        <f>Data!C1503/12</f>
        <v>1.1199999999999999</v>
      </c>
      <c r="E1496" s="20">
        <f>D1496/B1496</f>
        <v>2.0094371781760765E-3</v>
      </c>
      <c r="F1496" s="18">
        <f t="shared" si="71"/>
        <v>217590.71654997164</v>
      </c>
      <c r="G1496" s="21">
        <f t="shared" si="72"/>
        <v>3.5474799913476129E-2</v>
      </c>
    </row>
    <row r="1497" spans="1:7" x14ac:dyDescent="0.15">
      <c r="A1497" s="17" t="str">
        <f>LEFT(Data!A1503,4)&amp;"-"&amp;IF(LEN(Data!A1503)-FIND(".",Data!A1503)=1,10,RIGHT(Data!A1503,2))&amp;"-28"</f>
        <v>1995-07-28</v>
      </c>
      <c r="B1497" s="18">
        <f>Data!B1504</f>
        <v>559.11</v>
      </c>
      <c r="C1497" s="20">
        <f t="shared" si="70"/>
        <v>3.1218041875236135E-3</v>
      </c>
      <c r="D1497" s="18">
        <f>Data!C1504/12</f>
        <v>1.1258333333333332</v>
      </c>
      <c r="E1497" s="20">
        <f>D1497/B1497</f>
        <v>2.0136168792068343E-3</v>
      </c>
      <c r="F1497" s="18">
        <f t="shared" si="71"/>
        <v>218707.22703552508</v>
      </c>
      <c r="G1497" s="21">
        <f t="shared" si="72"/>
        <v>5.1312413656996458E-3</v>
      </c>
    </row>
    <row r="1498" spans="1:7" x14ac:dyDescent="0.15">
      <c r="A1498" s="17" t="str">
        <f>LEFT(Data!A1504,4)&amp;"-"&amp;IF(LEN(Data!A1504)-FIND(".",Data!A1504)=1,10,RIGHT(Data!A1504,2))&amp;"-28"</f>
        <v>1995-08-28</v>
      </c>
      <c r="B1498" s="18">
        <f>Data!B1505</f>
        <v>578.77</v>
      </c>
      <c r="C1498" s="20">
        <f t="shared" si="70"/>
        <v>3.5163026953551224E-2</v>
      </c>
      <c r="D1498" s="18">
        <f>Data!C1505/12</f>
        <v>1.1316666666666666</v>
      </c>
      <c r="E1498" s="20">
        <f>D1498/B1498</f>
        <v>1.9552960012900922E-3</v>
      </c>
      <c r="F1498" s="18">
        <f t="shared" si="71"/>
        <v>226838.02771867494</v>
      </c>
      <c r="G1498" s="21">
        <f t="shared" si="72"/>
        <v>3.7176643832758094E-2</v>
      </c>
    </row>
    <row r="1499" spans="1:7" x14ac:dyDescent="0.15">
      <c r="A1499" s="17" t="str">
        <f>LEFT(Data!A1505,4)&amp;"-"&amp;IF(LEN(Data!A1505)-FIND(".",Data!A1505)=1,10,RIGHT(Data!A1505,2))&amp;"-28"</f>
        <v>1995-09-28</v>
      </c>
      <c r="B1499" s="18">
        <f>Data!B1506</f>
        <v>582.91999999999996</v>
      </c>
      <c r="C1499" s="20">
        <f t="shared" si="70"/>
        <v>7.1703785614318782E-3</v>
      </c>
      <c r="D1499" s="18">
        <f>Data!C1506/12</f>
        <v>1.1375</v>
      </c>
      <c r="E1499" s="20">
        <f>D1499/B1499</f>
        <v>1.9513826940231937E-3</v>
      </c>
      <c r="F1499" s="18">
        <f t="shared" si="71"/>
        <v>228908.07773808527</v>
      </c>
      <c r="G1499" s="21">
        <f t="shared" si="72"/>
        <v>9.1256745627219527E-3</v>
      </c>
    </row>
    <row r="1500" spans="1:7" x14ac:dyDescent="0.15">
      <c r="A1500" s="17" t="str">
        <f>LEFT(Data!A1506,4)&amp;"-"&amp;IF(LEN(Data!A1506)-FIND(".",Data!A1506)=1,10,RIGHT(Data!A1506,2))&amp;"-28"</f>
        <v>1995-10-28</v>
      </c>
      <c r="B1500" s="18">
        <f>Data!B1507</f>
        <v>595.53</v>
      </c>
      <c r="C1500" s="20">
        <f t="shared" si="70"/>
        <v>2.1632471008028675E-2</v>
      </c>
      <c r="D1500" s="18">
        <f>Data!C1507/12</f>
        <v>1.1433333333333333</v>
      </c>
      <c r="E1500" s="20">
        <f>D1500/B1500</f>
        <v>1.9198585013909179E-3</v>
      </c>
      <c r="F1500" s="18">
        <f t="shared" si="71"/>
        <v>234306.61235467819</v>
      </c>
      <c r="G1500" s="21">
        <f t="shared" si="72"/>
        <v>2.3583853702051849E-2</v>
      </c>
    </row>
    <row r="1501" spans="1:7" x14ac:dyDescent="0.15">
      <c r="A1501" s="17" t="str">
        <f>LEFT(Data!A1507,4)&amp;"-"&amp;IF(LEN(Data!A1507)-FIND(".",Data!A1507)=1,10,RIGHT(Data!A1507,2))&amp;"-28"</f>
        <v>1995-11-28</v>
      </c>
      <c r="B1501" s="18">
        <f>Data!B1508</f>
        <v>614.57000000000005</v>
      </c>
      <c r="C1501" s="20">
        <f t="shared" si="70"/>
        <v>3.1971521166020311E-2</v>
      </c>
      <c r="D1501" s="18">
        <f>Data!C1508/12</f>
        <v>1.1491666666666667</v>
      </c>
      <c r="E1501" s="20">
        <f>D1501/B1501</f>
        <v>1.8698710751690883E-3</v>
      </c>
      <c r="F1501" s="18">
        <f t="shared" si="71"/>
        <v>242247.58671257552</v>
      </c>
      <c r="G1501" s="21">
        <f t="shared" si="72"/>
        <v>3.3891379667411181E-2</v>
      </c>
    </row>
    <row r="1502" spans="1:7" x14ac:dyDescent="0.15">
      <c r="A1502" s="17" t="str">
        <f>LEFT(Data!A1508,4)&amp;"-"&amp;IF(LEN(Data!A1508)-FIND(".",Data!A1508)=1,10,RIGHT(Data!A1508,2))&amp;"-28"</f>
        <v>1995-12-28</v>
      </c>
      <c r="B1502" s="18">
        <f>Data!B1509</f>
        <v>614.41999999999996</v>
      </c>
      <c r="C1502" s="20">
        <f t="shared" si="70"/>
        <v>-2.4407309175533687E-4</v>
      </c>
      <c r="D1502" s="18">
        <f>Data!C1509/12</f>
        <v>1.157775</v>
      </c>
      <c r="E1502" s="20">
        <f>D1502/B1502</f>
        <v>1.8843380749324567E-3</v>
      </c>
      <c r="F1502" s="18">
        <f t="shared" si="71"/>
        <v>242641.43235053969</v>
      </c>
      <c r="G1502" s="21">
        <f t="shared" si="72"/>
        <v>1.6257979834137792E-3</v>
      </c>
    </row>
    <row r="1503" spans="1:7" x14ac:dyDescent="0.15">
      <c r="A1503" s="17" t="str">
        <f>LEFT(Data!A1509,4)&amp;"-"&amp;IF(LEN(Data!A1509)-FIND(".",Data!A1509)=1,10,RIGHT(Data!A1509,2))&amp;"-28"</f>
        <v>1996-01-28</v>
      </c>
      <c r="B1503" s="18">
        <f>Data!B1510</f>
        <v>649.54</v>
      </c>
      <c r="C1503" s="20">
        <f t="shared" si="70"/>
        <v>5.715959766934664E-2</v>
      </c>
      <c r="D1503" s="18">
        <f>Data!C1510/12</f>
        <v>1.1663916666666667</v>
      </c>
      <c r="E1503" s="20">
        <f>D1503/B1503</f>
        <v>1.7957195348503045E-3</v>
      </c>
      <c r="F1503" s="18">
        <f t="shared" si="71"/>
        <v>256967.93749114481</v>
      </c>
      <c r="G1503" s="21">
        <f t="shared" si="72"/>
        <v>5.904393574427913E-2</v>
      </c>
    </row>
    <row r="1504" spans="1:7" x14ac:dyDescent="0.15">
      <c r="A1504" s="17" t="str">
        <f>LEFT(Data!A1510,4)&amp;"-"&amp;IF(LEN(Data!A1510)-FIND(".",Data!A1510)=1,10,RIGHT(Data!A1510,2))&amp;"-28"</f>
        <v>1996-02-28</v>
      </c>
      <c r="B1504" s="18">
        <f>Data!B1511</f>
        <v>647.07000000000005</v>
      </c>
      <c r="C1504" s="20">
        <f t="shared" si="70"/>
        <v>-3.8026911352647685E-3</v>
      </c>
      <c r="D1504" s="18">
        <f>Data!C1511/12</f>
        <v>1.175</v>
      </c>
      <c r="E1504" s="20">
        <f>D1504/B1504</f>
        <v>1.8158777257483733E-3</v>
      </c>
      <c r="F1504" s="18">
        <f t="shared" si="71"/>
        <v>256452.21013838303</v>
      </c>
      <c r="G1504" s="21">
        <f t="shared" si="72"/>
        <v>-2.0069716004144089E-3</v>
      </c>
    </row>
    <row r="1505" spans="1:7" x14ac:dyDescent="0.15">
      <c r="A1505" s="17" t="str">
        <f>LEFT(Data!A1511,4)&amp;"-"&amp;IF(LEN(Data!A1511)-FIND(".",Data!A1511)=1,10,RIGHT(Data!A1511,2))&amp;"-28"</f>
        <v>1996-03-28</v>
      </c>
      <c r="B1505" s="18">
        <f>Data!B1512</f>
        <v>647.16999999999996</v>
      </c>
      <c r="C1505" s="20">
        <f t="shared" si="70"/>
        <v>1.5454278516990883E-4</v>
      </c>
      <c r="D1505" s="18">
        <f>Data!C1512/12</f>
        <v>1.1797250000000001</v>
      </c>
      <c r="E1505" s="20">
        <f>D1505/B1505</f>
        <v>1.8228981565894589E-3</v>
      </c>
      <c r="F1505" s="18">
        <f t="shared" si="71"/>
        <v>256957.52883331003</v>
      </c>
      <c r="G1505" s="21">
        <f t="shared" si="72"/>
        <v>1.9704205109183359E-3</v>
      </c>
    </row>
    <row r="1506" spans="1:7" x14ac:dyDescent="0.15">
      <c r="A1506" s="17" t="str">
        <f>LEFT(Data!A1512,4)&amp;"-"&amp;IF(LEN(Data!A1512)-FIND(".",Data!A1512)=1,10,RIGHT(Data!A1512,2))&amp;"-28"</f>
        <v>1996-04-28</v>
      </c>
      <c r="B1506" s="18">
        <f>Data!B1513</f>
        <v>661.23</v>
      </c>
      <c r="C1506" s="20">
        <f t="shared" si="70"/>
        <v>2.1725358097563374E-2</v>
      </c>
      <c r="D1506" s="18">
        <f>Data!C1513/12</f>
        <v>1.1844416666666666</v>
      </c>
      <c r="E1506" s="20">
        <f>D1506/B1506</f>
        <v>1.7912703093729361E-3</v>
      </c>
      <c r="F1506" s="18">
        <f t="shared" si="71"/>
        <v>263008.43056871073</v>
      </c>
      <c r="G1506" s="21">
        <f t="shared" si="72"/>
        <v>2.3548256254152911E-2</v>
      </c>
    </row>
    <row r="1507" spans="1:7" x14ac:dyDescent="0.15">
      <c r="A1507" s="17" t="str">
        <f>LEFT(Data!A1513,4)&amp;"-"&amp;IF(LEN(Data!A1513)-FIND(".",Data!A1513)=1,10,RIGHT(Data!A1513,2))&amp;"-28"</f>
        <v>1996-05-28</v>
      </c>
      <c r="B1507" s="18">
        <f>Data!B1514</f>
        <v>668.5</v>
      </c>
      <c r="C1507" s="20">
        <f t="shared" si="70"/>
        <v>1.0994661464240885E-2</v>
      </c>
      <c r="D1507" s="18">
        <f>Data!C1514/12</f>
        <v>1.1891666666666667</v>
      </c>
      <c r="E1507" s="20">
        <f>D1507/B1507</f>
        <v>1.7788581401146847E-3</v>
      </c>
      <c r="F1507" s="18">
        <f t="shared" si="71"/>
        <v>266371.23841784755</v>
      </c>
      <c r="G1507" s="21">
        <f t="shared" si="72"/>
        <v>1.2785931773613868E-2</v>
      </c>
    </row>
    <row r="1508" spans="1:7" x14ac:dyDescent="0.15">
      <c r="A1508" s="17" t="str">
        <f>LEFT(Data!A1514,4)&amp;"-"&amp;IF(LEN(Data!A1514)-FIND(".",Data!A1514)=1,10,RIGHT(Data!A1514,2))&amp;"-28"</f>
        <v>1996-06-28</v>
      </c>
      <c r="B1508" s="18">
        <f>Data!B1515</f>
        <v>644.07000000000005</v>
      </c>
      <c r="C1508" s="20">
        <f t="shared" si="70"/>
        <v>-3.6544502617800956E-2</v>
      </c>
      <c r="D1508" s="18">
        <f>Data!C1515/12</f>
        <v>1.2</v>
      </c>
      <c r="E1508" s="20">
        <f>D1508/B1508</f>
        <v>1.8631515207974286E-3</v>
      </c>
      <c r="F1508" s="18">
        <f t="shared" si="71"/>
        <v>257110.67064393166</v>
      </c>
      <c r="G1508" s="21">
        <f t="shared" si="72"/>
        <v>-3.4765644477686264E-2</v>
      </c>
    </row>
    <row r="1509" spans="1:7" x14ac:dyDescent="0.15">
      <c r="A1509" s="17" t="str">
        <f>LEFT(Data!A1515,4)&amp;"-"&amp;IF(LEN(Data!A1515)-FIND(".",Data!A1515)=1,10,RIGHT(Data!A1515,2))&amp;"-28"</f>
        <v>1996-07-28</v>
      </c>
      <c r="B1509" s="18">
        <f>Data!B1516</f>
        <v>662.68</v>
      </c>
      <c r="C1509" s="20">
        <f t="shared" si="70"/>
        <v>2.889437483503321E-2</v>
      </c>
      <c r="D1509" s="18">
        <f>Data!C1516/12</f>
        <v>1.2108333333333332</v>
      </c>
      <c r="E1509" s="20">
        <f>D1509/B1509</f>
        <v>1.8271765155630671E-3</v>
      </c>
      <c r="F1509" s="18">
        <f t="shared" si="71"/>
        <v>265018.75887262769</v>
      </c>
      <c r="G1509" s="21">
        <f t="shared" si="72"/>
        <v>3.0757526355830622E-2</v>
      </c>
    </row>
    <row r="1510" spans="1:7" x14ac:dyDescent="0.15">
      <c r="A1510" s="17" t="str">
        <f>LEFT(Data!A1516,4)&amp;"-"&amp;IF(LEN(Data!A1516)-FIND(".",Data!A1516)=1,10,RIGHT(Data!A1516,2))&amp;"-28"</f>
        <v>1996-08-28</v>
      </c>
      <c r="B1510" s="18">
        <f>Data!B1517</f>
        <v>674.88</v>
      </c>
      <c r="C1510" s="20">
        <f t="shared" si="70"/>
        <v>1.8410092352266538E-2</v>
      </c>
      <c r="D1510" s="18">
        <f>Data!C1517/12</f>
        <v>1.2216666666666667</v>
      </c>
      <c r="E1510" s="20">
        <f>D1510/B1510</f>
        <v>1.8101983562509878E-3</v>
      </c>
      <c r="F1510" s="18">
        <f t="shared" si="71"/>
        <v>270382.01475095155</v>
      </c>
      <c r="G1510" s="21">
        <f t="shared" si="72"/>
        <v>2.0237268867829616E-2</v>
      </c>
    </row>
    <row r="1511" spans="1:7" x14ac:dyDescent="0.15">
      <c r="A1511" s="17" t="str">
        <f>LEFT(Data!A1517,4)&amp;"-"&amp;IF(LEN(Data!A1517)-FIND(".",Data!A1517)=1,10,RIGHT(Data!A1517,2))&amp;"-28"</f>
        <v>1996-09-28</v>
      </c>
      <c r="B1511" s="18">
        <f>Data!B1518</f>
        <v>701.46</v>
      </c>
      <c r="C1511" s="20">
        <f t="shared" si="70"/>
        <v>3.9384779516358437E-2</v>
      </c>
      <c r="D1511" s="18">
        <f>Data!C1518/12</f>
        <v>1.2283333333333333</v>
      </c>
      <c r="E1511" s="20">
        <f>D1511/B1511</f>
        <v>1.7511095904732034E-3</v>
      </c>
      <c r="F1511" s="18">
        <f t="shared" si="71"/>
        <v>281520.3958657686</v>
      </c>
      <c r="G1511" s="21">
        <f t="shared" si="72"/>
        <v>4.1194977872609506E-2</v>
      </c>
    </row>
    <row r="1512" spans="1:7" x14ac:dyDescent="0.15">
      <c r="A1512" s="17" t="str">
        <f>LEFT(Data!A1518,4)&amp;"-"&amp;IF(LEN(Data!A1518)-FIND(".",Data!A1518)=1,10,RIGHT(Data!A1518,2))&amp;"-28"</f>
        <v>1996-10-28</v>
      </c>
      <c r="B1512" s="18">
        <f>Data!B1519</f>
        <v>735.67</v>
      </c>
      <c r="C1512" s="20">
        <f t="shared" si="70"/>
        <v>4.8769708892880459E-2</v>
      </c>
      <c r="D1512" s="18">
        <f>Data!C1519/12</f>
        <v>1.2350000000000001</v>
      </c>
      <c r="E1512" s="20">
        <f>D1512/B1512</f>
        <v>1.6787418271779469E-3</v>
      </c>
      <c r="F1512" s="18">
        <f t="shared" si="71"/>
        <v>295743.03668466496</v>
      </c>
      <c r="G1512" s="21">
        <f t="shared" si="72"/>
        <v>5.0520818483353658E-2</v>
      </c>
    </row>
    <row r="1513" spans="1:7" x14ac:dyDescent="0.15">
      <c r="A1513" s="17" t="str">
        <f>LEFT(Data!A1519,4)&amp;"-"&amp;IF(LEN(Data!A1519)-FIND(".",Data!A1519)=1,10,RIGHT(Data!A1519,2))&amp;"-28"</f>
        <v>1996-11-28</v>
      </c>
      <c r="B1513" s="18">
        <f>Data!B1520</f>
        <v>743.25</v>
      </c>
      <c r="C1513" s="20">
        <f t="shared" si="70"/>
        <v>1.0303532834015305E-2</v>
      </c>
      <c r="D1513" s="18">
        <f>Data!C1520/12</f>
        <v>1.2416666666666667</v>
      </c>
      <c r="E1513" s="20">
        <f>D1513/B1513</f>
        <v>1.6705908734163024E-3</v>
      </c>
      <c r="F1513" s="18">
        <f t="shared" si="71"/>
        <v>299286.71097935596</v>
      </c>
      <c r="G1513" s="21">
        <f t="shared" si="72"/>
        <v>1.1982274661193282E-2</v>
      </c>
    </row>
    <row r="1514" spans="1:7" x14ac:dyDescent="0.15">
      <c r="A1514" s="17" t="str">
        <f>LEFT(Data!A1520,4)&amp;"-"&amp;IF(LEN(Data!A1520)-FIND(".",Data!A1520)=1,10,RIGHT(Data!A1520,2))&amp;"-28"</f>
        <v>1996-12-28</v>
      </c>
      <c r="B1514" s="18">
        <f>Data!B1521</f>
        <v>766.22</v>
      </c>
      <c r="C1514" s="20">
        <f t="shared" si="70"/>
        <v>3.0904809956273205E-2</v>
      </c>
      <c r="D1514" s="18">
        <f>Data!C1521/12</f>
        <v>1.2461083333333334</v>
      </c>
      <c r="E1514" s="20">
        <f>D1514/B1514</f>
        <v>1.6263061957836305E-3</v>
      </c>
      <c r="F1514" s="18">
        <f t="shared" si="71"/>
        <v>309036.0955525079</v>
      </c>
      <c r="G1514" s="21">
        <f t="shared" si="72"/>
        <v>3.257540082968946E-2</v>
      </c>
    </row>
    <row r="1515" spans="1:7" x14ac:dyDescent="0.15">
      <c r="A1515" s="17" t="str">
        <f>LEFT(Data!A1521,4)&amp;"-"&amp;IF(LEN(Data!A1521)-FIND(".",Data!A1521)=1,10,RIGHT(Data!A1521,2))&amp;"-28"</f>
        <v>1997-01-28</v>
      </c>
      <c r="B1515" s="18">
        <f>Data!B1522</f>
        <v>798.39</v>
      </c>
      <c r="C1515" s="20">
        <f t="shared" si="70"/>
        <v>4.19853305839053E-2</v>
      </c>
      <c r="D1515" s="18">
        <f>Data!C1522/12</f>
        <v>1.2505583333333334</v>
      </c>
      <c r="E1515" s="20">
        <f>D1515/B1515</f>
        <v>1.5663501964369962E-3</v>
      </c>
      <c r="F1515" s="18">
        <f t="shared" si="71"/>
        <v>322513.66550355707</v>
      </c>
      <c r="G1515" s="21">
        <f t="shared" si="72"/>
        <v>4.3611636779688823E-2</v>
      </c>
    </row>
    <row r="1516" spans="1:7" x14ac:dyDescent="0.15">
      <c r="A1516" s="17" t="str">
        <f>LEFT(Data!A1522,4)&amp;"-"&amp;IF(LEN(Data!A1522)-FIND(".",Data!A1522)=1,10,RIGHT(Data!A1522,2))&amp;"-28"</f>
        <v>1997-02-28</v>
      </c>
      <c r="B1516" s="18">
        <f>Data!B1523</f>
        <v>792.16</v>
      </c>
      <c r="C1516" s="20">
        <f t="shared" si="70"/>
        <v>-7.8032039479453141E-3</v>
      </c>
      <c r="D1516" s="18">
        <f>Data!C1523/12</f>
        <v>1.2550000000000001</v>
      </c>
      <c r="E1516" s="20">
        <f>D1516/B1516</f>
        <v>1.5842759038578067E-3</v>
      </c>
      <c r="F1516" s="18">
        <f t="shared" si="71"/>
        <v>320502.19493894855</v>
      </c>
      <c r="G1516" s="21">
        <f t="shared" si="72"/>
        <v>-6.2368537515081757E-3</v>
      </c>
    </row>
    <row r="1517" spans="1:7" x14ac:dyDescent="0.15">
      <c r="A1517" s="17" t="str">
        <f>LEFT(Data!A1523,4)&amp;"-"&amp;IF(LEN(Data!A1523)-FIND(".",Data!A1523)=1,10,RIGHT(Data!A1523,2))&amp;"-28"</f>
        <v>1997-03-28</v>
      </c>
      <c r="B1517" s="18">
        <f>Data!B1524</f>
        <v>763.93</v>
      </c>
      <c r="C1517" s="20">
        <f t="shared" si="70"/>
        <v>-3.5636740052514715E-2</v>
      </c>
      <c r="D1517" s="18">
        <f>Data!C1524/12</f>
        <v>1.2577749999999999</v>
      </c>
      <c r="E1517" s="20">
        <f>D1517/B1517</f>
        <v>1.6464532090636576E-3</v>
      </c>
      <c r="F1517" s="18">
        <f t="shared" si="71"/>
        <v>309588.30543622415</v>
      </c>
      <c r="G1517" s="21">
        <f t="shared" si="72"/>
        <v>-3.4052464148656925E-2</v>
      </c>
    </row>
    <row r="1518" spans="1:7" x14ac:dyDescent="0.15">
      <c r="A1518" s="17" t="str">
        <f>LEFT(Data!A1524,4)&amp;"-"&amp;IF(LEN(Data!A1524)-FIND(".",Data!A1524)=1,10,RIGHT(Data!A1524,2))&amp;"-28"</f>
        <v>1997-04-28</v>
      </c>
      <c r="B1518" s="18">
        <f>Data!B1525</f>
        <v>833.09</v>
      </c>
      <c r="C1518" s="20">
        <f t="shared" si="70"/>
        <v>9.0531855012893958E-2</v>
      </c>
      <c r="D1518" s="18">
        <f>Data!C1525/12</f>
        <v>1.2605583333333332</v>
      </c>
      <c r="E1518" s="20">
        <f>D1518/B1518</f>
        <v>1.5131118286539668E-3</v>
      </c>
      <c r="F1518" s="18">
        <f t="shared" si="71"/>
        <v>338125.63167663798</v>
      </c>
      <c r="G1518" s="21">
        <f t="shared" si="72"/>
        <v>9.2178308221957606E-2</v>
      </c>
    </row>
    <row r="1519" spans="1:7" x14ac:dyDescent="0.15">
      <c r="A1519" s="17" t="str">
        <f>LEFT(Data!A1525,4)&amp;"-"&amp;IF(LEN(Data!A1525)-FIND(".",Data!A1525)=1,10,RIGHT(Data!A1525,2))&amp;"-28"</f>
        <v>1997-05-28</v>
      </c>
      <c r="B1519" s="18">
        <f>Data!B1526</f>
        <v>876.29</v>
      </c>
      <c r="C1519" s="20">
        <f t="shared" si="70"/>
        <v>5.1855141701376617E-2</v>
      </c>
      <c r="D1519" s="18">
        <f>Data!C1526/12</f>
        <v>1.2633333333333334</v>
      </c>
      <c r="E1519" s="20">
        <f>D1519/B1519</f>
        <v>1.441684069581227E-3</v>
      </c>
      <c r="F1519" s="18">
        <f t="shared" si="71"/>
        <v>356170.80611295853</v>
      </c>
      <c r="G1519" s="21">
        <f t="shared" si="72"/>
        <v>5.3368253530030607E-2</v>
      </c>
    </row>
    <row r="1520" spans="1:7" x14ac:dyDescent="0.15">
      <c r="A1520" s="17" t="str">
        <f>LEFT(Data!A1526,4)&amp;"-"&amp;IF(LEN(Data!A1526)-FIND(".",Data!A1526)=1,10,RIGHT(Data!A1526,2))&amp;"-28"</f>
        <v>1997-06-28</v>
      </c>
      <c r="B1520" s="18">
        <f>Data!B1527</f>
        <v>925.29</v>
      </c>
      <c r="C1520" s="20">
        <f t="shared" si="70"/>
        <v>5.5917561537847105E-2</v>
      </c>
      <c r="D1520" s="18">
        <f>Data!C1527/12</f>
        <v>1.2680583333333333</v>
      </c>
      <c r="E1520" s="20">
        <f>D1520/B1520</f>
        <v>1.3704442210910454E-3</v>
      </c>
      <c r="F1520" s="18">
        <f t="shared" si="71"/>
        <v>376600.49485898745</v>
      </c>
      <c r="G1520" s="21">
        <f t="shared" si="72"/>
        <v>5.7359245607428333E-2</v>
      </c>
    </row>
    <row r="1521" spans="1:7" x14ac:dyDescent="0.15">
      <c r="A1521" s="17" t="str">
        <f>LEFT(Data!A1527,4)&amp;"-"&amp;IF(LEN(Data!A1527)-FIND(".",Data!A1527)=1,10,RIGHT(Data!A1527,2))&amp;"-28"</f>
        <v>1997-07-28</v>
      </c>
      <c r="B1521" s="18">
        <f>Data!B1528</f>
        <v>927.24</v>
      </c>
      <c r="C1521" s="20">
        <f t="shared" si="70"/>
        <v>2.1074473948707872E-3</v>
      </c>
      <c r="D1521" s="18">
        <f>Data!C1528/12</f>
        <v>1.272775</v>
      </c>
      <c r="E1521" s="20">
        <f>D1521/B1521</f>
        <v>1.372648936629136E-3</v>
      </c>
      <c r="F1521" s="18">
        <f t="shared" si="71"/>
        <v>377910.27056262462</v>
      </c>
      <c r="G1521" s="21">
        <f t="shared" si="72"/>
        <v>3.4778916159619033E-3</v>
      </c>
    </row>
    <row r="1522" spans="1:7" x14ac:dyDescent="0.15">
      <c r="A1522" s="17" t="str">
        <f>LEFT(Data!A1528,4)&amp;"-"&amp;IF(LEN(Data!A1528)-FIND(".",Data!A1528)=1,10,RIGHT(Data!A1528,2))&amp;"-28"</f>
        <v>1997-08-28</v>
      </c>
      <c r="B1522" s="18">
        <f>Data!B1529</f>
        <v>937.02</v>
      </c>
      <c r="C1522" s="20">
        <f t="shared" si="70"/>
        <v>1.0547431085802916E-2</v>
      </c>
      <c r="D1522" s="18">
        <f>Data!C1529/12</f>
        <v>1.2775000000000001</v>
      </c>
      <c r="E1522" s="20">
        <f>D1522/B1522</f>
        <v>1.3633647093978785E-3</v>
      </c>
      <c r="F1522" s="18">
        <f t="shared" si="71"/>
        <v>382414.99122903001</v>
      </c>
      <c r="G1522" s="21">
        <f t="shared" si="72"/>
        <v>1.1920080022431945E-2</v>
      </c>
    </row>
    <row r="1523" spans="1:7" x14ac:dyDescent="0.15">
      <c r="A1523" s="17" t="str">
        <f>LEFT(Data!A1529,4)&amp;"-"&amp;IF(LEN(Data!A1529)-FIND(".",Data!A1529)=1,10,RIGHT(Data!A1529,2))&amp;"-28"</f>
        <v>1997-09-28</v>
      </c>
      <c r="B1523" s="18">
        <f>Data!B1530</f>
        <v>951.16</v>
      </c>
      <c r="C1523" s="20">
        <f t="shared" si="70"/>
        <v>1.5090392947855857E-2</v>
      </c>
      <c r="D1523" s="18">
        <f>Data!C1530/12</f>
        <v>1.2822249999999999</v>
      </c>
      <c r="E1523" s="20">
        <f>D1523/B1523</f>
        <v>1.3480644686488079E-3</v>
      </c>
      <c r="F1523" s="18">
        <f t="shared" si="71"/>
        <v>388707.15481921326</v>
      </c>
      <c r="G1523" s="21">
        <f t="shared" si="72"/>
        <v>1.6453757657253654E-2</v>
      </c>
    </row>
    <row r="1524" spans="1:7" x14ac:dyDescent="0.15">
      <c r="A1524" s="17" t="str">
        <f>LEFT(Data!A1530,4)&amp;"-"&amp;IF(LEN(Data!A1530)-FIND(".",Data!A1530)=1,10,RIGHT(Data!A1530,2))&amp;"-28"</f>
        <v>1997-10-28</v>
      </c>
      <c r="B1524" s="18">
        <f>Data!B1531</f>
        <v>938.92</v>
      </c>
      <c r="C1524" s="20">
        <f t="shared" si="70"/>
        <v>-1.2868497413684343E-2</v>
      </c>
      <c r="D1524" s="18">
        <f>Data!C1531/12</f>
        <v>1.2869416666666667</v>
      </c>
      <c r="E1524" s="20">
        <f>D1524/B1524</f>
        <v>1.3706616822164474E-3</v>
      </c>
      <c r="F1524" s="18">
        <f t="shared" si="71"/>
        <v>384229.08010686294</v>
      </c>
      <c r="G1524" s="21">
        <f t="shared" si="72"/>
        <v>-1.1520432945035575E-2</v>
      </c>
    </row>
    <row r="1525" spans="1:7" x14ac:dyDescent="0.15">
      <c r="A1525" s="17" t="str">
        <f>LEFT(Data!A1531,4)&amp;"-"&amp;IF(LEN(Data!A1531)-FIND(".",Data!A1531)=1,10,RIGHT(Data!A1531,2))&amp;"-28"</f>
        <v>1997-11-28</v>
      </c>
      <c r="B1525" s="18">
        <f>Data!B1532</f>
        <v>962.37</v>
      </c>
      <c r="C1525" s="20">
        <f t="shared" si="70"/>
        <v>2.4975503770289231E-2</v>
      </c>
      <c r="D1525" s="18">
        <f>Data!C1532/12</f>
        <v>1.2916666666666667</v>
      </c>
      <c r="E1525" s="20">
        <f>D1525/B1525</f>
        <v>1.3421726224494392E-3</v>
      </c>
      <c r="F1525" s="18">
        <f t="shared" si="71"/>
        <v>394352.04302302242</v>
      </c>
      <c r="G1525" s="21">
        <f t="shared" si="72"/>
        <v>2.6346165452505677E-2</v>
      </c>
    </row>
    <row r="1526" spans="1:7" x14ac:dyDescent="0.15">
      <c r="A1526" s="17" t="str">
        <f>LEFT(Data!A1532,4)&amp;"-"&amp;IF(LEN(Data!A1532)-FIND(".",Data!A1532)=1,10,RIGHT(Data!A1532,2))&amp;"-28"</f>
        <v>1997-12-28</v>
      </c>
      <c r="B1526" s="18">
        <f>Data!B1533</f>
        <v>963.36</v>
      </c>
      <c r="C1526" s="20">
        <f t="shared" si="70"/>
        <v>1.0287103712709467E-3</v>
      </c>
      <c r="D1526" s="18">
        <f>Data!C1533/12</f>
        <v>1.2958333333333334</v>
      </c>
      <c r="E1526" s="20">
        <f>D1526/B1526</f>
        <v>1.3451184742290872E-3</v>
      </c>
      <c r="F1526" s="18">
        <f t="shared" si="71"/>
        <v>395287.00557536457</v>
      </c>
      <c r="G1526" s="21">
        <f t="shared" si="72"/>
        <v>2.3708829937203468E-3</v>
      </c>
    </row>
    <row r="1527" spans="1:7" x14ac:dyDescent="0.15">
      <c r="A1527" s="17" t="str">
        <f>LEFT(Data!A1533,4)&amp;"-"&amp;IF(LEN(Data!A1533)-FIND(".",Data!A1533)=1,10,RIGHT(Data!A1533,2))&amp;"-28"</f>
        <v>1998-01-28</v>
      </c>
      <c r="B1527" s="18">
        <f>Data!B1534</f>
        <v>1023.74</v>
      </c>
      <c r="C1527" s="20">
        <f t="shared" si="70"/>
        <v>6.2676465703371598E-2</v>
      </c>
      <c r="D1527" s="18">
        <f>Data!C1534/12</f>
        <v>1.3</v>
      </c>
      <c r="E1527" s="20">
        <f>D1527/B1527</f>
        <v>1.2698536737843593E-3</v>
      </c>
      <c r="F1527" s="18">
        <f t="shared" si="71"/>
        <v>420593.90587711945</v>
      </c>
      <c r="G1527" s="21">
        <f t="shared" si="72"/>
        <v>6.4021584177600621E-2</v>
      </c>
    </row>
    <row r="1528" spans="1:7" x14ac:dyDescent="0.15">
      <c r="A1528" s="17" t="str">
        <f>LEFT(Data!A1534,4)&amp;"-"&amp;IF(LEN(Data!A1534)-FIND(".",Data!A1534)=1,10,RIGHT(Data!A1534,2))&amp;"-28"</f>
        <v>1998-02-28</v>
      </c>
      <c r="B1528" s="18">
        <f>Data!B1535</f>
        <v>1076.83</v>
      </c>
      <c r="C1528" s="20">
        <f t="shared" si="70"/>
        <v>5.1858870416316538E-2</v>
      </c>
      <c r="D1528" s="18">
        <f>Data!C1535/12</f>
        <v>1.3033333333333335</v>
      </c>
      <c r="E1528" s="20">
        <f>D1528/B1528</f>
        <v>1.2103427034288918E-3</v>
      </c>
      <c r="F1528" s="18">
        <f t="shared" si="71"/>
        <v>442939.52345644275</v>
      </c>
      <c r="G1528" s="21">
        <f t="shared" si="72"/>
        <v>5.3128724090100832E-2</v>
      </c>
    </row>
    <row r="1529" spans="1:7" x14ac:dyDescent="0.15">
      <c r="A1529" s="17" t="str">
        <f>LEFT(Data!A1535,4)&amp;"-"&amp;IF(LEN(Data!A1535)-FIND(".",Data!A1535)=1,10,RIGHT(Data!A1535,2))&amp;"-28"</f>
        <v>1998-03-28</v>
      </c>
      <c r="B1529" s="18">
        <f>Data!B1536</f>
        <v>1112.2</v>
      </c>
      <c r="C1529" s="20">
        <f t="shared" si="70"/>
        <v>3.284641029688995E-2</v>
      </c>
      <c r="D1529" s="18">
        <f>Data!C1536/12</f>
        <v>1.3125</v>
      </c>
      <c r="E1529" s="20">
        <f>D1529/B1529</f>
        <v>1.1800935083618055E-3</v>
      </c>
      <c r="F1529" s="18">
        <f t="shared" si="71"/>
        <v>458024.60540087777</v>
      </c>
      <c r="G1529" s="21">
        <f t="shared" si="72"/>
        <v>3.4056753000318851E-2</v>
      </c>
    </row>
    <row r="1530" spans="1:7" x14ac:dyDescent="0.15">
      <c r="A1530" s="17" t="str">
        <f>LEFT(Data!A1536,4)&amp;"-"&amp;IF(LEN(Data!A1536)-FIND(".",Data!A1536)=1,10,RIGHT(Data!A1536,2))&amp;"-28"</f>
        <v>1998-04-28</v>
      </c>
      <c r="B1530" s="18">
        <f>Data!B1537</f>
        <v>1108.42</v>
      </c>
      <c r="C1530" s="20">
        <f t="shared" si="70"/>
        <v>-3.3986693040819471E-3</v>
      </c>
      <c r="D1530" s="18">
        <f>Data!C1537/12</f>
        <v>1.3208333333333333</v>
      </c>
      <c r="E1530" s="20">
        <f>D1530/B1530</f>
        <v>1.1916361427377106E-3</v>
      </c>
      <c r="F1530" s="18">
        <f t="shared" si="71"/>
        <v>457008.44309749111</v>
      </c>
      <c r="G1530" s="21">
        <f t="shared" si="72"/>
        <v>-2.2185757957201568E-3</v>
      </c>
    </row>
    <row r="1531" spans="1:7" x14ac:dyDescent="0.15">
      <c r="A1531" s="17" t="str">
        <f>LEFT(Data!A1537,4)&amp;"-"&amp;IF(LEN(Data!A1537)-FIND(".",Data!A1537)=1,10,RIGHT(Data!A1537,2))&amp;"-28"</f>
        <v>1998-05-28</v>
      </c>
      <c r="B1531" s="18">
        <f>Data!B1538</f>
        <v>1108.3900000000001</v>
      </c>
      <c r="C1531" s="20">
        <f t="shared" si="70"/>
        <v>-2.7065552768767986E-5</v>
      </c>
      <c r="D1531" s="18">
        <f>Data!C1538/12</f>
        <v>1.3291666666666666</v>
      </c>
      <c r="E1531" s="20">
        <f>D1531/B1531</f>
        <v>1.1991868084940017E-3</v>
      </c>
      <c r="F1531" s="18">
        <f t="shared" si="71"/>
        <v>457540.66168968996</v>
      </c>
      <c r="G1531" s="21">
        <f t="shared" si="72"/>
        <v>1.164570589968994E-3</v>
      </c>
    </row>
    <row r="1532" spans="1:7" x14ac:dyDescent="0.15">
      <c r="A1532" s="17" t="str">
        <f>LEFT(Data!A1538,4)&amp;"-"&amp;IF(LEN(Data!A1538)-FIND(".",Data!A1538)=1,10,RIGHT(Data!A1538,2))&amp;"-28"</f>
        <v>1998-06-28</v>
      </c>
      <c r="B1532" s="18">
        <f>Data!B1539</f>
        <v>1156.58</v>
      </c>
      <c r="C1532" s="20">
        <f t="shared" si="70"/>
        <v>4.3477476339555343E-2</v>
      </c>
      <c r="D1532" s="18">
        <f>Data!C1539/12</f>
        <v>1.3347249999999999</v>
      </c>
      <c r="E1532" s="20">
        <f>D1532/B1532</f>
        <v>1.1540273911013505E-3</v>
      </c>
      <c r="F1532" s="18">
        <f t="shared" si="71"/>
        <v>477982.05170853582</v>
      </c>
      <c r="G1532" s="21">
        <f t="shared" si="72"/>
        <v>4.46766631480493E-2</v>
      </c>
    </row>
    <row r="1533" spans="1:7" x14ac:dyDescent="0.15">
      <c r="A1533" s="17" t="str">
        <f>LEFT(Data!A1539,4)&amp;"-"&amp;IF(LEN(Data!A1539)-FIND(".",Data!A1539)=1,10,RIGHT(Data!A1539,2))&amp;"-28"</f>
        <v>1998-07-28</v>
      </c>
      <c r="B1533" s="18">
        <f>Data!B1540</f>
        <v>1074.6199999999999</v>
      </c>
      <c r="C1533" s="20">
        <f t="shared" si="70"/>
        <v>-7.0864099327327179E-2</v>
      </c>
      <c r="D1533" s="18">
        <f>Data!C1540/12</f>
        <v>1.3402750000000001</v>
      </c>
      <c r="E1533" s="20">
        <f>D1533/B1533</f>
        <v>1.2472083154975715E-3</v>
      </c>
      <c r="F1533" s="18">
        <f t="shared" si="71"/>
        <v>444661.88849970896</v>
      </c>
      <c r="G1533" s="21">
        <f t="shared" si="72"/>
        <v>-6.9710071936225804E-2</v>
      </c>
    </row>
    <row r="1534" spans="1:7" x14ac:dyDescent="0.15">
      <c r="A1534" s="17" t="str">
        <f>LEFT(Data!A1540,4)&amp;"-"&amp;IF(LEN(Data!A1540)-FIND(".",Data!A1540)=1,10,RIGHT(Data!A1540,2))&amp;"-28"</f>
        <v>1998-08-28</v>
      </c>
      <c r="B1534" s="18">
        <f>Data!B1541</f>
        <v>1020.64</v>
      </c>
      <c r="C1534" s="20">
        <f t="shared" si="70"/>
        <v>-5.0231709813701508E-2</v>
      </c>
      <c r="D1534" s="18">
        <f>Data!C1541/12</f>
        <v>1.345</v>
      </c>
      <c r="E1534" s="20">
        <f>D1534/B1534</f>
        <v>1.3178005957046558E-3</v>
      </c>
      <c r="F1534" s="18">
        <f t="shared" si="71"/>
        <v>422880.34755630075</v>
      </c>
      <c r="G1534" s="21">
        <f t="shared" si="72"/>
        <v>-4.8984501498203992E-2</v>
      </c>
    </row>
    <row r="1535" spans="1:7" x14ac:dyDescent="0.15">
      <c r="A1535" s="17" t="str">
        <f>LEFT(Data!A1541,4)&amp;"-"&amp;IF(LEN(Data!A1541)-FIND(".",Data!A1541)=1,10,RIGHT(Data!A1541,2))&amp;"-28"</f>
        <v>1998-09-28</v>
      </c>
      <c r="B1535" s="18">
        <f>Data!B1542</f>
        <v>1032.47</v>
      </c>
      <c r="C1535" s="20">
        <f t="shared" si="70"/>
        <v>1.1590766577833644E-2</v>
      </c>
      <c r="D1535" s="18">
        <f>Data!C1542/12</f>
        <v>1.3472249999999999</v>
      </c>
      <c r="E1535" s="20">
        <f>D1535/B1535</f>
        <v>1.3048563154377365E-3</v>
      </c>
      <c r="F1535" s="18">
        <f t="shared" si="71"/>
        <v>428339.12692910049</v>
      </c>
      <c r="G1535" s="21">
        <f t="shared" si="72"/>
        <v>1.2908567173538277E-2</v>
      </c>
    </row>
    <row r="1536" spans="1:7" x14ac:dyDescent="0.15">
      <c r="A1536" s="17" t="str">
        <f>LEFT(Data!A1542,4)&amp;"-"&amp;IF(LEN(Data!A1542)-FIND(".",Data!A1542)=1,10,RIGHT(Data!A1542,2))&amp;"-28"</f>
        <v>1998-10-28</v>
      </c>
      <c r="B1536" s="18">
        <f>Data!B1543</f>
        <v>1144.43</v>
      </c>
      <c r="C1536" s="20">
        <f t="shared" si="70"/>
        <v>0.10843898612066205</v>
      </c>
      <c r="D1536" s="18">
        <f>Data!C1543/12</f>
        <v>1.3486083333333332</v>
      </c>
      <c r="E1536" s="20">
        <f>D1536/B1536</f>
        <v>1.1784105042102471E-3</v>
      </c>
      <c r="F1536" s="18">
        <f t="shared" si="71"/>
        <v>475346.70858402422</v>
      </c>
      <c r="G1536" s="21">
        <f t="shared" si="72"/>
        <v>0.10974384243609969</v>
      </c>
    </row>
    <row r="1537" spans="1:7" x14ac:dyDescent="0.15">
      <c r="A1537" s="17" t="str">
        <f>LEFT(Data!A1543,4)&amp;"-"&amp;IF(LEN(Data!A1543)-FIND(".",Data!A1543)=1,10,RIGHT(Data!A1543,2))&amp;"-28"</f>
        <v>1998-11-28</v>
      </c>
      <c r="B1537" s="18">
        <f>Data!B1544</f>
        <v>1190.05</v>
      </c>
      <c r="C1537" s="20">
        <f t="shared" si="70"/>
        <v>3.9862639043017012E-2</v>
      </c>
      <c r="D1537" s="18">
        <f>Data!C1544/12</f>
        <v>1.3499999999999999</v>
      </c>
      <c r="E1537" s="20">
        <f>D1537/B1537</f>
        <v>1.1344061173900256E-3</v>
      </c>
      <c r="F1537" s="18">
        <f t="shared" si="71"/>
        <v>494855.43640313257</v>
      </c>
      <c r="G1537" s="21">
        <f t="shared" si="72"/>
        <v>4.1041049547227315E-2</v>
      </c>
    </row>
    <row r="1538" spans="1:7" x14ac:dyDescent="0.15">
      <c r="A1538" s="17" t="str">
        <f>LEFT(Data!A1544,4)&amp;"-"&amp;IF(LEN(Data!A1544)-FIND(".",Data!A1544)=1,10,RIGHT(Data!A1544,2))&amp;"-28"</f>
        <v>1998-12-28</v>
      </c>
      <c r="B1538" s="18">
        <f>Data!B1545</f>
        <v>1248.77</v>
      </c>
      <c r="C1538" s="20">
        <f t="shared" si="70"/>
        <v>4.9342464602327718E-2</v>
      </c>
      <c r="D1538" s="18">
        <f>Data!C1545/12</f>
        <v>1.3569444441666667</v>
      </c>
      <c r="E1538" s="20">
        <f>D1538/B1538</f>
        <v>1.0866247941307581E-3</v>
      </c>
      <c r="F1538" s="18">
        <f t="shared" si="71"/>
        <v>519834.19029140304</v>
      </c>
      <c r="G1538" s="21">
        <f t="shared" si="72"/>
        <v>5.0476870719717848E-2</v>
      </c>
    </row>
    <row r="1539" spans="1:7" x14ac:dyDescent="0.15">
      <c r="A1539" s="17" t="str">
        <f>LEFT(Data!A1545,4)&amp;"-"&amp;IF(LEN(Data!A1545)-FIND(".",Data!A1545)=1,10,RIGHT(Data!A1545,2))&amp;"-28"</f>
        <v>1999-01-28</v>
      </c>
      <c r="B1539" s="18">
        <f>Data!B1546</f>
        <v>1246.58</v>
      </c>
      <c r="C1539" s="20">
        <f t="shared" si="70"/>
        <v>-1.7537256660554723E-3</v>
      </c>
      <c r="D1539" s="18">
        <f>Data!C1546/12</f>
        <v>1.3638888891666667</v>
      </c>
      <c r="E1539" s="20">
        <f>D1539/B1539</f>
        <v>1.0941045814682306E-3</v>
      </c>
      <c r="F1539" s="18">
        <f t="shared" si="71"/>
        <v>519487.40844980336</v>
      </c>
      <c r="G1539" s="21">
        <f t="shared" si="72"/>
        <v>-6.6710087192467515E-4</v>
      </c>
    </row>
    <row r="1540" spans="1:7" x14ac:dyDescent="0.15">
      <c r="A1540" s="17" t="str">
        <f>LEFT(Data!A1546,4)&amp;"-"&amp;IF(LEN(Data!A1546)-FIND(".",Data!A1546)=1,10,RIGHT(Data!A1546,2))&amp;"-28"</f>
        <v>1999-02-28</v>
      </c>
      <c r="B1540" s="18">
        <f>Data!B1547</f>
        <v>1281.6600000000001</v>
      </c>
      <c r="C1540" s="20">
        <f t="shared" ref="C1540:C1603" si="73">B1540/B1539-1</f>
        <v>2.8140993758924537E-2</v>
      </c>
      <c r="D1540" s="18">
        <f>Data!C1547/12</f>
        <v>1.3708333333333333</v>
      </c>
      <c r="E1540" s="20">
        <f>D1540/B1540</f>
        <v>1.0695764347278789E-3</v>
      </c>
      <c r="F1540" s="18">
        <f t="shared" ref="F1540:F1603" si="74">(1+C1540+E1539)*F1539</f>
        <v>534674.67392242921</v>
      </c>
      <c r="G1540" s="21">
        <f t="shared" ref="G1540:G1603" si="75">F1540/F1539-1</f>
        <v>2.923509834039284E-2</v>
      </c>
    </row>
    <row r="1541" spans="1:7" x14ac:dyDescent="0.15">
      <c r="A1541" s="17" t="str">
        <f>LEFT(Data!A1547,4)&amp;"-"&amp;IF(LEN(Data!A1547)-FIND(".",Data!A1547)=1,10,RIGHT(Data!A1547,2))&amp;"-28"</f>
        <v>1999-03-28</v>
      </c>
      <c r="B1541" s="18">
        <f>Data!B1548</f>
        <v>1334.76</v>
      </c>
      <c r="C1541" s="20">
        <f t="shared" si="73"/>
        <v>4.1430644632741931E-2</v>
      </c>
      <c r="D1541" s="18">
        <f>Data!C1548/12</f>
        <v>1.3708333333333333</v>
      </c>
      <c r="E1541" s="20">
        <f>D1541/B1541</f>
        <v>1.0270260820921613E-3</v>
      </c>
      <c r="F1541" s="18">
        <f t="shared" si="74"/>
        <v>557398.46576330985</v>
      </c>
      <c r="G1541" s="21">
        <f t="shared" si="75"/>
        <v>4.2500221067469868E-2</v>
      </c>
    </row>
    <row r="1542" spans="1:7" x14ac:dyDescent="0.15">
      <c r="A1542" s="17" t="str">
        <f>LEFT(Data!A1548,4)&amp;"-"&amp;IF(LEN(Data!A1548)-FIND(".",Data!A1548)=1,10,RIGHT(Data!A1548,2))&amp;"-28"</f>
        <v>1999-04-28</v>
      </c>
      <c r="B1542" s="18">
        <f>Data!B1549</f>
        <v>1332.07</v>
      </c>
      <c r="C1542" s="20">
        <f t="shared" si="73"/>
        <v>-2.0153435823668797E-3</v>
      </c>
      <c r="D1542" s="18">
        <f>Data!C1549/12</f>
        <v>1.3708333333333333</v>
      </c>
      <c r="E1542" s="20">
        <f>D1542/B1542</f>
        <v>1.0291000723185219E-3</v>
      </c>
      <c r="F1542" s="18">
        <f t="shared" si="74"/>
        <v>556847.57910496974</v>
      </c>
      <c r="G1542" s="21">
        <f t="shared" si="75"/>
        <v>-9.8831750027461585E-4</v>
      </c>
    </row>
    <row r="1543" spans="1:7" x14ac:dyDescent="0.15">
      <c r="A1543" s="17" t="str">
        <f>LEFT(Data!A1549,4)&amp;"-"&amp;IF(LEN(Data!A1549)-FIND(".",Data!A1549)=1,10,RIGHT(Data!A1549,2))&amp;"-28"</f>
        <v>1999-05-28</v>
      </c>
      <c r="B1543" s="18">
        <f>Data!B1550</f>
        <v>1322.55</v>
      </c>
      <c r="C1543" s="20">
        <f t="shared" si="73"/>
        <v>-7.1467715660588071E-3</v>
      </c>
      <c r="D1543" s="18">
        <f>Data!C1550/12</f>
        <v>1.3708333333333333</v>
      </c>
      <c r="E1543" s="20">
        <f>D1543/B1543</f>
        <v>1.0365077564805363E-3</v>
      </c>
      <c r="F1543" s="18">
        <f t="shared" si="74"/>
        <v>553440.96854392102</v>
      </c>
      <c r="G1543" s="21">
        <f t="shared" si="75"/>
        <v>-6.1176714937402066E-3</v>
      </c>
    </row>
    <row r="1544" spans="1:7" x14ac:dyDescent="0.15">
      <c r="A1544" s="17" t="str">
        <f>LEFT(Data!A1550,4)&amp;"-"&amp;IF(LEN(Data!A1550)-FIND(".",Data!A1550)=1,10,RIGHT(Data!A1550,2))&amp;"-28"</f>
        <v>1999-06-28</v>
      </c>
      <c r="B1544" s="18">
        <f>Data!B1551</f>
        <v>1380.99</v>
      </c>
      <c r="C1544" s="20">
        <f t="shared" si="73"/>
        <v>4.4187365317001293E-2</v>
      </c>
      <c r="D1544" s="18">
        <f>Data!C1551/12</f>
        <v>1.3761111111111113</v>
      </c>
      <c r="E1544" s="20">
        <f>D1544/B1544</f>
        <v>9.9646710773511121E-4</v>
      </c>
      <c r="F1544" s="18">
        <f t="shared" si="74"/>
        <v>578469.71265901614</v>
      </c>
      <c r="G1544" s="21">
        <f t="shared" si="75"/>
        <v>4.5223873073481746E-2</v>
      </c>
    </row>
    <row r="1545" spans="1:7" x14ac:dyDescent="0.15">
      <c r="A1545" s="17" t="str">
        <f>LEFT(Data!A1551,4)&amp;"-"&amp;IF(LEN(Data!A1551)-FIND(".",Data!A1551)=1,10,RIGHT(Data!A1551,2))&amp;"-28"</f>
        <v>1999-07-28</v>
      </c>
      <c r="B1545" s="18">
        <f>Data!B1552</f>
        <v>1327.49</v>
      </c>
      <c r="C1545" s="20">
        <f t="shared" si="73"/>
        <v>-3.8740323970484991E-2</v>
      </c>
      <c r="D1545" s="18">
        <f>Data!C1552/12</f>
        <v>1.381388888888889</v>
      </c>
      <c r="E1545" s="20">
        <f>D1545/B1545</f>
        <v>1.040602105393554E-3</v>
      </c>
      <c r="F1545" s="18">
        <f t="shared" si="74"/>
        <v>556636.0346249782</v>
      </c>
      <c r="G1545" s="21">
        <f t="shared" si="75"/>
        <v>-3.7743856862749836E-2</v>
      </c>
    </row>
    <row r="1546" spans="1:7" x14ac:dyDescent="0.15">
      <c r="A1546" s="17" t="str">
        <f>LEFT(Data!A1552,4)&amp;"-"&amp;IF(LEN(Data!A1552)-FIND(".",Data!A1552)=1,10,RIGHT(Data!A1552,2))&amp;"-28"</f>
        <v>1999-08-28</v>
      </c>
      <c r="B1546" s="18">
        <f>Data!B1553</f>
        <v>1318.17</v>
      </c>
      <c r="C1546" s="20">
        <f t="shared" si="73"/>
        <v>-7.0207685180302404E-3</v>
      </c>
      <c r="D1546" s="18">
        <f>Data!C1553/12</f>
        <v>1.3866666666666667</v>
      </c>
      <c r="E1546" s="20">
        <f>D1546/B1546</f>
        <v>1.0519634543849933E-3</v>
      </c>
      <c r="F1546" s="18">
        <f t="shared" si="74"/>
        <v>553307.25850665069</v>
      </c>
      <c r="G1546" s="21">
        <f t="shared" si="75"/>
        <v>-5.980166412636545E-3</v>
      </c>
    </row>
    <row r="1547" spans="1:7" x14ac:dyDescent="0.15">
      <c r="A1547" s="17" t="str">
        <f>LEFT(Data!A1553,4)&amp;"-"&amp;IF(LEN(Data!A1553)-FIND(".",Data!A1553)=1,10,RIGHT(Data!A1553,2))&amp;"-28"</f>
        <v>1999-09-28</v>
      </c>
      <c r="B1547" s="18">
        <f>Data!B1554</f>
        <v>1300.01</v>
      </c>
      <c r="C1547" s="20">
        <f t="shared" si="73"/>
        <v>-1.3776675239157377E-2</v>
      </c>
      <c r="D1547" s="18">
        <f>Data!C1554/12</f>
        <v>1.3880555555555556</v>
      </c>
      <c r="E1547" s="20">
        <f>D1547/B1547</f>
        <v>1.0677268294517392E-3</v>
      </c>
      <c r="F1547" s="18">
        <f t="shared" si="74"/>
        <v>546266.583113731</v>
      </c>
      <c r="G1547" s="21">
        <f t="shared" si="75"/>
        <v>-1.2724711784772413E-2</v>
      </c>
    </row>
    <row r="1548" spans="1:7" x14ac:dyDescent="0.15">
      <c r="A1548" s="17" t="str">
        <f>LEFT(Data!A1554,4)&amp;"-"&amp;IF(LEN(Data!A1554)-FIND(".",Data!A1554)=1,10,RIGHT(Data!A1554,2))&amp;"-28"</f>
        <v>1999-10-28</v>
      </c>
      <c r="B1548" s="18">
        <f>Data!B1555</f>
        <v>1391</v>
      </c>
      <c r="C1548" s="20">
        <f t="shared" si="73"/>
        <v>6.9991769294082351E-2</v>
      </c>
      <c r="D1548" s="18">
        <f>Data!C1555/12</f>
        <v>1.3894444444444443</v>
      </c>
      <c r="E1548" s="20">
        <f>D1548/B1548</f>
        <v>9.9888169981627922E-4</v>
      </c>
      <c r="F1548" s="18">
        <f t="shared" si="74"/>
        <v>585084.0112589174</v>
      </c>
      <c r="G1548" s="21">
        <f t="shared" si="75"/>
        <v>7.1059496123534016E-2</v>
      </c>
    </row>
    <row r="1549" spans="1:7" x14ac:dyDescent="0.15">
      <c r="A1549" s="17" t="str">
        <f>LEFT(Data!A1555,4)&amp;"-"&amp;IF(LEN(Data!A1555)-FIND(".",Data!A1555)=1,10,RIGHT(Data!A1555,2))&amp;"-28"</f>
        <v>1999-11-28</v>
      </c>
      <c r="B1549" s="18">
        <f>Data!B1556</f>
        <v>1428.68</v>
      </c>
      <c r="C1549" s="20">
        <f t="shared" si="73"/>
        <v>2.7088425593098542E-2</v>
      </c>
      <c r="D1549" s="18">
        <f>Data!C1556/12</f>
        <v>1.3908333333333334</v>
      </c>
      <c r="E1549" s="20">
        <f>D1549/B1549</f>
        <v>9.7350934662298997E-4</v>
      </c>
      <c r="F1549" s="18">
        <f t="shared" si="74"/>
        <v>601517.4456753179</v>
      </c>
      <c r="G1549" s="21">
        <f t="shared" si="75"/>
        <v>2.8087307292914865E-2</v>
      </c>
    </row>
    <row r="1550" spans="1:7" x14ac:dyDescent="0.15">
      <c r="A1550" s="17" t="str">
        <f>LEFT(Data!A1556,4)&amp;"-"&amp;IF(LEN(Data!A1556)-FIND(".",Data!A1556)=1,10,RIGHT(Data!A1556,2))&amp;"-28"</f>
        <v>1999-12-28</v>
      </c>
      <c r="B1550" s="18">
        <f>Data!B1557</f>
        <v>1425.59</v>
      </c>
      <c r="C1550" s="20">
        <f t="shared" si="73"/>
        <v>-2.1628356244925984E-3</v>
      </c>
      <c r="D1550" s="18">
        <f>Data!C1557/12</f>
        <v>1.3927777777777779</v>
      </c>
      <c r="E1550" s="20">
        <f>D1550/B1550</f>
        <v>9.7698340881864913E-4</v>
      </c>
      <c r="F1550" s="18">
        <f t="shared" si="74"/>
        <v>600802.04517057922</v>
      </c>
      <c r="G1550" s="21">
        <f t="shared" si="75"/>
        <v>-1.1893262778696068E-3</v>
      </c>
    </row>
    <row r="1551" spans="1:7" x14ac:dyDescent="0.15">
      <c r="A1551" s="17" t="str">
        <f>LEFT(Data!A1557,4)&amp;"-"&amp;IF(LEN(Data!A1557)-FIND(".",Data!A1557)=1,10,RIGHT(Data!A1557,2))&amp;"-28"</f>
        <v>2000-01-28</v>
      </c>
      <c r="B1551" s="18">
        <f>Data!B1558</f>
        <v>1388.87</v>
      </c>
      <c r="C1551" s="20">
        <f t="shared" si="73"/>
        <v>-2.5757756437685519E-2</v>
      </c>
      <c r="D1551" s="18">
        <f>Data!C1558/12</f>
        <v>1.3947222222222224</v>
      </c>
      <c r="E1551" s="20">
        <f>D1551/B1551</f>
        <v>1.0042136573057397E-3</v>
      </c>
      <c r="F1551" s="18">
        <f t="shared" si="74"/>
        <v>585913.70605392812</v>
      </c>
      <c r="G1551" s="21">
        <f t="shared" si="75"/>
        <v>-2.4780773028866832E-2</v>
      </c>
    </row>
    <row r="1552" spans="1:7" x14ac:dyDescent="0.15">
      <c r="A1552" s="17" t="str">
        <f>LEFT(Data!A1558,4)&amp;"-"&amp;IF(LEN(Data!A1558)-FIND(".",Data!A1558)=1,10,RIGHT(Data!A1558,2))&amp;"-28"</f>
        <v>2000-02-28</v>
      </c>
      <c r="B1552" s="18">
        <f>Data!B1559</f>
        <v>1442.21</v>
      </c>
      <c r="C1552" s="20">
        <f t="shared" si="73"/>
        <v>3.8405322312383472E-2</v>
      </c>
      <c r="D1552" s="18">
        <f>Data!C1559/12</f>
        <v>1.3966666666666667</v>
      </c>
      <c r="E1552" s="20">
        <f>D1552/B1552</f>
        <v>9.684211499481121E-4</v>
      </c>
      <c r="F1552" s="18">
        <f t="shared" si="74"/>
        <v>609004.29332779429</v>
      </c>
      <c r="G1552" s="21">
        <f t="shared" si="75"/>
        <v>3.9409535969689102E-2</v>
      </c>
    </row>
    <row r="1553" spans="1:7" x14ac:dyDescent="0.15">
      <c r="A1553" s="17" t="str">
        <f>LEFT(Data!A1559,4)&amp;"-"&amp;IF(LEN(Data!A1559)-FIND(".",Data!A1559)=1,10,RIGHT(Data!A1559,2))&amp;"-28"</f>
        <v>2000-03-28</v>
      </c>
      <c r="B1553" s="18">
        <f>Data!B1560</f>
        <v>1461.36</v>
      </c>
      <c r="C1553" s="20">
        <f t="shared" si="73"/>
        <v>1.3278232712295557E-2</v>
      </c>
      <c r="D1553" s="18">
        <f>Data!C1560/12</f>
        <v>1.3950000000000002</v>
      </c>
      <c r="E1553" s="20">
        <f>D1553/B1553</f>
        <v>9.54590244703564E-4</v>
      </c>
      <c r="F1553" s="18">
        <f t="shared" si="74"/>
        <v>617680.56669545569</v>
      </c>
      <c r="G1553" s="21">
        <f t="shared" si="75"/>
        <v>1.4246653862243663E-2</v>
      </c>
    </row>
    <row r="1554" spans="1:7" x14ac:dyDescent="0.15">
      <c r="A1554" s="17" t="str">
        <f>LEFT(Data!A1560,4)&amp;"-"&amp;IF(LEN(Data!A1560)-FIND(".",Data!A1560)=1,10,RIGHT(Data!A1560,2))&amp;"-28"</f>
        <v>2000-04-28</v>
      </c>
      <c r="B1554" s="18">
        <f>Data!B1561</f>
        <v>1418.48</v>
      </c>
      <c r="C1554" s="20">
        <f t="shared" si="73"/>
        <v>-2.9342530245798359E-2</v>
      </c>
      <c r="D1554" s="18">
        <f>Data!C1561/12</f>
        <v>1.3933333333333333</v>
      </c>
      <c r="E1554" s="20">
        <f>D1554/B1554</f>
        <v>9.8227210347226132E-4</v>
      </c>
      <c r="F1554" s="18">
        <f t="shared" si="74"/>
        <v>600145.88782826287</v>
      </c>
      <c r="G1554" s="21">
        <f t="shared" si="75"/>
        <v>-2.8387940001094791E-2</v>
      </c>
    </row>
    <row r="1555" spans="1:7" x14ac:dyDescent="0.15">
      <c r="A1555" s="17" t="str">
        <f>LEFT(Data!A1561,4)&amp;"-"&amp;IF(LEN(Data!A1561)-FIND(".",Data!A1561)=1,10,RIGHT(Data!A1561,2))&amp;"-28"</f>
        <v>2000-05-28</v>
      </c>
      <c r="B1555" s="18">
        <f>Data!B1562</f>
        <v>1461.96</v>
      </c>
      <c r="C1555" s="20">
        <f t="shared" si="73"/>
        <v>3.0652529468163214E-2</v>
      </c>
      <c r="D1555" s="18">
        <f>Data!C1562/12</f>
        <v>1.3916666666666666</v>
      </c>
      <c r="E1555" s="20">
        <f>D1555/B1555</f>
        <v>9.5191842914078807E-4</v>
      </c>
      <c r="F1555" s="18">
        <f t="shared" si="74"/>
        <v>619131.383903743</v>
      </c>
      <c r="G1555" s="21">
        <f t="shared" si="75"/>
        <v>3.1634801571635451E-2</v>
      </c>
    </row>
    <row r="1556" spans="1:7" x14ac:dyDescent="0.15">
      <c r="A1556" s="17" t="str">
        <f>LEFT(Data!A1562,4)&amp;"-"&amp;IF(LEN(Data!A1562)-FIND(".",Data!A1562)=1,10,RIGHT(Data!A1562,2))&amp;"-28"</f>
        <v>2000-06-28</v>
      </c>
      <c r="B1556" s="18">
        <f>Data!B1563</f>
        <v>1473</v>
      </c>
      <c r="C1556" s="20">
        <f t="shared" si="73"/>
        <v>7.5515061971600517E-3</v>
      </c>
      <c r="D1556" s="18">
        <f>Data!C1563/12</f>
        <v>1.3819444444444444</v>
      </c>
      <c r="E1556" s="20">
        <f>D1556/B1556</f>
        <v>9.3818360111639135E-4</v>
      </c>
      <c r="F1556" s="18">
        <f t="shared" si="74"/>
        <v>624396.12096054584</v>
      </c>
      <c r="G1556" s="21">
        <f t="shared" si="75"/>
        <v>8.5034246263009372E-3</v>
      </c>
    </row>
    <row r="1557" spans="1:7" x14ac:dyDescent="0.15">
      <c r="A1557" s="17" t="str">
        <f>LEFT(Data!A1563,4)&amp;"-"&amp;IF(LEN(Data!A1563)-FIND(".",Data!A1563)=1,10,RIGHT(Data!A1563,2))&amp;"-28"</f>
        <v>2000-07-28</v>
      </c>
      <c r="B1557" s="18">
        <f>Data!B1564</f>
        <v>1485.46</v>
      </c>
      <c r="C1557" s="20">
        <f t="shared" si="73"/>
        <v>8.4589273591311187E-3</v>
      </c>
      <c r="D1557" s="18">
        <f>Data!C1564/12</f>
        <v>1.3722222222222225</v>
      </c>
      <c r="E1557" s="20">
        <f>D1557/B1557</f>
        <v>9.2376921776569042E-4</v>
      </c>
      <c r="F1557" s="18">
        <f t="shared" si="74"/>
        <v>630263.64059236029</v>
      </c>
      <c r="G1557" s="21">
        <f t="shared" si="75"/>
        <v>9.3971109602475345E-3</v>
      </c>
    </row>
    <row r="1558" spans="1:7" x14ac:dyDescent="0.15">
      <c r="A1558" s="17" t="str">
        <f>LEFT(Data!A1564,4)&amp;"-"&amp;IF(LEN(Data!A1564)-FIND(".",Data!A1564)=1,10,RIGHT(Data!A1564,2))&amp;"-28"</f>
        <v>2000-08-28</v>
      </c>
      <c r="B1558" s="18">
        <f>Data!B1565</f>
        <v>1468.05</v>
      </c>
      <c r="C1558" s="20">
        <f t="shared" si="73"/>
        <v>-1.1720275200947872E-2</v>
      </c>
      <c r="D1558" s="18">
        <f>Data!C1565/12</f>
        <v>1.3625</v>
      </c>
      <c r="E1558" s="20">
        <f>D1558/B1558</f>
        <v>9.2810190388610753E-4</v>
      </c>
      <c r="F1558" s="18">
        <f t="shared" si="74"/>
        <v>623458.99542572268</v>
      </c>
      <c r="G1558" s="21">
        <f t="shared" si="75"/>
        <v>-1.0796505983182159E-2</v>
      </c>
    </row>
    <row r="1559" spans="1:7" x14ac:dyDescent="0.15">
      <c r="A1559" s="17" t="str">
        <f>LEFT(Data!A1565,4)&amp;"-"&amp;IF(LEN(Data!A1565)-FIND(".",Data!A1565)=1,10,RIGHT(Data!A1565,2))&amp;"-28"</f>
        <v>2000-09-28</v>
      </c>
      <c r="B1559" s="18">
        <f>Data!B1566</f>
        <v>1390.14</v>
      </c>
      <c r="C1559" s="20">
        <f t="shared" si="73"/>
        <v>-5.307039950955339E-2</v>
      </c>
      <c r="D1559" s="18">
        <f>Data!C1566/12</f>
        <v>1.3602777777777779</v>
      </c>
      <c r="E1559" s="20">
        <f>D1559/B1559</f>
        <v>9.7851855048971897E-4</v>
      </c>
      <c r="F1559" s="18">
        <f t="shared" si="74"/>
        <v>590950.41094130429</v>
      </c>
      <c r="G1559" s="21">
        <f t="shared" si="75"/>
        <v>-5.2142297605667243E-2</v>
      </c>
    </row>
    <row r="1560" spans="1:7" x14ac:dyDescent="0.15">
      <c r="A1560" s="17" t="str">
        <f>LEFT(Data!A1566,4)&amp;"-"&amp;IF(LEN(Data!A1566)-FIND(".",Data!A1566)=1,10,RIGHT(Data!A1566,2))&amp;"-28"</f>
        <v>2000-10-28</v>
      </c>
      <c r="B1560" s="18">
        <f>Data!B1567</f>
        <v>1378.04</v>
      </c>
      <c r="C1560" s="20">
        <f t="shared" si="73"/>
        <v>-8.7041592933086998E-3</v>
      </c>
      <c r="D1560" s="18">
        <f>Data!C1567/12</f>
        <v>1.3580555555555556</v>
      </c>
      <c r="E1560" s="20">
        <f>D1560/B1560</f>
        <v>9.8549792136335356E-4</v>
      </c>
      <c r="F1560" s="18">
        <f t="shared" si="74"/>
        <v>586384.94036955049</v>
      </c>
      <c r="G1560" s="21">
        <f t="shared" si="75"/>
        <v>-7.7256407428190066E-3</v>
      </c>
    </row>
    <row r="1561" spans="1:7" x14ac:dyDescent="0.15">
      <c r="A1561" s="17" t="str">
        <f>LEFT(Data!A1567,4)&amp;"-"&amp;IF(LEN(Data!A1567)-FIND(".",Data!A1567)=1,10,RIGHT(Data!A1567,2))&amp;"-28"</f>
        <v>2000-11-28</v>
      </c>
      <c r="B1561" s="18">
        <f>Data!B1568</f>
        <v>1330.93</v>
      </c>
      <c r="C1561" s="20">
        <f t="shared" si="73"/>
        <v>-3.4186235522916553E-2</v>
      </c>
      <c r="D1561" s="18">
        <f>Data!C1568/12</f>
        <v>1.3558333333333332</v>
      </c>
      <c r="E1561" s="20">
        <f>D1561/B1561</f>
        <v>1.0187112269866433E-3</v>
      </c>
      <c r="F1561" s="18">
        <f t="shared" si="74"/>
        <v>566916.52783083869</v>
      </c>
      <c r="G1561" s="21">
        <f t="shared" si="75"/>
        <v>-3.3200737601553065E-2</v>
      </c>
    </row>
    <row r="1562" spans="1:7" x14ac:dyDescent="0.15">
      <c r="A1562" s="17" t="str">
        <f>LEFT(Data!A1568,4)&amp;"-"&amp;IF(LEN(Data!A1568)-FIND(".",Data!A1568)=1,10,RIGHT(Data!A1568,2))&amp;"-28"</f>
        <v>2000-12-28</v>
      </c>
      <c r="B1562" s="18">
        <f>Data!B1569</f>
        <v>1335.63</v>
      </c>
      <c r="C1562" s="20">
        <f t="shared" si="73"/>
        <v>3.531365285927901E-3</v>
      </c>
      <c r="D1562" s="18">
        <f>Data!C1569/12</f>
        <v>1.3474999999999999</v>
      </c>
      <c r="E1562" s="20">
        <f>D1562/B1562</f>
        <v>1.0088871918121035E-3</v>
      </c>
      <c r="F1562" s="18">
        <f t="shared" si="74"/>
        <v>569496.04140890483</v>
      </c>
      <c r="G1562" s="21">
        <f t="shared" si="75"/>
        <v>4.5500765129145027E-3</v>
      </c>
    </row>
    <row r="1563" spans="1:7" x14ac:dyDescent="0.15">
      <c r="A1563" s="17" t="str">
        <f>LEFT(Data!A1569,4)&amp;"-"&amp;IF(LEN(Data!A1569)-FIND(".",Data!A1569)=1,10,RIGHT(Data!A1569,2))&amp;"-28"</f>
        <v>2001-01-28</v>
      </c>
      <c r="B1563" s="18">
        <f>Data!B1570</f>
        <v>1305.75</v>
      </c>
      <c r="C1563" s="20">
        <f t="shared" si="73"/>
        <v>-2.237146515127697E-2</v>
      </c>
      <c r="D1563" s="18">
        <f>Data!C1570/12</f>
        <v>1.3391666666666666</v>
      </c>
      <c r="E1563" s="20">
        <f>D1563/B1563</f>
        <v>1.0255919331163444E-3</v>
      </c>
      <c r="F1563" s="18">
        <f t="shared" si="74"/>
        <v>557330.13782670046</v>
      </c>
      <c r="G1563" s="21">
        <f t="shared" si="75"/>
        <v>-2.1362577959464835E-2</v>
      </c>
    </row>
    <row r="1564" spans="1:7" x14ac:dyDescent="0.15">
      <c r="A1564" s="17" t="str">
        <f>LEFT(Data!A1570,4)&amp;"-"&amp;IF(LEN(Data!A1570)-FIND(".",Data!A1570)=1,10,RIGHT(Data!A1570,2))&amp;"-28"</f>
        <v>2001-02-28</v>
      </c>
      <c r="B1564" s="18">
        <f>Data!B1571</f>
        <v>1185.8499999999999</v>
      </c>
      <c r="C1564" s="20">
        <f t="shared" si="73"/>
        <v>-9.1824621864828759E-2</v>
      </c>
      <c r="D1564" s="18">
        <f>Data!C1571/12</f>
        <v>1.3308333333333333</v>
      </c>
      <c r="E1564" s="20">
        <f>D1564/B1564</f>
        <v>1.1222611066604828E-3</v>
      </c>
      <c r="F1564" s="18">
        <f t="shared" si="74"/>
        <v>506725.10196032847</v>
      </c>
      <c r="G1564" s="21">
        <f t="shared" si="75"/>
        <v>-9.0799029931712405E-2</v>
      </c>
    </row>
    <row r="1565" spans="1:7" x14ac:dyDescent="0.15">
      <c r="A1565" s="17" t="str">
        <f>LEFT(Data!A1571,4)&amp;"-"&amp;IF(LEN(Data!A1571)-FIND(".",Data!A1571)=1,10,RIGHT(Data!A1571,2))&amp;"-28"</f>
        <v>2001-03-28</v>
      </c>
      <c r="B1565" s="18">
        <f>Data!B1572</f>
        <v>1189.8399999999999</v>
      </c>
      <c r="C1565" s="20">
        <f t="shared" si="73"/>
        <v>3.3646751275455689E-3</v>
      </c>
      <c r="D1565" s="18">
        <f>Data!C1572/12</f>
        <v>1.3230555555555554</v>
      </c>
      <c r="E1565" s="20">
        <f>D1565/B1565</f>
        <v>1.1119608985708628E-3</v>
      </c>
      <c r="F1565" s="18">
        <f t="shared" si="74"/>
        <v>508998.74518109608</v>
      </c>
      <c r="G1565" s="21">
        <f t="shared" si="75"/>
        <v>4.4869362342061514E-3</v>
      </c>
    </row>
    <row r="1566" spans="1:7" x14ac:dyDescent="0.15">
      <c r="A1566" s="17" t="str">
        <f>LEFT(Data!A1572,4)&amp;"-"&amp;IF(LEN(Data!A1572)-FIND(".",Data!A1572)=1,10,RIGHT(Data!A1572,2))&amp;"-28"</f>
        <v>2001-04-28</v>
      </c>
      <c r="B1566" s="18">
        <f>Data!B1573</f>
        <v>1270.3699999999999</v>
      </c>
      <c r="C1566" s="20">
        <f t="shared" si="73"/>
        <v>6.7681368923552698E-2</v>
      </c>
      <c r="D1566" s="18">
        <f>Data!C1573/12</f>
        <v>1.3152777777777775</v>
      </c>
      <c r="E1566" s="20">
        <f>D1566/B1566</f>
        <v>1.0353501560787625E-3</v>
      </c>
      <c r="F1566" s="18">
        <f t="shared" si="74"/>
        <v>544014.46373738616</v>
      </c>
      <c r="G1566" s="21">
        <f t="shared" si="75"/>
        <v>6.8793329822123495E-2</v>
      </c>
    </row>
    <row r="1567" spans="1:7" x14ac:dyDescent="0.15">
      <c r="A1567" s="17" t="str">
        <f>LEFT(Data!A1573,4)&amp;"-"&amp;IF(LEN(Data!A1573)-FIND(".",Data!A1573)=1,10,RIGHT(Data!A1573,2))&amp;"-28"</f>
        <v>2001-05-28</v>
      </c>
      <c r="B1567" s="18">
        <f>Data!B1574</f>
        <v>1238.71</v>
      </c>
      <c r="C1567" s="20">
        <f t="shared" si="73"/>
        <v>-2.4921873155065E-2</v>
      </c>
      <c r="D1567" s="18">
        <f>Data!C1574/12</f>
        <v>1.3074999999999999</v>
      </c>
      <c r="E1567" s="20">
        <f>D1567/B1567</f>
        <v>1.0555335792881303E-3</v>
      </c>
      <c r="F1567" s="18">
        <f t="shared" si="74"/>
        <v>531019.84973754198</v>
      </c>
      <c r="G1567" s="21">
        <f t="shared" si="75"/>
        <v>-2.3886522998986082E-2</v>
      </c>
    </row>
    <row r="1568" spans="1:7" x14ac:dyDescent="0.15">
      <c r="A1568" s="17" t="str">
        <f>LEFT(Data!A1574,4)&amp;"-"&amp;IF(LEN(Data!A1574)-FIND(".",Data!A1574)=1,10,RIGHT(Data!A1574,2))&amp;"-28"</f>
        <v>2001-06-28</v>
      </c>
      <c r="B1568" s="18">
        <f>Data!B1575</f>
        <v>1204.45</v>
      </c>
      <c r="C1568" s="20">
        <f t="shared" si="73"/>
        <v>-2.7657805297446547E-2</v>
      </c>
      <c r="D1568" s="18">
        <f>Data!C1575/12</f>
        <v>1.308888888888889</v>
      </c>
      <c r="E1568" s="20">
        <f>D1568/B1568</f>
        <v>1.0867108546547294E-3</v>
      </c>
      <c r="F1568" s="18">
        <f t="shared" si="74"/>
        <v>516893.51540708821</v>
      </c>
      <c r="G1568" s="21">
        <f t="shared" si="75"/>
        <v>-2.6602271718158432E-2</v>
      </c>
    </row>
    <row r="1569" spans="1:7" x14ac:dyDescent="0.15">
      <c r="A1569" s="17" t="str">
        <f>LEFT(Data!A1575,4)&amp;"-"&amp;IF(LEN(Data!A1575)-FIND(".",Data!A1575)=1,10,RIGHT(Data!A1575,2))&amp;"-28"</f>
        <v>2001-07-28</v>
      </c>
      <c r="B1569" s="18">
        <f>Data!B1576</f>
        <v>1178.5</v>
      </c>
      <c r="C1569" s="20">
        <f t="shared" si="73"/>
        <v>-2.154510357424555E-2</v>
      </c>
      <c r="D1569" s="18">
        <f>Data!C1576/12</f>
        <v>1.3102777777777777</v>
      </c>
      <c r="E1569" s="20">
        <f>D1569/B1569</f>
        <v>1.1118182246735492E-3</v>
      </c>
      <c r="F1569" s="18">
        <f t="shared" si="74"/>
        <v>506318.70487468014</v>
      </c>
      <c r="G1569" s="21">
        <f t="shared" si="75"/>
        <v>-2.0458392719590823E-2</v>
      </c>
    </row>
    <row r="1570" spans="1:7" x14ac:dyDescent="0.15">
      <c r="A1570" s="17" t="str">
        <f>LEFT(Data!A1576,4)&amp;"-"&amp;IF(LEN(Data!A1576)-FIND(".",Data!A1576)=1,10,RIGHT(Data!A1576,2))&amp;"-28"</f>
        <v>2001-08-28</v>
      </c>
      <c r="B1570" s="18">
        <f>Data!B1577</f>
        <v>1044.6400000000001</v>
      </c>
      <c r="C1570" s="20">
        <f t="shared" si="73"/>
        <v>-0.11358506576156124</v>
      </c>
      <c r="D1570" s="18">
        <f>Data!C1577/12</f>
        <v>1.3116666666666668</v>
      </c>
      <c r="E1570" s="20">
        <f>D1570/B1570</f>
        <v>1.2556159697758717E-3</v>
      </c>
      <c r="F1570" s="18">
        <f t="shared" si="74"/>
        <v>449371.39584875386</v>
      </c>
      <c r="G1570" s="21">
        <f t="shared" si="75"/>
        <v>-0.1124732475368877</v>
      </c>
    </row>
    <row r="1571" spans="1:7" x14ac:dyDescent="0.15">
      <c r="A1571" s="17" t="str">
        <f>LEFT(Data!A1577,4)&amp;"-"&amp;IF(LEN(Data!A1577)-FIND(".",Data!A1577)=1,10,RIGHT(Data!A1577,2))&amp;"-28"</f>
        <v>2001-09-28</v>
      </c>
      <c r="B1571" s="18">
        <f>Data!B1578</f>
        <v>1076.5899999999999</v>
      </c>
      <c r="C1571" s="20">
        <f t="shared" si="73"/>
        <v>3.0584699035074214E-2</v>
      </c>
      <c r="D1571" s="18">
        <f>Data!C1578/12</f>
        <v>1.3116666666666668</v>
      </c>
      <c r="E1571" s="20">
        <f>D1571/B1571</f>
        <v>1.2183530096570346E-3</v>
      </c>
      <c r="F1571" s="18">
        <f t="shared" si="74"/>
        <v>463679.52264674735</v>
      </c>
      <c r="G1571" s="21">
        <f t="shared" si="75"/>
        <v>3.1840315004850073E-2</v>
      </c>
    </row>
    <row r="1572" spans="1:7" x14ac:dyDescent="0.15">
      <c r="A1572" s="17" t="str">
        <f>LEFT(Data!A1578,4)&amp;"-"&amp;IF(LEN(Data!A1578)-FIND(".",Data!A1578)=1,10,RIGHT(Data!A1578,2))&amp;"-28"</f>
        <v>2001-10-28</v>
      </c>
      <c r="B1572" s="18">
        <f>Data!B1579</f>
        <v>1129.68</v>
      </c>
      <c r="C1572" s="20">
        <f t="shared" si="73"/>
        <v>4.9313108982992793E-2</v>
      </c>
      <c r="D1572" s="18">
        <f>Data!C1579/12</f>
        <v>1.3116666666666668</v>
      </c>
      <c r="E1572" s="20">
        <f>D1572/B1572</f>
        <v>1.1610957675329888E-3</v>
      </c>
      <c r="F1572" s="18">
        <f t="shared" si="74"/>
        <v>487109.92682214145</v>
      </c>
      <c r="G1572" s="21">
        <f t="shared" si="75"/>
        <v>5.0531461992649795E-2</v>
      </c>
    </row>
    <row r="1573" spans="1:7" x14ac:dyDescent="0.15">
      <c r="A1573" s="17" t="str">
        <f>LEFT(Data!A1579,4)&amp;"-"&amp;IF(LEN(Data!A1579)-FIND(".",Data!A1579)=1,10,RIGHT(Data!A1579,2))&amp;"-28"</f>
        <v>2001-11-28</v>
      </c>
      <c r="B1573" s="18">
        <f>Data!B1580</f>
        <v>1144.93</v>
      </c>
      <c r="C1573" s="20">
        <f t="shared" si="73"/>
        <v>1.349939805962741E-2</v>
      </c>
      <c r="D1573" s="18">
        <f>Data!C1580/12</f>
        <v>1.3116666666666668</v>
      </c>
      <c r="E1573" s="20">
        <f>D1573/B1573</f>
        <v>1.1456304461116983E-3</v>
      </c>
      <c r="F1573" s="18">
        <f t="shared" si="74"/>
        <v>494251.19889746601</v>
      </c>
      <c r="G1573" s="21">
        <f t="shared" si="75"/>
        <v>1.4660493827160392E-2</v>
      </c>
    </row>
    <row r="1574" spans="1:7" x14ac:dyDescent="0.15">
      <c r="A1574" s="17" t="str">
        <f>LEFT(Data!A1580,4)&amp;"-"&amp;IF(LEN(Data!A1580)-FIND(".",Data!A1580)=1,10,RIGHT(Data!A1580,2))&amp;"-28"</f>
        <v>2001-12-28</v>
      </c>
      <c r="B1574" s="18">
        <f>Data!B1581</f>
        <v>1140.21</v>
      </c>
      <c r="C1574" s="20">
        <f t="shared" si="73"/>
        <v>-4.122522774318127E-3</v>
      </c>
      <c r="D1574" s="18">
        <f>Data!C1581/12</f>
        <v>1.3113888888888889</v>
      </c>
      <c r="E1574" s="20">
        <f>D1574/B1574</f>
        <v>1.1501292646871092E-3</v>
      </c>
      <c r="F1574" s="18">
        <f t="shared" si="74"/>
        <v>492779.86629526131</v>
      </c>
      <c r="G1574" s="21">
        <f t="shared" si="75"/>
        <v>-2.9768923282064153E-3</v>
      </c>
    </row>
    <row r="1575" spans="1:7" x14ac:dyDescent="0.15">
      <c r="A1575" s="17" t="str">
        <f>LEFT(Data!A1581,4)&amp;"-"&amp;IF(LEN(Data!A1581)-FIND(".",Data!A1581)=1,10,RIGHT(Data!A1581,2))&amp;"-28"</f>
        <v>2002-01-28</v>
      </c>
      <c r="B1575" s="18">
        <f>Data!B1582</f>
        <v>1100.67</v>
      </c>
      <c r="C1575" s="20">
        <f t="shared" si="73"/>
        <v>-3.4677822506380407E-2</v>
      </c>
      <c r="D1575" s="18">
        <f>Data!C1582/12</f>
        <v>1.3111111111111111</v>
      </c>
      <c r="E1575" s="20">
        <f>D1575/B1575</f>
        <v>1.1911936466980212E-3</v>
      </c>
      <c r="F1575" s="18">
        <f t="shared" si="74"/>
        <v>476258.09410243115</v>
      </c>
      <c r="G1575" s="21">
        <f t="shared" si="75"/>
        <v>-3.3527693241693357E-2</v>
      </c>
    </row>
    <row r="1576" spans="1:7" x14ac:dyDescent="0.15">
      <c r="A1576" s="17" t="str">
        <f>LEFT(Data!A1582,4)&amp;"-"&amp;IF(LEN(Data!A1582)-FIND(".",Data!A1582)=1,10,RIGHT(Data!A1582,2))&amp;"-28"</f>
        <v>2002-02-28</v>
      </c>
      <c r="B1576" s="18">
        <f>Data!B1583</f>
        <v>1153.79</v>
      </c>
      <c r="C1576" s="20">
        <f t="shared" si="73"/>
        <v>4.8261513441812509E-2</v>
      </c>
      <c r="D1576" s="18">
        <f>Data!C1583/12</f>
        <v>1.3108333333333333</v>
      </c>
      <c r="E1576" s="20">
        <f>D1576/B1576</f>
        <v>1.136110846283408E-3</v>
      </c>
      <c r="F1576" s="18">
        <f t="shared" si="74"/>
        <v>499810.34612861095</v>
      </c>
      <c r="G1576" s="21">
        <f t="shared" si="75"/>
        <v>4.9452707088510461E-2</v>
      </c>
    </row>
    <row r="1577" spans="1:7" x14ac:dyDescent="0.15">
      <c r="A1577" s="17" t="str">
        <f>LEFT(Data!A1583,4)&amp;"-"&amp;IF(LEN(Data!A1583)-FIND(".",Data!A1583)=1,10,RIGHT(Data!A1583,2))&amp;"-28"</f>
        <v>2002-03-28</v>
      </c>
      <c r="B1577" s="18">
        <f>Data!B1584</f>
        <v>1111.93</v>
      </c>
      <c r="C1577" s="20">
        <f t="shared" si="73"/>
        <v>-3.6280432314372502E-2</v>
      </c>
      <c r="D1577" s="18">
        <f>Data!C1584/12</f>
        <v>1.3194444444444444</v>
      </c>
      <c r="E1577" s="20">
        <f>D1577/B1577</f>
        <v>1.1866254570381627E-3</v>
      </c>
      <c r="F1577" s="18">
        <f t="shared" si="74"/>
        <v>482244.85065119015</v>
      </c>
      <c r="G1577" s="21">
        <f t="shared" si="75"/>
        <v>-3.5144321468089101E-2</v>
      </c>
    </row>
    <row r="1578" spans="1:7" x14ac:dyDescent="0.15">
      <c r="A1578" s="17" t="str">
        <f>LEFT(Data!A1584,4)&amp;"-"&amp;IF(LEN(Data!A1584)-FIND(".",Data!A1584)=1,10,RIGHT(Data!A1584,2))&amp;"-28"</f>
        <v>2002-04-28</v>
      </c>
      <c r="B1578" s="18">
        <f>Data!B1585</f>
        <v>1079.25</v>
      </c>
      <c r="C1578" s="20">
        <f t="shared" si="73"/>
        <v>-2.9390339319921299E-2</v>
      </c>
      <c r="D1578" s="18">
        <f>Data!C1585/12</f>
        <v>1.3280555555555555</v>
      </c>
      <c r="E1578" s="20">
        <f>D1578/B1578</f>
        <v>1.2305356085759143E-3</v>
      </c>
      <c r="F1578" s="18">
        <f t="shared" si="74"/>
        <v>468643.75487157516</v>
      </c>
      <c r="G1578" s="21">
        <f t="shared" si="75"/>
        <v>-2.8203713862883117E-2</v>
      </c>
    </row>
    <row r="1579" spans="1:7" x14ac:dyDescent="0.15">
      <c r="A1579" s="17" t="str">
        <f>LEFT(Data!A1585,4)&amp;"-"&amp;IF(LEN(Data!A1585)-FIND(".",Data!A1585)=1,10,RIGHT(Data!A1585,2))&amp;"-28"</f>
        <v>2002-05-28</v>
      </c>
      <c r="B1579" s="18">
        <f>Data!B1586</f>
        <v>1014.02</v>
      </c>
      <c r="C1579" s="20">
        <f t="shared" si="73"/>
        <v>-6.0440120454019031E-2</v>
      </c>
      <c r="D1579" s="18">
        <f>Data!C1586/12</f>
        <v>1.3366666666666667</v>
      </c>
      <c r="E1579" s="20">
        <f>D1579/B1579</f>
        <v>1.3181857031090774E-3</v>
      </c>
      <c r="F1579" s="18">
        <f t="shared" si="74"/>
        <v>440895.5527052196</v>
      </c>
      <c r="G1579" s="21">
        <f t="shared" si="75"/>
        <v>-5.9209584845443142E-2</v>
      </c>
    </row>
    <row r="1580" spans="1:7" x14ac:dyDescent="0.15">
      <c r="A1580" s="17" t="str">
        <f>LEFT(Data!A1586,4)&amp;"-"&amp;IF(LEN(Data!A1586)-FIND(".",Data!A1586)=1,10,RIGHT(Data!A1586,2))&amp;"-28"</f>
        <v>2002-06-28</v>
      </c>
      <c r="B1580" s="18">
        <f>Data!B1587</f>
        <v>903.59</v>
      </c>
      <c r="C1580" s="20">
        <f t="shared" si="73"/>
        <v>-0.10890317745212119</v>
      </c>
      <c r="D1580" s="18">
        <f>Data!C1587/12</f>
        <v>1.33</v>
      </c>
      <c r="E1580" s="20">
        <f>D1580/B1580</f>
        <v>1.4719065062694364E-3</v>
      </c>
      <c r="F1580" s="18">
        <f t="shared" si="74"/>
        <v>393461.8083052524</v>
      </c>
      <c r="G1580" s="21">
        <f t="shared" si="75"/>
        <v>-0.10758499174901215</v>
      </c>
    </row>
    <row r="1581" spans="1:7" x14ac:dyDescent="0.15">
      <c r="A1581" s="17" t="str">
        <f>LEFT(Data!A1587,4)&amp;"-"&amp;IF(LEN(Data!A1587)-FIND(".",Data!A1587)=1,10,RIGHT(Data!A1587,2))&amp;"-28"</f>
        <v>2002-07-28</v>
      </c>
      <c r="B1581" s="18">
        <f>Data!B1588</f>
        <v>912.55</v>
      </c>
      <c r="C1581" s="20">
        <f t="shared" si="73"/>
        <v>9.9160017264465772E-3</v>
      </c>
      <c r="D1581" s="18">
        <f>Data!C1588/12</f>
        <v>1.3233333333333333</v>
      </c>
      <c r="E1581" s="20">
        <f>D1581/B1581</f>
        <v>1.4501488502913081E-3</v>
      </c>
      <c r="F1581" s="18">
        <f t="shared" si="74"/>
        <v>397942.5152713111</v>
      </c>
      <c r="G1581" s="21">
        <f t="shared" si="75"/>
        <v>1.138790823271596E-2</v>
      </c>
    </row>
    <row r="1582" spans="1:7" x14ac:dyDescent="0.15">
      <c r="A1582" s="17" t="str">
        <f>LEFT(Data!A1588,4)&amp;"-"&amp;IF(LEN(Data!A1588)-FIND(".",Data!A1588)=1,10,RIGHT(Data!A1588,2))&amp;"-28"</f>
        <v>2002-08-28</v>
      </c>
      <c r="B1582" s="18">
        <f>Data!B1589</f>
        <v>867.81</v>
      </c>
      <c r="C1582" s="20">
        <f t="shared" si="73"/>
        <v>-4.9027450550654716E-2</v>
      </c>
      <c r="D1582" s="18">
        <f>Data!C1589/12</f>
        <v>1.3166666666666667</v>
      </c>
      <c r="E1582" s="20">
        <f>D1582/B1582</f>
        <v>1.5172291937943405E-3</v>
      </c>
      <c r="F1582" s="18">
        <f t="shared" si="74"/>
        <v>379009.48416284646</v>
      </c>
      <c r="G1582" s="21">
        <f t="shared" si="75"/>
        <v>-4.757730170036345E-2</v>
      </c>
    </row>
    <row r="1583" spans="1:7" x14ac:dyDescent="0.15">
      <c r="A1583" s="17" t="str">
        <f>LEFT(Data!A1589,4)&amp;"-"&amp;IF(LEN(Data!A1589)-FIND(".",Data!A1589)=1,10,RIGHT(Data!A1589,2))&amp;"-28"</f>
        <v>2002-09-28</v>
      </c>
      <c r="B1583" s="18">
        <f>Data!B1590</f>
        <v>854.63</v>
      </c>
      <c r="C1583" s="20">
        <f t="shared" si="73"/>
        <v>-1.5187656284209594E-2</v>
      </c>
      <c r="D1583" s="18">
        <f>Data!C1590/12</f>
        <v>1.3241666666666667</v>
      </c>
      <c r="E1583" s="20">
        <f>D1583/B1583</f>
        <v>1.5494034455456357E-3</v>
      </c>
      <c r="F1583" s="18">
        <f t="shared" si="74"/>
        <v>373828.2626430224</v>
      </c>
      <c r="G1583" s="21">
        <f t="shared" si="75"/>
        <v>-1.3670427090415216E-2</v>
      </c>
    </row>
    <row r="1584" spans="1:7" x14ac:dyDescent="0.15">
      <c r="A1584" s="17" t="str">
        <f>LEFT(Data!A1590,4)&amp;"-"&amp;IF(LEN(Data!A1590)-FIND(".",Data!A1590)=1,10,RIGHT(Data!A1590,2))&amp;"-28"</f>
        <v>2002-10-28</v>
      </c>
      <c r="B1584" s="18">
        <f>Data!B1591</f>
        <v>909.93</v>
      </c>
      <c r="C1584" s="20">
        <f t="shared" si="73"/>
        <v>6.4706364157588681E-2</v>
      </c>
      <c r="D1584" s="18">
        <f>Data!C1591/12</f>
        <v>1.3316666666666668</v>
      </c>
      <c r="E1584" s="20">
        <f>D1584/B1584</f>
        <v>1.4634825389498829E-3</v>
      </c>
      <c r="F1584" s="18">
        <f t="shared" si="74"/>
        <v>398596.54113618197</v>
      </c>
      <c r="G1584" s="21">
        <f t="shared" si="75"/>
        <v>6.6255767603134341E-2</v>
      </c>
    </row>
    <row r="1585" spans="1:7" x14ac:dyDescent="0.15">
      <c r="A1585" s="17" t="str">
        <f>LEFT(Data!A1591,4)&amp;"-"&amp;IF(LEN(Data!A1591)-FIND(".",Data!A1591)=1,10,RIGHT(Data!A1591,2))&amp;"-28"</f>
        <v>2002-11-28</v>
      </c>
      <c r="B1585" s="18">
        <f>Data!B1592</f>
        <v>899.18</v>
      </c>
      <c r="C1585" s="20">
        <f t="shared" si="73"/>
        <v>-1.1814095589770646E-2</v>
      </c>
      <c r="D1585" s="18">
        <f>Data!C1592/12</f>
        <v>1.3391666666666666</v>
      </c>
      <c r="E1585" s="20">
        <f>D1585/B1585</f>
        <v>1.4893198988708231E-3</v>
      </c>
      <c r="F1585" s="18">
        <f t="shared" si="74"/>
        <v>394470.8225754858</v>
      </c>
      <c r="G1585" s="21">
        <f t="shared" si="75"/>
        <v>-1.0350613050820745E-2</v>
      </c>
    </row>
    <row r="1586" spans="1:7" x14ac:dyDescent="0.15">
      <c r="A1586" s="17" t="str">
        <f>LEFT(Data!A1592,4)&amp;"-"&amp;IF(LEN(Data!A1592)-FIND(".",Data!A1592)=1,10,RIGHT(Data!A1592,2))&amp;"-28"</f>
        <v>2002-12-28</v>
      </c>
      <c r="B1586" s="18">
        <f>Data!B1593</f>
        <v>895.84</v>
      </c>
      <c r="C1586" s="20">
        <f t="shared" si="73"/>
        <v>-3.7144954291686849E-3</v>
      </c>
      <c r="D1586" s="18">
        <f>Data!C1593/12</f>
        <v>1.343333333333333</v>
      </c>
      <c r="E1586" s="20">
        <f>D1586/B1586</f>
        <v>1.4995237244746081E-3</v>
      </c>
      <c r="F1586" s="18">
        <f t="shared" si="74"/>
        <v>393593.05575367436</v>
      </c>
      <c r="G1586" s="21">
        <f t="shared" si="75"/>
        <v>-2.2251755302978848E-3</v>
      </c>
    </row>
    <row r="1587" spans="1:7" x14ac:dyDescent="0.15">
      <c r="A1587" s="17" t="str">
        <f>LEFT(Data!A1593,4)&amp;"-"&amp;IF(LEN(Data!A1593)-FIND(".",Data!A1593)=1,10,RIGHT(Data!A1593,2))&amp;"-28"</f>
        <v>2003-01-28</v>
      </c>
      <c r="B1587" s="18">
        <f>Data!B1594</f>
        <v>837.03</v>
      </c>
      <c r="C1587" s="20">
        <f t="shared" si="73"/>
        <v>-6.5647883550634112E-2</v>
      </c>
      <c r="D1587" s="18">
        <f>Data!C1594/12</f>
        <v>1.3474999999999999</v>
      </c>
      <c r="E1587" s="20">
        <f>D1587/B1587</f>
        <v>1.6098586669533947E-3</v>
      </c>
      <c r="F1587" s="18">
        <f t="shared" si="74"/>
        <v>368344.70678810996</v>
      </c>
      <c r="G1587" s="21">
        <f t="shared" si="75"/>
        <v>-6.4148359826159629E-2</v>
      </c>
    </row>
    <row r="1588" spans="1:7" x14ac:dyDescent="0.15">
      <c r="A1588" s="17" t="str">
        <f>LEFT(Data!A1594,4)&amp;"-"&amp;IF(LEN(Data!A1594)-FIND(".",Data!A1594)=1,10,RIGHT(Data!A1594,2))&amp;"-28"</f>
        <v>2003-02-28</v>
      </c>
      <c r="B1588" s="18">
        <f>Data!B1595</f>
        <v>846.63</v>
      </c>
      <c r="C1588" s="20">
        <f t="shared" si="73"/>
        <v>1.1469122970502843E-2</v>
      </c>
      <c r="D1588" s="18">
        <f>Data!C1595/12</f>
        <v>1.3516666666666666</v>
      </c>
      <c r="E1588" s="20">
        <f>D1588/B1588</f>
        <v>1.5965258337959517E-3</v>
      </c>
      <c r="F1588" s="18">
        <f t="shared" si="74"/>
        <v>373162.28044444585</v>
      </c>
      <c r="G1588" s="21">
        <f t="shared" si="75"/>
        <v>1.3078981637456133E-2</v>
      </c>
    </row>
    <row r="1589" spans="1:7" x14ac:dyDescent="0.15">
      <c r="A1589" s="17" t="str">
        <f>LEFT(Data!A1595,4)&amp;"-"&amp;IF(LEN(Data!A1595)-FIND(".",Data!A1595)=1,10,RIGHT(Data!A1595,2))&amp;"-28"</f>
        <v>2003-03-28</v>
      </c>
      <c r="B1589" s="18">
        <f>Data!B1596</f>
        <v>890.03</v>
      </c>
      <c r="C1589" s="20">
        <f t="shared" si="73"/>
        <v>5.1262062530267105E-2</v>
      </c>
      <c r="D1589" s="18">
        <f>Data!C1596/12</f>
        <v>1.3502777777777777</v>
      </c>
      <c r="E1589" s="20">
        <f>D1589/B1589</f>
        <v>1.5171149037423207E-3</v>
      </c>
      <c r="F1589" s="18">
        <f t="shared" si="74"/>
        <v>392887.11181945389</v>
      </c>
      <c r="G1589" s="21">
        <f t="shared" si="75"/>
        <v>5.2858588364063097E-2</v>
      </c>
    </row>
    <row r="1590" spans="1:7" x14ac:dyDescent="0.15">
      <c r="A1590" s="17" t="str">
        <f>LEFT(Data!A1596,4)&amp;"-"&amp;IF(LEN(Data!A1596)-FIND(".",Data!A1596)=1,10,RIGHT(Data!A1596,2))&amp;"-28"</f>
        <v>2003-04-28</v>
      </c>
      <c r="B1590" s="18">
        <f>Data!B1597</f>
        <v>935.96</v>
      </c>
      <c r="C1590" s="20">
        <f t="shared" si="73"/>
        <v>5.1605002078581652E-2</v>
      </c>
      <c r="D1590" s="18">
        <f>Data!C1597/12</f>
        <v>1.348888888888889</v>
      </c>
      <c r="E1590" s="20">
        <f>D1590/B1590</f>
        <v>1.4411821967700426E-3</v>
      </c>
      <c r="F1590" s="18">
        <f t="shared" si="74"/>
        <v>413758.10693437431</v>
      </c>
      <c r="G1590" s="21">
        <f t="shared" si="75"/>
        <v>5.3122116982323941E-2</v>
      </c>
    </row>
    <row r="1591" spans="1:7" x14ac:dyDescent="0.15">
      <c r="A1591" s="17" t="str">
        <f>LEFT(Data!A1597,4)&amp;"-"&amp;IF(LEN(Data!A1597)-FIND(".",Data!A1597)=1,10,RIGHT(Data!A1597,2))&amp;"-28"</f>
        <v>2003-05-28</v>
      </c>
      <c r="B1591" s="18">
        <f>Data!B1598</f>
        <v>988</v>
      </c>
      <c r="C1591" s="20">
        <f t="shared" si="73"/>
        <v>5.5600666695157841E-2</v>
      </c>
      <c r="D1591" s="18">
        <f>Data!C1598/12</f>
        <v>1.3475000000000001</v>
      </c>
      <c r="E1591" s="20">
        <f>D1591/B1591</f>
        <v>1.3638663967611337E-3</v>
      </c>
      <c r="F1591" s="18">
        <f t="shared" si="74"/>
        <v>437359.63434793509</v>
      </c>
      <c r="G1591" s="21">
        <f t="shared" si="75"/>
        <v>5.7041848891927982E-2</v>
      </c>
    </row>
    <row r="1592" spans="1:7" x14ac:dyDescent="0.15">
      <c r="A1592" s="17" t="str">
        <f>LEFT(Data!A1598,4)&amp;"-"&amp;IF(LEN(Data!A1598)-FIND(".",Data!A1598)=1,10,RIGHT(Data!A1598,2))&amp;"-28"</f>
        <v>2003-06-28</v>
      </c>
      <c r="B1592" s="18">
        <f>Data!B1599</f>
        <v>992.54</v>
      </c>
      <c r="C1592" s="20">
        <f t="shared" si="73"/>
        <v>4.59514170040487E-3</v>
      </c>
      <c r="D1592" s="18">
        <f>Data!C1599/12</f>
        <v>1.3591666666666669</v>
      </c>
      <c r="E1592" s="20">
        <f>D1592/B1592</f>
        <v>1.369382258313687E-3</v>
      </c>
      <c r="F1592" s="18">
        <f t="shared" si="74"/>
        <v>439965.86395038804</v>
      </c>
      <c r="G1592" s="21">
        <f t="shared" si="75"/>
        <v>5.9590080971660964E-3</v>
      </c>
    </row>
    <row r="1593" spans="1:7" x14ac:dyDescent="0.15">
      <c r="A1593" s="17" t="str">
        <f>LEFT(Data!A1599,4)&amp;"-"&amp;IF(LEN(Data!A1599)-FIND(".",Data!A1599)=1,10,RIGHT(Data!A1599,2))&amp;"-28"</f>
        <v>2003-07-28</v>
      </c>
      <c r="B1593" s="18">
        <f>Data!B1600</f>
        <v>989.53</v>
      </c>
      <c r="C1593" s="20">
        <f t="shared" si="73"/>
        <v>-3.032623370342713E-3</v>
      </c>
      <c r="D1593" s="18">
        <f>Data!C1600/12</f>
        <v>1.3708333333333336</v>
      </c>
      <c r="E1593" s="20">
        <f>D1593/B1593</f>
        <v>1.3853378203120003E-3</v>
      </c>
      <c r="F1593" s="18">
        <f t="shared" si="74"/>
        <v>439234.09463757643</v>
      </c>
      <c r="G1593" s="21">
        <f t="shared" si="75"/>
        <v>-1.6632411120288682E-3</v>
      </c>
    </row>
    <row r="1594" spans="1:7" x14ac:dyDescent="0.15">
      <c r="A1594" s="17" t="str">
        <f>LEFT(Data!A1600,4)&amp;"-"&amp;IF(LEN(Data!A1600)-FIND(".",Data!A1600)=1,10,RIGHT(Data!A1600,2))&amp;"-28"</f>
        <v>2003-08-28</v>
      </c>
      <c r="B1594" s="18">
        <f>Data!B1601</f>
        <v>1019.44</v>
      </c>
      <c r="C1594" s="20">
        <f t="shared" si="73"/>
        <v>3.0226471152971612E-2</v>
      </c>
      <c r="D1594" s="18">
        <f>Data!C1601/12</f>
        <v>1.3825000000000001</v>
      </c>
      <c r="E1594" s="20">
        <f>D1594/B1594</f>
        <v>1.3561367025033352E-3</v>
      </c>
      <c r="F1594" s="18">
        <f t="shared" si="74"/>
        <v>453119.07893181266</v>
      </c>
      <c r="G1594" s="21">
        <f t="shared" si="75"/>
        <v>3.1611808973283528E-2</v>
      </c>
    </row>
    <row r="1595" spans="1:7" x14ac:dyDescent="0.15">
      <c r="A1595" s="17" t="str">
        <f>LEFT(Data!A1601,4)&amp;"-"&amp;IF(LEN(Data!A1601)-FIND(".",Data!A1601)=1,10,RIGHT(Data!A1601,2))&amp;"-28"</f>
        <v>2003-09-28</v>
      </c>
      <c r="B1595" s="18">
        <f>Data!B1602</f>
        <v>1038.73</v>
      </c>
      <c r="C1595" s="20">
        <f t="shared" si="73"/>
        <v>1.8922153339088199E-2</v>
      </c>
      <c r="D1595" s="18">
        <f>Data!C1602/12</f>
        <v>1.4047222222222224</v>
      </c>
      <c r="E1595" s="20">
        <f>D1595/B1595</f>
        <v>1.352345866801019E-3</v>
      </c>
      <c r="F1595" s="18">
        <f t="shared" si="74"/>
        <v>462307.55903777073</v>
      </c>
      <c r="G1595" s="21">
        <f t="shared" si="75"/>
        <v>2.0278290041591429E-2</v>
      </c>
    </row>
    <row r="1596" spans="1:7" x14ac:dyDescent="0.15">
      <c r="A1596" s="17" t="str">
        <f>LEFT(Data!A1602,4)&amp;"-"&amp;IF(LEN(Data!A1602)-FIND(".",Data!A1602)=1,10,RIGHT(Data!A1602,2))&amp;"-28"</f>
        <v>2003-10-28</v>
      </c>
      <c r="B1596" s="18">
        <f>Data!B1603</f>
        <v>1049.9000000000001</v>
      </c>
      <c r="C1596" s="20">
        <f t="shared" si="73"/>
        <v>1.0753516313190215E-2</v>
      </c>
      <c r="D1596" s="18">
        <f>Data!C1603/12</f>
        <v>1.4269444444444446</v>
      </c>
      <c r="E1596" s="20">
        <f>D1596/B1596</f>
        <v>1.3591241493898889E-3</v>
      </c>
      <c r="F1596" s="18">
        <f t="shared" si="74"/>
        <v>467904.1906322501</v>
      </c>
      <c r="G1596" s="21">
        <f t="shared" si="75"/>
        <v>1.2105862179991211E-2</v>
      </c>
    </row>
    <row r="1597" spans="1:7" x14ac:dyDescent="0.15">
      <c r="A1597" s="17" t="str">
        <f>LEFT(Data!A1603,4)&amp;"-"&amp;IF(LEN(Data!A1603)-FIND(".",Data!A1603)=1,10,RIGHT(Data!A1603,2))&amp;"-28"</f>
        <v>2003-11-28</v>
      </c>
      <c r="B1597" s="18">
        <f>Data!B1604</f>
        <v>1080.6400000000001</v>
      </c>
      <c r="C1597" s="20">
        <f t="shared" si="73"/>
        <v>2.9278978950376233E-2</v>
      </c>
      <c r="D1597" s="18">
        <f>Data!C1604/12</f>
        <v>1.4491666666666667</v>
      </c>
      <c r="E1597" s="20">
        <f>D1597/B1597</f>
        <v>1.3410263053992694E-3</v>
      </c>
      <c r="F1597" s="18">
        <f t="shared" si="74"/>
        <v>482239.88746565365</v>
      </c>
      <c r="G1597" s="21">
        <f t="shared" si="75"/>
        <v>3.0638103099766223E-2</v>
      </c>
    </row>
    <row r="1598" spans="1:7" x14ac:dyDescent="0.15">
      <c r="A1598" s="17" t="str">
        <f>LEFT(Data!A1604,4)&amp;"-"&amp;IF(LEN(Data!A1604)-FIND(".",Data!A1604)=1,10,RIGHT(Data!A1604,2))&amp;"-28"</f>
        <v>2003-12-28</v>
      </c>
      <c r="B1598" s="18">
        <f>Data!B1605</f>
        <v>1132.52</v>
      </c>
      <c r="C1598" s="20">
        <f t="shared" si="73"/>
        <v>4.8008587503701294E-2</v>
      </c>
      <c r="D1598" s="18">
        <f>Data!C1605/12</f>
        <v>1.4666666666666668</v>
      </c>
      <c r="E1598" s="20">
        <f>D1598/B1598</f>
        <v>1.295047033753635E-3</v>
      </c>
      <c r="F1598" s="18">
        <f t="shared" si="74"/>
        <v>506038.23967542773</v>
      </c>
      <c r="G1598" s="21">
        <f t="shared" si="75"/>
        <v>4.9349613809100523E-2</v>
      </c>
    </row>
    <row r="1599" spans="1:7" x14ac:dyDescent="0.15">
      <c r="A1599" s="17" t="str">
        <f>LEFT(Data!A1605,4)&amp;"-"&amp;IF(LEN(Data!A1605)-FIND(".",Data!A1605)=1,10,RIGHT(Data!A1605,2))&amp;"-28"</f>
        <v>2004-01-28</v>
      </c>
      <c r="B1599" s="18">
        <f>Data!B1606</f>
        <v>1143.3599999999999</v>
      </c>
      <c r="C1599" s="20">
        <f t="shared" si="73"/>
        <v>9.5715748949245505E-3</v>
      </c>
      <c r="D1599" s="18">
        <f>Data!C1606/12</f>
        <v>1.4841666666666669</v>
      </c>
      <c r="E1599" s="20">
        <f>D1599/B1599</f>
        <v>1.298074680473925E-3</v>
      </c>
      <c r="F1599" s="18">
        <f t="shared" si="74"/>
        <v>511537.16590743442</v>
      </c>
      <c r="G1599" s="21">
        <f t="shared" si="75"/>
        <v>1.0866621928678155E-2</v>
      </c>
    </row>
    <row r="1600" spans="1:7" x14ac:dyDescent="0.15">
      <c r="A1600" s="17" t="str">
        <f>LEFT(Data!A1606,4)&amp;"-"&amp;IF(LEN(Data!A1606)-FIND(".",Data!A1606)=1,10,RIGHT(Data!A1606,2))&amp;"-28"</f>
        <v>2004-02-28</v>
      </c>
      <c r="B1600" s="18">
        <f>Data!B1607</f>
        <v>1123.98</v>
      </c>
      <c r="C1600" s="20">
        <f t="shared" si="73"/>
        <v>-1.6950041981528052E-2</v>
      </c>
      <c r="D1600" s="18">
        <f>Data!C1607/12</f>
        <v>1.5016666666666667</v>
      </c>
      <c r="E1600" s="20">
        <f>D1600/B1600</f>
        <v>1.3360261451864505E-3</v>
      </c>
      <c r="F1600" s="18">
        <f t="shared" si="74"/>
        <v>503530.60291337734</v>
      </c>
      <c r="G1600" s="21">
        <f t="shared" si="75"/>
        <v>-1.5651967301054115E-2</v>
      </c>
    </row>
    <row r="1601" spans="1:7" x14ac:dyDescent="0.15">
      <c r="A1601" s="17" t="str">
        <f>LEFT(Data!A1607,4)&amp;"-"&amp;IF(LEN(Data!A1607)-FIND(".",Data!A1607)=1,10,RIGHT(Data!A1607,2))&amp;"-28"</f>
        <v>2004-03-28</v>
      </c>
      <c r="B1601" s="18">
        <f>Data!B1608</f>
        <v>1133.3599999999999</v>
      </c>
      <c r="C1601" s="20">
        <f t="shared" si="73"/>
        <v>8.3453442232066521E-3</v>
      </c>
      <c r="D1601" s="18">
        <f>Data!C1608/12</f>
        <v>1.5177777777777779</v>
      </c>
      <c r="E1601" s="20">
        <f>D1601/B1601</f>
        <v>1.3391841760586028E-3</v>
      </c>
      <c r="F1601" s="18">
        <f t="shared" si="74"/>
        <v>508405.46917200205</v>
      </c>
      <c r="G1601" s="21">
        <f t="shared" si="75"/>
        <v>9.6813703683931163E-3</v>
      </c>
    </row>
    <row r="1602" spans="1:7" x14ac:dyDescent="0.15">
      <c r="A1602" s="17" t="str">
        <f>LEFT(Data!A1608,4)&amp;"-"&amp;IF(LEN(Data!A1608)-FIND(".",Data!A1608)=1,10,RIGHT(Data!A1608,2))&amp;"-28"</f>
        <v>2004-04-28</v>
      </c>
      <c r="B1602" s="18">
        <f>Data!B1609</f>
        <v>1102.78</v>
      </c>
      <c r="C1602" s="20">
        <f t="shared" si="73"/>
        <v>-2.6981718077221606E-2</v>
      </c>
      <c r="D1602" s="18">
        <f>Data!C1609/12</f>
        <v>1.5338888888888889</v>
      </c>
      <c r="E1602" s="20">
        <f>D1602/B1602</f>
        <v>1.3909291870444593E-3</v>
      </c>
      <c r="F1602" s="18">
        <f t="shared" si="74"/>
        <v>495368.66469322232</v>
      </c>
      <c r="G1602" s="21">
        <f t="shared" si="75"/>
        <v>-2.5642533901163E-2</v>
      </c>
    </row>
    <row r="1603" spans="1:7" x14ac:dyDescent="0.15">
      <c r="A1603" s="17" t="str">
        <f>LEFT(Data!A1609,4)&amp;"-"&amp;IF(LEN(Data!A1609)-FIND(".",Data!A1609)=1,10,RIGHT(Data!A1609,2))&amp;"-28"</f>
        <v>2004-05-28</v>
      </c>
      <c r="B1603" s="18">
        <f>Data!B1610</f>
        <v>1132.76</v>
      </c>
      <c r="C1603" s="20">
        <f t="shared" si="73"/>
        <v>2.7185839424001212E-2</v>
      </c>
      <c r="D1603" s="18">
        <f>Data!C1610/12</f>
        <v>1.55</v>
      </c>
      <c r="E1603" s="20">
        <f>D1603/B1603</f>
        <v>1.3683392775168616E-3</v>
      </c>
      <c r="F1603" s="18">
        <f t="shared" si="74"/>
        <v>509524.70040132321</v>
      </c>
      <c r="G1603" s="21">
        <f t="shared" si="75"/>
        <v>2.8576768611045633E-2</v>
      </c>
    </row>
    <row r="1604" spans="1:7" x14ac:dyDescent="0.15">
      <c r="A1604" s="17" t="str">
        <f>LEFT(Data!A1610,4)&amp;"-"&amp;IF(LEN(Data!A1610)-FIND(".",Data!A1610)=1,10,RIGHT(Data!A1610,2))&amp;"-28"</f>
        <v>2004-06-28</v>
      </c>
      <c r="B1604" s="18">
        <f>Data!B1611</f>
        <v>1105.8499999999999</v>
      </c>
      <c r="C1604" s="20">
        <f t="shared" ref="C1604:C1667" si="76">B1604/B1603-1</f>
        <v>-2.3756135456760585E-2</v>
      </c>
      <c r="D1604" s="18">
        <f>Data!C1611/12</f>
        <v>1.5655555555555558</v>
      </c>
      <c r="E1604" s="20">
        <f>D1604/B1604</f>
        <v>1.4157033553877615E-3</v>
      </c>
      <c r="F1604" s="18">
        <f t="shared" ref="F1604:F1667" si="77">(1+C1604+E1603)*F1603</f>
        <v>498117.5652604482</v>
      </c>
      <c r="G1604" s="21">
        <f t="shared" ref="G1604:G1667" si="78">F1604/F1603-1</f>
        <v>-2.2387796179243691E-2</v>
      </c>
    </row>
    <row r="1605" spans="1:7" x14ac:dyDescent="0.15">
      <c r="A1605" s="17" t="str">
        <f>LEFT(Data!A1611,4)&amp;"-"&amp;IF(LEN(Data!A1611)-FIND(".",Data!A1611)=1,10,RIGHT(Data!A1611,2))&amp;"-28"</f>
        <v>2004-07-28</v>
      </c>
      <c r="B1605" s="18">
        <f>Data!B1612</f>
        <v>1088.94</v>
      </c>
      <c r="C1605" s="20">
        <f t="shared" si="76"/>
        <v>-1.5291404801736075E-2</v>
      </c>
      <c r="D1605" s="18">
        <f>Data!C1612/12</f>
        <v>1.5811111111111111</v>
      </c>
      <c r="E1605" s="20">
        <f>D1605/B1605</f>
        <v>1.4519726625076782E-3</v>
      </c>
      <c r="F1605" s="18">
        <f t="shared" si="77"/>
        <v>491205.8346397123</v>
      </c>
      <c r="G1605" s="21">
        <f t="shared" si="78"/>
        <v>-1.387570144634831E-2</v>
      </c>
    </row>
    <row r="1606" spans="1:7" x14ac:dyDescent="0.15">
      <c r="A1606" s="17" t="str">
        <f>LEFT(Data!A1612,4)&amp;"-"&amp;IF(LEN(Data!A1612)-FIND(".",Data!A1612)=1,10,RIGHT(Data!A1612,2))&amp;"-28"</f>
        <v>2004-08-28</v>
      </c>
      <c r="B1606" s="18">
        <f>Data!B1613</f>
        <v>1117.6600000000001</v>
      </c>
      <c r="C1606" s="20">
        <f t="shared" si="76"/>
        <v>2.6374272228038231E-2</v>
      </c>
      <c r="D1606" s="18">
        <f>Data!C1613/12</f>
        <v>1.5966666666666667</v>
      </c>
      <c r="E1606" s="20">
        <f>D1606/B1606</f>
        <v>1.4285799497760201E-3</v>
      </c>
      <c r="F1606" s="18">
        <f t="shared" si="77"/>
        <v>504874.24848606193</v>
      </c>
      <c r="G1606" s="21">
        <f t="shared" si="78"/>
        <v>2.782624489054597E-2</v>
      </c>
    </row>
    <row r="1607" spans="1:7" x14ac:dyDescent="0.15">
      <c r="A1607" s="17" t="str">
        <f>LEFT(Data!A1613,4)&amp;"-"&amp;IF(LEN(Data!A1613)-FIND(".",Data!A1613)=1,10,RIGHT(Data!A1613,2))&amp;"-28"</f>
        <v>2004-09-28</v>
      </c>
      <c r="B1607" s="18">
        <f>Data!B1614</f>
        <v>1117.21</v>
      </c>
      <c r="C1607" s="20">
        <f t="shared" si="76"/>
        <v>-4.0262691695147623E-4</v>
      </c>
      <c r="D1607" s="18">
        <f>Data!C1614/12</f>
        <v>1.6044444444444446</v>
      </c>
      <c r="E1607" s="20">
        <f>D1607/B1607</f>
        <v>1.4361171529474713E-3</v>
      </c>
      <c r="F1607" s="18">
        <f t="shared" si="77"/>
        <v>505392.22575249121</v>
      </c>
      <c r="G1607" s="21">
        <f t="shared" si="78"/>
        <v>1.0259530328244892E-3</v>
      </c>
    </row>
    <row r="1608" spans="1:7" x14ac:dyDescent="0.15">
      <c r="A1608" s="17" t="str">
        <f>LEFT(Data!A1614,4)&amp;"-"&amp;IF(LEN(Data!A1614)-FIND(".",Data!A1614)=1,10,RIGHT(Data!A1614,2))&amp;"-28"</f>
        <v>2004-10-28</v>
      </c>
      <c r="B1608" s="18">
        <f>Data!B1615</f>
        <v>1168.94</v>
      </c>
      <c r="C1608" s="20">
        <f t="shared" si="76"/>
        <v>4.6302843690980255E-2</v>
      </c>
      <c r="D1608" s="18">
        <f>Data!C1615/12</f>
        <v>1.6122222222222222</v>
      </c>
      <c r="E1608" s="20">
        <f>D1608/B1608</f>
        <v>1.3792172585609375E-3</v>
      </c>
      <c r="F1608" s="18">
        <f t="shared" si="77"/>
        <v>529519.1254285149</v>
      </c>
      <c r="G1608" s="21">
        <f t="shared" si="78"/>
        <v>4.7738960843927813E-2</v>
      </c>
    </row>
    <row r="1609" spans="1:7" x14ac:dyDescent="0.15">
      <c r="A1609" s="17" t="str">
        <f>LEFT(Data!A1615,4)&amp;"-"&amp;IF(LEN(Data!A1615)-FIND(".",Data!A1615)=1,10,RIGHT(Data!A1615,2))&amp;"-28"</f>
        <v>2004-11-28</v>
      </c>
      <c r="B1609" s="18">
        <f>Data!B1616</f>
        <v>1199.21</v>
      </c>
      <c r="C1609" s="20">
        <f t="shared" si="76"/>
        <v>2.5895255530651751E-2</v>
      </c>
      <c r="D1609" s="18">
        <f>Data!C1616/12</f>
        <v>1.62</v>
      </c>
      <c r="E1609" s="20">
        <f>D1609/B1609</f>
        <v>1.3508893354791905E-3</v>
      </c>
      <c r="F1609" s="18">
        <f t="shared" si="77"/>
        <v>543961.48040638259</v>
      </c>
      <c r="G1609" s="21">
        <f t="shared" si="78"/>
        <v>2.7274472789212689E-2</v>
      </c>
    </row>
    <row r="1610" spans="1:7" x14ac:dyDescent="0.15">
      <c r="A1610" s="17" t="str">
        <f>LEFT(Data!A1616,4)&amp;"-"&amp;IF(LEN(Data!A1616)-FIND(".",Data!A1616)=1,10,RIGHT(Data!A1616,2))&amp;"-28"</f>
        <v>2004-12-28</v>
      </c>
      <c r="B1610" s="18">
        <f>Data!B1617</f>
        <v>1181.4100000000001</v>
      </c>
      <c r="C1610" s="20">
        <f t="shared" si="76"/>
        <v>-1.4843105044153981E-2</v>
      </c>
      <c r="D1610" s="18">
        <f>Data!C1617/12</f>
        <v>1.6419444444444444</v>
      </c>
      <c r="E1610" s="20">
        <f>D1610/B1610</f>
        <v>1.3898176284646688E-3</v>
      </c>
      <c r="F1610" s="18">
        <f t="shared" si="77"/>
        <v>536622.23477552959</v>
      </c>
      <c r="G1610" s="21">
        <f t="shared" si="78"/>
        <v>-1.349221570867476E-2</v>
      </c>
    </row>
    <row r="1611" spans="1:7" x14ac:dyDescent="0.15">
      <c r="A1611" s="17" t="str">
        <f>LEFT(Data!A1617,4)&amp;"-"&amp;IF(LEN(Data!A1617)-FIND(".",Data!A1617)=1,10,RIGHT(Data!A1617,2))&amp;"-28"</f>
        <v>2005-01-28</v>
      </c>
      <c r="B1611" s="18">
        <f>Data!B1618</f>
        <v>1199.6300000000001</v>
      </c>
      <c r="C1611" s="20">
        <f t="shared" si="76"/>
        <v>1.5422249684698741E-2</v>
      </c>
      <c r="D1611" s="18">
        <f>Data!C1618/12</f>
        <v>1.663888888888889</v>
      </c>
      <c r="E1611" s="20">
        <f>D1611/B1611</f>
        <v>1.3870017329417311E-3</v>
      </c>
      <c r="F1611" s="18">
        <f t="shared" si="77"/>
        <v>545643.96390831587</v>
      </c>
      <c r="G1611" s="21">
        <f t="shared" si="78"/>
        <v>1.6812067313163315E-2</v>
      </c>
    </row>
    <row r="1612" spans="1:7" x14ac:dyDescent="0.15">
      <c r="A1612" s="17" t="str">
        <f>LEFT(Data!A1618,4)&amp;"-"&amp;IF(LEN(Data!A1618)-FIND(".",Data!A1618)=1,10,RIGHT(Data!A1618,2))&amp;"-28"</f>
        <v>2005-02-28</v>
      </c>
      <c r="B1612" s="18">
        <f>Data!B1619</f>
        <v>1194.9000000000001</v>
      </c>
      <c r="C1612" s="20">
        <f t="shared" si="76"/>
        <v>-3.9428823887365239E-3</v>
      </c>
      <c r="D1612" s="18">
        <f>Data!C1619/12</f>
        <v>1.6858333333333333</v>
      </c>
      <c r="E1612" s="20">
        <f>D1612/B1612</f>
        <v>1.4108572544424916E-3</v>
      </c>
      <c r="F1612" s="18">
        <f t="shared" si="77"/>
        <v>544249.36305601138</v>
      </c>
      <c r="G1612" s="21">
        <f t="shared" si="78"/>
        <v>-2.5558806557948177E-3</v>
      </c>
    </row>
    <row r="1613" spans="1:7" x14ac:dyDescent="0.15">
      <c r="A1613" s="17" t="str">
        <f>LEFT(Data!A1619,4)&amp;"-"&amp;IF(LEN(Data!A1619)-FIND(".",Data!A1619)=1,10,RIGHT(Data!A1619,2))&amp;"-28"</f>
        <v>2005-03-28</v>
      </c>
      <c r="B1613" s="18">
        <f>Data!B1620</f>
        <v>1164.43</v>
      </c>
      <c r="C1613" s="20">
        <f t="shared" si="76"/>
        <v>-2.5500041844505827E-2</v>
      </c>
      <c r="D1613" s="18">
        <f>Data!C1620/12</f>
        <v>1.7052777777777777</v>
      </c>
      <c r="E1613" s="20">
        <f>D1613/B1613</f>
        <v>1.4644742730587305E-3</v>
      </c>
      <c r="F1613" s="18">
        <f t="shared" si="77"/>
        <v>531138.83968633076</v>
      </c>
      <c r="G1613" s="21">
        <f t="shared" si="78"/>
        <v>-2.4089184590063262E-2</v>
      </c>
    </row>
    <row r="1614" spans="1:7" x14ac:dyDescent="0.15">
      <c r="A1614" s="17" t="str">
        <f>LEFT(Data!A1620,4)&amp;"-"&amp;IF(LEN(Data!A1620)-FIND(".",Data!A1620)=1,10,RIGHT(Data!A1620,2))&amp;"-28"</f>
        <v>2005-04-28</v>
      </c>
      <c r="B1614" s="18">
        <f>Data!B1621</f>
        <v>1178.28</v>
      </c>
      <c r="C1614" s="20">
        <f t="shared" si="76"/>
        <v>1.1894231512413755E-2</v>
      </c>
      <c r="D1614" s="18">
        <f>Data!C1621/12</f>
        <v>1.724722222222222</v>
      </c>
      <c r="E1614" s="20">
        <f>D1614/B1614</f>
        <v>1.4637626219762892E-3</v>
      </c>
      <c r="F1614" s="18">
        <f t="shared" si="77"/>
        <v>538234.16717693768</v>
      </c>
      <c r="G1614" s="21">
        <f t="shared" si="78"/>
        <v>1.3358705785472491E-2</v>
      </c>
    </row>
    <row r="1615" spans="1:7" x14ac:dyDescent="0.15">
      <c r="A1615" s="17" t="str">
        <f>LEFT(Data!A1621,4)&amp;"-"&amp;IF(LEN(Data!A1621)-FIND(".",Data!A1621)=1,10,RIGHT(Data!A1621,2))&amp;"-28"</f>
        <v>2005-05-28</v>
      </c>
      <c r="B1615" s="18">
        <f>Data!B1622</f>
        <v>1202.25</v>
      </c>
      <c r="C1615" s="20">
        <f t="shared" si="76"/>
        <v>2.0343212139729117E-2</v>
      </c>
      <c r="D1615" s="18">
        <f>Data!C1622/12</f>
        <v>1.7441666666666666</v>
      </c>
      <c r="E1615" s="20">
        <f>D1615/B1615</f>
        <v>1.4507520621057739E-3</v>
      </c>
      <c r="F1615" s="18">
        <f t="shared" si="77"/>
        <v>549971.42607645271</v>
      </c>
      <c r="G1615" s="21">
        <f t="shared" si="78"/>
        <v>2.1806974761705344E-2</v>
      </c>
    </row>
    <row r="1616" spans="1:7" x14ac:dyDescent="0.15">
      <c r="A1616" s="17" t="str">
        <f>LEFT(Data!A1622,4)&amp;"-"&amp;IF(LEN(Data!A1622)-FIND(".",Data!A1622)=1,10,RIGHT(Data!A1622,2))&amp;"-28"</f>
        <v>2005-06-28</v>
      </c>
      <c r="B1616" s="18">
        <f>Data!B1623</f>
        <v>1222.24</v>
      </c>
      <c r="C1616" s="20">
        <f t="shared" si="76"/>
        <v>1.6627157413183546E-2</v>
      </c>
      <c r="D1616" s="18">
        <f>Data!C1623/12</f>
        <v>1.7591666666666665</v>
      </c>
      <c r="E1616" s="20">
        <f>D1616/B1616</f>
        <v>1.4392972465855042E-3</v>
      </c>
      <c r="F1616" s="18">
        <f t="shared" si="77"/>
        <v>559913.75973105861</v>
      </c>
      <c r="G1616" s="21">
        <f t="shared" si="78"/>
        <v>1.8077909475289422E-2</v>
      </c>
    </row>
    <row r="1617" spans="1:7" x14ac:dyDescent="0.15">
      <c r="A1617" s="17" t="str">
        <f>LEFT(Data!A1623,4)&amp;"-"&amp;IF(LEN(Data!A1623)-FIND(".",Data!A1623)=1,10,RIGHT(Data!A1623,2))&amp;"-28"</f>
        <v>2005-07-28</v>
      </c>
      <c r="B1617" s="18">
        <f>Data!B1624</f>
        <v>1224.27</v>
      </c>
      <c r="C1617" s="20">
        <f t="shared" si="76"/>
        <v>1.6608849325827624E-3</v>
      </c>
      <c r="D1617" s="18">
        <f>Data!C1624/12</f>
        <v>1.7741666666666667</v>
      </c>
      <c r="E1617" s="20">
        <f>D1617/B1617</f>
        <v>1.4491629025187799E-3</v>
      </c>
      <c r="F1617" s="18">
        <f t="shared" si="77"/>
        <v>561649.59439084795</v>
      </c>
      <c r="G1617" s="21">
        <f t="shared" si="78"/>
        <v>3.1001821791682982E-3</v>
      </c>
    </row>
    <row r="1618" spans="1:7" x14ac:dyDescent="0.15">
      <c r="A1618" s="17" t="str">
        <f>LEFT(Data!A1624,4)&amp;"-"&amp;IF(LEN(Data!A1624)-FIND(".",Data!A1624)=1,10,RIGHT(Data!A1624,2))&amp;"-28"</f>
        <v>2005-08-28</v>
      </c>
      <c r="B1618" s="18">
        <f>Data!B1625</f>
        <v>1225.92</v>
      </c>
      <c r="C1618" s="20">
        <f t="shared" si="76"/>
        <v>1.3477419196745721E-3</v>
      </c>
      <c r="D1618" s="18">
        <f>Data!C1625/12</f>
        <v>1.7891666666666666</v>
      </c>
      <c r="E1618" s="20">
        <f>D1618/B1618</f>
        <v>1.4594481423475156E-3</v>
      </c>
      <c r="F1618" s="18">
        <f t="shared" si="77"/>
        <v>563220.47484978265</v>
      </c>
      <c r="G1618" s="21">
        <f t="shared" si="78"/>
        <v>2.7969048221934134E-3</v>
      </c>
    </row>
    <row r="1619" spans="1:7" x14ac:dyDescent="0.15">
      <c r="A1619" s="17" t="str">
        <f>LEFT(Data!A1625,4)&amp;"-"&amp;IF(LEN(Data!A1625)-FIND(".",Data!A1625)=1,10,RIGHT(Data!A1625,2))&amp;"-28"</f>
        <v>2005-09-28</v>
      </c>
      <c r="B1619" s="18">
        <f>Data!B1626</f>
        <v>1191.96</v>
      </c>
      <c r="C1619" s="20">
        <f t="shared" si="76"/>
        <v>-2.7701644479248277E-2</v>
      </c>
      <c r="D1619" s="18">
        <f>Data!C1626/12</f>
        <v>1.8099999999999998</v>
      </c>
      <c r="E1619" s="20">
        <f>D1619/B1619</f>
        <v>1.5185073324608207E-3</v>
      </c>
      <c r="F1619" s="18">
        <f t="shared" si="77"/>
        <v>548440.33256781218</v>
      </c>
      <c r="G1619" s="21">
        <f t="shared" si="78"/>
        <v>-2.6242196336900725E-2</v>
      </c>
    </row>
    <row r="1620" spans="1:7" x14ac:dyDescent="0.15">
      <c r="A1620" s="17" t="str">
        <f>LEFT(Data!A1626,4)&amp;"-"&amp;IF(LEN(Data!A1626)-FIND(".",Data!A1626)=1,10,RIGHT(Data!A1626,2))&amp;"-28"</f>
        <v>2005-10-28</v>
      </c>
      <c r="B1620" s="18">
        <f>Data!B1627</f>
        <v>1237.3699999999999</v>
      </c>
      <c r="C1620" s="20">
        <f t="shared" si="76"/>
        <v>3.8096916003892645E-2</v>
      </c>
      <c r="D1620" s="18">
        <f>Data!C1627/12</f>
        <v>1.8308333333333333</v>
      </c>
      <c r="E1620" s="20">
        <f>D1620/B1620</f>
        <v>1.4796167139443607E-3</v>
      </c>
      <c r="F1620" s="18">
        <f t="shared" si="77"/>
        <v>570167.02851721656</v>
      </c>
      <c r="G1620" s="21">
        <f t="shared" si="78"/>
        <v>3.9615423336353484E-2</v>
      </c>
    </row>
    <row r="1621" spans="1:7" x14ac:dyDescent="0.15">
      <c r="A1621" s="17" t="str">
        <f>LEFT(Data!A1627,4)&amp;"-"&amp;IF(LEN(Data!A1627)-FIND(".",Data!A1627)=1,10,RIGHT(Data!A1627,2))&amp;"-28"</f>
        <v>2005-11-28</v>
      </c>
      <c r="B1621" s="18">
        <f>Data!B1628</f>
        <v>1262.07</v>
      </c>
      <c r="C1621" s="20">
        <f t="shared" si="76"/>
        <v>1.9961692945521525E-2</v>
      </c>
      <c r="D1621" s="18">
        <f>Data!C1628/12</f>
        <v>1.8516666666666666</v>
      </c>
      <c r="E1621" s="20">
        <f>D1621/B1621</f>
        <v>1.4671663748180898E-3</v>
      </c>
      <c r="F1621" s="18">
        <f t="shared" si="77"/>
        <v>582392.15633327176</v>
      </c>
      <c r="G1621" s="21">
        <f t="shared" si="78"/>
        <v>2.144130965946589E-2</v>
      </c>
    </row>
    <row r="1622" spans="1:7" x14ac:dyDescent="0.15">
      <c r="A1622" s="17" t="str">
        <f>LEFT(Data!A1628,4)&amp;"-"&amp;IF(LEN(Data!A1628)-FIND(".",Data!A1628)=1,10,RIGHT(Data!A1628,2))&amp;"-28"</f>
        <v>2005-12-28</v>
      </c>
      <c r="B1622" s="18">
        <f>Data!B1629</f>
        <v>1278.73</v>
      </c>
      <c r="C1622" s="20">
        <f t="shared" si="76"/>
        <v>1.3200535627976295E-2</v>
      </c>
      <c r="D1622" s="18">
        <f>Data!C1629/12</f>
        <v>1.8672222222222221</v>
      </c>
      <c r="E1622" s="20">
        <f>D1622/B1622</f>
        <v>1.4602161693416296E-3</v>
      </c>
      <c r="F1622" s="18">
        <f t="shared" si="77"/>
        <v>590934.51093113294</v>
      </c>
      <c r="G1622" s="21">
        <f t="shared" si="78"/>
        <v>1.4667702002794325E-2</v>
      </c>
    </row>
    <row r="1623" spans="1:7" x14ac:dyDescent="0.15">
      <c r="A1623" s="17" t="str">
        <f>LEFT(Data!A1629,4)&amp;"-"&amp;IF(LEN(Data!A1629)-FIND(".",Data!A1629)=1,10,RIGHT(Data!A1629,2))&amp;"-28"</f>
        <v>2006-01-28</v>
      </c>
      <c r="B1623" s="18">
        <f>Data!B1630</f>
        <v>1276.6500000000001</v>
      </c>
      <c r="C1623" s="20">
        <f t="shared" si="76"/>
        <v>-1.6266139059848417E-3</v>
      </c>
      <c r="D1623" s="18">
        <f>Data!C1630/12</f>
        <v>1.8827777777777779</v>
      </c>
      <c r="E1623" s="20">
        <f>D1623/B1623</f>
        <v>1.4747799144462287E-3</v>
      </c>
      <c r="F1623" s="18">
        <f t="shared" si="77"/>
        <v>590836.18076600961</v>
      </c>
      <c r="G1623" s="21">
        <f t="shared" si="78"/>
        <v>-1.6639773664328672E-4</v>
      </c>
    </row>
    <row r="1624" spans="1:7" x14ac:dyDescent="0.15">
      <c r="A1624" s="17" t="str">
        <f>LEFT(Data!A1630,4)&amp;"-"&amp;IF(LEN(Data!A1630)-FIND(".",Data!A1630)=1,10,RIGHT(Data!A1630,2))&amp;"-28"</f>
        <v>2006-02-28</v>
      </c>
      <c r="B1624" s="18">
        <f>Data!B1631</f>
        <v>1293.74</v>
      </c>
      <c r="C1624" s="20">
        <f t="shared" si="76"/>
        <v>1.3386597736262829E-2</v>
      </c>
      <c r="D1624" s="18">
        <f>Data!C1631/12</f>
        <v>1.8983333333333334</v>
      </c>
      <c r="E1624" s="20">
        <f>D1624/B1624</f>
        <v>1.4673221306702533E-3</v>
      </c>
      <c r="F1624" s="18">
        <f t="shared" si="77"/>
        <v>599616.82037807594</v>
      </c>
      <c r="G1624" s="21">
        <f t="shared" si="78"/>
        <v>1.4861377650709162E-2</v>
      </c>
    </row>
    <row r="1625" spans="1:7" x14ac:dyDescent="0.15">
      <c r="A1625" s="17" t="str">
        <f>LEFT(Data!A1631,4)&amp;"-"&amp;IF(LEN(Data!A1631)-FIND(".",Data!A1631)=1,10,RIGHT(Data!A1631,2))&amp;"-28"</f>
        <v>2006-03-28</v>
      </c>
      <c r="B1625" s="18">
        <f>Data!B1632</f>
        <v>1302.17</v>
      </c>
      <c r="C1625" s="20">
        <f t="shared" si="76"/>
        <v>6.5159923941442432E-3</v>
      </c>
      <c r="D1625" s="18">
        <f>Data!C1632/12</f>
        <v>1.9166666666666667</v>
      </c>
      <c r="E1625" s="20">
        <f>D1625/B1625</f>
        <v>1.4719020302008698E-3</v>
      </c>
      <c r="F1625" s="18">
        <f t="shared" si="77"/>
        <v>604403.75004952331</v>
      </c>
      <c r="G1625" s="21">
        <f t="shared" si="78"/>
        <v>7.9833145248144888E-3</v>
      </c>
    </row>
    <row r="1626" spans="1:7" x14ac:dyDescent="0.15">
      <c r="A1626" s="17" t="str">
        <f>LEFT(Data!A1632,4)&amp;"-"&amp;IF(LEN(Data!A1632)-FIND(".",Data!A1632)=1,10,RIGHT(Data!A1632,2))&amp;"-28"</f>
        <v>2006-04-28</v>
      </c>
      <c r="B1626" s="18">
        <f>Data!B1633</f>
        <v>1290.01</v>
      </c>
      <c r="C1626" s="20">
        <f t="shared" si="76"/>
        <v>-9.338258445517944E-3</v>
      </c>
      <c r="D1626" s="18">
        <f>Data!C1633/12</f>
        <v>1.9349999999999998</v>
      </c>
      <c r="E1626" s="20">
        <f>D1626/B1626</f>
        <v>1.4999883721831613E-3</v>
      </c>
      <c r="F1626" s="18">
        <f t="shared" si="77"/>
        <v>599649.2947328795</v>
      </c>
      <c r="G1626" s="21">
        <f t="shared" si="78"/>
        <v>-7.8663564153171883E-3</v>
      </c>
    </row>
    <row r="1627" spans="1:7" x14ac:dyDescent="0.15">
      <c r="A1627" s="17" t="str">
        <f>LEFT(Data!A1633,4)&amp;"-"&amp;IF(LEN(Data!A1633)-FIND(".",Data!A1633)=1,10,RIGHT(Data!A1633,2))&amp;"-28"</f>
        <v>2006-05-28</v>
      </c>
      <c r="B1627" s="18">
        <f>Data!B1634</f>
        <v>1253.17</v>
      </c>
      <c r="C1627" s="20">
        <f t="shared" si="76"/>
        <v>-2.8557918155673101E-2</v>
      </c>
      <c r="D1627" s="18">
        <f>Data!C1634/12</f>
        <v>1.9533333333333334</v>
      </c>
      <c r="E1627" s="20">
        <f>D1627/B1627</f>
        <v>1.5587137685496247E-3</v>
      </c>
      <c r="F1627" s="18">
        <f t="shared" si="77"/>
        <v>583424.02622127801</v>
      </c>
      <c r="G1627" s="21">
        <f t="shared" si="78"/>
        <v>-2.7057929783489865E-2</v>
      </c>
    </row>
    <row r="1628" spans="1:7" x14ac:dyDescent="0.15">
      <c r="A1628" s="17" t="str">
        <f>LEFT(Data!A1634,4)&amp;"-"&amp;IF(LEN(Data!A1634)-FIND(".",Data!A1634)=1,10,RIGHT(Data!A1634,2))&amp;"-28"</f>
        <v>2006-06-28</v>
      </c>
      <c r="B1628" s="18">
        <f>Data!B1635</f>
        <v>1260.24</v>
      </c>
      <c r="C1628" s="20">
        <f t="shared" si="76"/>
        <v>5.6416926673954482E-3</v>
      </c>
      <c r="D1628" s="18">
        <f>Data!C1635/12</f>
        <v>1.9716666666666667</v>
      </c>
      <c r="E1628" s="20">
        <f>D1628/B1628</f>
        <v>1.5645168116126028E-3</v>
      </c>
      <c r="F1628" s="18">
        <f t="shared" si="77"/>
        <v>587624.91633456666</v>
      </c>
      <c r="G1628" s="21">
        <f t="shared" si="78"/>
        <v>7.2004064359449949E-3</v>
      </c>
    </row>
    <row r="1629" spans="1:7" x14ac:dyDescent="0.15">
      <c r="A1629" s="17" t="str">
        <f>LEFT(Data!A1635,4)&amp;"-"&amp;IF(LEN(Data!A1635)-FIND(".",Data!A1635)=1,10,RIGHT(Data!A1635,2))&amp;"-28"</f>
        <v>2006-07-28</v>
      </c>
      <c r="B1629" s="18">
        <f>Data!B1636</f>
        <v>1287.1500000000001</v>
      </c>
      <c r="C1629" s="20">
        <f t="shared" si="76"/>
        <v>2.1353075604646721E-2</v>
      </c>
      <c r="D1629" s="18">
        <f>Data!C1636/12</f>
        <v>1.99</v>
      </c>
      <c r="E1629" s="20">
        <f>D1629/B1629</f>
        <v>1.5460513537660723E-3</v>
      </c>
      <c r="F1629" s="18">
        <f t="shared" si="77"/>
        <v>601091.86466076074</v>
      </c>
      <c r="G1629" s="21">
        <f t="shared" si="78"/>
        <v>2.2917592416259236E-2</v>
      </c>
    </row>
    <row r="1630" spans="1:7" x14ac:dyDescent="0.15">
      <c r="A1630" s="17" t="str">
        <f>LEFT(Data!A1636,4)&amp;"-"&amp;IF(LEN(Data!A1636)-FIND(".",Data!A1636)=1,10,RIGHT(Data!A1636,2))&amp;"-28"</f>
        <v>2006-08-28</v>
      </c>
      <c r="B1630" s="18">
        <f>Data!B1637</f>
        <v>1317.74</v>
      </c>
      <c r="C1630" s="20">
        <f t="shared" si="76"/>
        <v>2.3765683875228261E-2</v>
      </c>
      <c r="D1630" s="18">
        <f>Data!C1637/12</f>
        <v>2.0083333333333333</v>
      </c>
      <c r="E1630" s="20">
        <f>D1630/B1630</f>
        <v>1.5240740459675909E-3</v>
      </c>
      <c r="F1630" s="18">
        <f t="shared" si="77"/>
        <v>616306.54278735642</v>
      </c>
      <c r="G1630" s="21">
        <f t="shared" si="78"/>
        <v>2.5311735228994436E-2</v>
      </c>
    </row>
    <row r="1631" spans="1:7" x14ac:dyDescent="0.15">
      <c r="A1631" s="17" t="str">
        <f>LEFT(Data!A1637,4)&amp;"-"&amp;IF(LEN(Data!A1637)-FIND(".",Data!A1637)=1,10,RIGHT(Data!A1637,2))&amp;"-28"</f>
        <v>2006-09-28</v>
      </c>
      <c r="B1631" s="18">
        <f>Data!B1638</f>
        <v>1363.38</v>
      </c>
      <c r="C1631" s="20">
        <f t="shared" si="76"/>
        <v>3.4635056991515922E-2</v>
      </c>
      <c r="D1631" s="18">
        <f>Data!C1638/12</f>
        <v>2.0299999999999998</v>
      </c>
      <c r="E1631" s="20">
        <f>D1631/B1631</f>
        <v>1.4889465886253281E-3</v>
      </c>
      <c r="F1631" s="18">
        <f t="shared" si="77"/>
        <v>638591.65182726295</v>
      </c>
      <c r="G1631" s="21">
        <f t="shared" si="78"/>
        <v>3.6159131037483583E-2</v>
      </c>
    </row>
    <row r="1632" spans="1:7" x14ac:dyDescent="0.15">
      <c r="A1632" s="17" t="str">
        <f>LEFT(Data!A1638,4)&amp;"-"&amp;IF(LEN(Data!A1638)-FIND(".",Data!A1638)=1,10,RIGHT(Data!A1638,2))&amp;"-28"</f>
        <v>2006-10-28</v>
      </c>
      <c r="B1632" s="18">
        <f>Data!B1639</f>
        <v>1388.64</v>
      </c>
      <c r="C1632" s="20">
        <f t="shared" si="76"/>
        <v>1.852748316683539E-2</v>
      </c>
      <c r="D1632" s="18">
        <f>Data!C1639/12</f>
        <v>2.0516666666666663</v>
      </c>
      <c r="E1632" s="20">
        <f>D1632/B1632</f>
        <v>1.4774647616852936E-3</v>
      </c>
      <c r="F1632" s="18">
        <f t="shared" si="77"/>
        <v>651373.97676848702</v>
      </c>
      <c r="G1632" s="21">
        <f t="shared" si="78"/>
        <v>2.0016429755460807E-2</v>
      </c>
    </row>
    <row r="1633" spans="1:7" x14ac:dyDescent="0.15">
      <c r="A1633" s="17" t="str">
        <f>LEFT(Data!A1639,4)&amp;"-"&amp;IF(LEN(Data!A1639)-FIND(".",Data!A1639)=1,10,RIGHT(Data!A1639,2))&amp;"-28"</f>
        <v>2006-11-28</v>
      </c>
      <c r="B1633" s="18">
        <f>Data!B1640</f>
        <v>1416.42</v>
      </c>
      <c r="C1633" s="20">
        <f t="shared" si="76"/>
        <v>2.0005184929139386E-2</v>
      </c>
      <c r="D1633" s="18">
        <f>Data!C1640/12</f>
        <v>2.0733333333333333</v>
      </c>
      <c r="E1633" s="20">
        <f>D1633/B1633</f>
        <v>1.4637842824397659E-3</v>
      </c>
      <c r="F1633" s="18">
        <f t="shared" si="77"/>
        <v>665367.2157291238</v>
      </c>
      <c r="G1633" s="21">
        <f t="shared" si="78"/>
        <v>2.1482649690824696E-2</v>
      </c>
    </row>
    <row r="1634" spans="1:7" x14ac:dyDescent="0.15">
      <c r="A1634" s="17" t="str">
        <f>LEFT(Data!A1640,4)&amp;"-"&amp;IF(LEN(Data!A1640)-FIND(".",Data!A1640)=1,10,RIGHT(Data!A1640,2))&amp;"-28"</f>
        <v>2006-12-28</v>
      </c>
      <c r="B1634" s="18">
        <f>Data!B1641</f>
        <v>1424.16</v>
      </c>
      <c r="C1634" s="20">
        <f t="shared" si="76"/>
        <v>5.464480874316946E-3</v>
      </c>
      <c r="D1634" s="18">
        <f>Data!C1641/12</f>
        <v>2.0902777777777777</v>
      </c>
      <c r="E1634" s="20">
        <f>D1634/B1634</f>
        <v>1.4677267847557701E-3</v>
      </c>
      <c r="F1634" s="18">
        <f t="shared" si="77"/>
        <v>669977.05622630822</v>
      </c>
      <c r="G1634" s="21">
        <f t="shared" si="78"/>
        <v>6.9282651567568188E-3</v>
      </c>
    </row>
    <row r="1635" spans="1:7" x14ac:dyDescent="0.15">
      <c r="A1635" s="17" t="str">
        <f>LEFT(Data!A1641,4)&amp;"-"&amp;IF(LEN(Data!A1641)-FIND(".",Data!A1641)=1,10,RIGHT(Data!A1641,2))&amp;"-28"</f>
        <v>2007-01-28</v>
      </c>
      <c r="B1635" s="18">
        <f>Data!B1642</f>
        <v>1444.8</v>
      </c>
      <c r="C1635" s="20">
        <f t="shared" si="76"/>
        <v>1.4492753623188248E-2</v>
      </c>
      <c r="D1635" s="18">
        <f>Data!C1642/12</f>
        <v>2.1072222222222221</v>
      </c>
      <c r="E1635" s="20">
        <f>D1635/B1635</f>
        <v>1.4584871416266764E-3</v>
      </c>
      <c r="F1635" s="18">
        <f t="shared" si="77"/>
        <v>680670.21190598025</v>
      </c>
      <c r="G1635" s="21">
        <f t="shared" si="78"/>
        <v>1.5960480407944067E-2</v>
      </c>
    </row>
    <row r="1636" spans="1:7" x14ac:dyDescent="0.15">
      <c r="A1636" s="17" t="str">
        <f>LEFT(Data!A1642,4)&amp;"-"&amp;IF(LEN(Data!A1642)-FIND(".",Data!A1642)=1,10,RIGHT(Data!A1642,2))&amp;"-28"</f>
        <v>2007-02-28</v>
      </c>
      <c r="B1636" s="18">
        <f>Data!B1643</f>
        <v>1406.95</v>
      </c>
      <c r="C1636" s="20">
        <f t="shared" si="76"/>
        <v>-2.6197397563676561E-2</v>
      </c>
      <c r="D1636" s="18">
        <f>Data!C1643/12</f>
        <v>2.1241666666666665</v>
      </c>
      <c r="E1636" s="20">
        <f>D1636/B1636</f>
        <v>1.5097669900612436E-3</v>
      </c>
      <c r="F1636" s="18">
        <f t="shared" si="77"/>
        <v>663831.17250668048</v>
      </c>
      <c r="G1636" s="21">
        <f t="shared" si="78"/>
        <v>-2.4738910422049898E-2</v>
      </c>
    </row>
    <row r="1637" spans="1:7" x14ac:dyDescent="0.15">
      <c r="A1637" s="17" t="str">
        <f>LEFT(Data!A1643,4)&amp;"-"&amp;IF(LEN(Data!A1643)-FIND(".",Data!A1643)=1,10,RIGHT(Data!A1643,2))&amp;"-28"</f>
        <v>2007-03-28</v>
      </c>
      <c r="B1637" s="18">
        <f>Data!B1644</f>
        <v>1463.64</v>
      </c>
      <c r="C1637" s="20">
        <f t="shared" si="76"/>
        <v>4.0292832012509328E-2</v>
      </c>
      <c r="D1637" s="18">
        <f>Data!C1644/12</f>
        <v>2.1430555555555557</v>
      </c>
      <c r="E1637" s="20">
        <f>D1637/B1637</f>
        <v>1.4641958101415345E-3</v>
      </c>
      <c r="F1637" s="18">
        <f t="shared" si="77"/>
        <v>691581.04081638344</v>
      </c>
      <c r="G1637" s="21">
        <f t="shared" si="78"/>
        <v>4.1802599002570551E-2</v>
      </c>
    </row>
    <row r="1638" spans="1:7" x14ac:dyDescent="0.15">
      <c r="A1638" s="17" t="str">
        <f>LEFT(Data!A1644,4)&amp;"-"&amp;IF(LEN(Data!A1644)-FIND(".",Data!A1644)=1,10,RIGHT(Data!A1644,2))&amp;"-28"</f>
        <v>2007-04-28</v>
      </c>
      <c r="B1638" s="18">
        <f>Data!B1645</f>
        <v>1511.14</v>
      </c>
      <c r="C1638" s="20">
        <f t="shared" si="76"/>
        <v>3.2453335519663229E-2</v>
      </c>
      <c r="D1638" s="18">
        <f>Data!C1645/12</f>
        <v>2.1619444444444444</v>
      </c>
      <c r="E1638" s="20">
        <f>D1638/B1638</f>
        <v>1.4306711783451198E-3</v>
      </c>
      <c r="F1638" s="18">
        <f t="shared" si="77"/>
        <v>715037.7624353721</v>
      </c>
      <c r="G1638" s="21">
        <f t="shared" si="78"/>
        <v>3.3917531329804795E-2</v>
      </c>
    </row>
    <row r="1639" spans="1:7" x14ac:dyDescent="0.15">
      <c r="A1639" s="17" t="str">
        <f>LEFT(Data!A1645,4)&amp;"-"&amp;IF(LEN(Data!A1645)-FIND(".",Data!A1645)=1,10,RIGHT(Data!A1645,2))&amp;"-28"</f>
        <v>2007-05-28</v>
      </c>
      <c r="B1639" s="18">
        <f>Data!B1646</f>
        <v>1514.19</v>
      </c>
      <c r="C1639" s="20">
        <f t="shared" si="76"/>
        <v>2.01834376695742E-3</v>
      </c>
      <c r="D1639" s="18">
        <f>Data!C1646/12</f>
        <v>2.1808333333333336</v>
      </c>
      <c r="E1639" s="20">
        <f>D1639/B1639</f>
        <v>1.4402639915290245E-3</v>
      </c>
      <c r="F1639" s="18">
        <f t="shared" si="77"/>
        <v>717503.93836446747</v>
      </c>
      <c r="G1639" s="21">
        <f t="shared" si="78"/>
        <v>3.4490149453025865E-3</v>
      </c>
    </row>
    <row r="1640" spans="1:7" x14ac:dyDescent="0.15">
      <c r="A1640" s="17" t="str">
        <f>LEFT(Data!A1646,4)&amp;"-"&amp;IF(LEN(Data!A1646)-FIND(".",Data!A1646)=1,10,RIGHT(Data!A1646,2))&amp;"-28"</f>
        <v>2007-06-28</v>
      </c>
      <c r="B1640" s="18">
        <f>Data!B1647</f>
        <v>1520.71</v>
      </c>
      <c r="C1640" s="20">
        <f t="shared" si="76"/>
        <v>4.3059325447929453E-3</v>
      </c>
      <c r="D1640" s="18">
        <f>Data!C1647/12</f>
        <v>2.2033333333333336</v>
      </c>
      <c r="E1640" s="20">
        <f>D1640/B1640</f>
        <v>1.4488846218761852E-3</v>
      </c>
      <c r="F1640" s="18">
        <f t="shared" si="77"/>
        <v>721626.85700989468</v>
      </c>
      <c r="G1640" s="21">
        <f t="shared" si="78"/>
        <v>5.7461965363219125E-3</v>
      </c>
    </row>
    <row r="1641" spans="1:7" x14ac:dyDescent="0.15">
      <c r="A1641" s="17" t="str">
        <f>LEFT(Data!A1647,4)&amp;"-"&amp;IF(LEN(Data!A1647)-FIND(".",Data!A1647)=1,10,RIGHT(Data!A1647,2))&amp;"-28"</f>
        <v>2007-07-28</v>
      </c>
      <c r="B1641" s="18">
        <f>Data!B1648</f>
        <v>1454.62</v>
      </c>
      <c r="C1641" s="20">
        <f t="shared" si="76"/>
        <v>-4.3459962780543426E-2</v>
      </c>
      <c r="D1641" s="18">
        <f>Data!C1648/12</f>
        <v>2.2258333333333336</v>
      </c>
      <c r="E1641" s="20">
        <f>D1641/B1641</f>
        <v>1.5301819948394314E-3</v>
      </c>
      <c r="F1641" s="18">
        <f t="shared" si="77"/>
        <v>691310.53471865866</v>
      </c>
      <c r="G1641" s="21">
        <f t="shared" si="78"/>
        <v>-4.2011078158667114E-2</v>
      </c>
    </row>
    <row r="1642" spans="1:7" x14ac:dyDescent="0.15">
      <c r="A1642" s="17" t="str">
        <f>LEFT(Data!A1648,4)&amp;"-"&amp;IF(LEN(Data!A1648)-FIND(".",Data!A1648)=1,10,RIGHT(Data!A1648,2))&amp;"-28"</f>
        <v>2007-08-28</v>
      </c>
      <c r="B1642" s="18">
        <f>Data!B1649</f>
        <v>1497.12</v>
      </c>
      <c r="C1642" s="20">
        <f t="shared" si="76"/>
        <v>2.9217252615803435E-2</v>
      </c>
      <c r="D1642" s="18">
        <f>Data!C1649/12</f>
        <v>2.2483333333333335</v>
      </c>
      <c r="E1642" s="20">
        <f>D1642/B1642</f>
        <v>1.5017722916889319E-3</v>
      </c>
      <c r="F1642" s="18">
        <f t="shared" si="77"/>
        <v>712566.56018056918</v>
      </c>
      <c r="G1642" s="21">
        <f t="shared" si="78"/>
        <v>3.0747434610642888E-2</v>
      </c>
    </row>
    <row r="1643" spans="1:7" x14ac:dyDescent="0.15">
      <c r="A1643" s="17" t="str">
        <f>LEFT(Data!A1649,4)&amp;"-"&amp;IF(LEN(Data!A1649)-FIND(".",Data!A1649)=1,10,RIGHT(Data!A1649,2))&amp;"-28"</f>
        <v>2007-09-28</v>
      </c>
      <c r="B1643" s="18">
        <f>Data!B1650</f>
        <v>1539.66</v>
      </c>
      <c r="C1643" s="20">
        <f t="shared" si="76"/>
        <v>2.8414555947419151E-2</v>
      </c>
      <c r="D1643" s="18">
        <f>Data!C1650/12</f>
        <v>2.269166666666667</v>
      </c>
      <c r="E1643" s="20">
        <f>D1643/B1643</f>
        <v>1.4738102351601436E-3</v>
      </c>
      <c r="F1643" s="18">
        <f t="shared" si="77"/>
        <v>733883.93528714334</v>
      </c>
      <c r="G1643" s="21">
        <f t="shared" si="78"/>
        <v>2.991632823910817E-2</v>
      </c>
    </row>
    <row r="1644" spans="1:7" x14ac:dyDescent="0.15">
      <c r="A1644" s="17" t="str">
        <f>LEFT(Data!A1650,4)&amp;"-"&amp;IF(LEN(Data!A1650)-FIND(".",Data!A1650)=1,10,RIGHT(Data!A1650,2))&amp;"-28"</f>
        <v>2007-10-28</v>
      </c>
      <c r="B1644" s="18">
        <f>Data!B1651</f>
        <v>1463.39</v>
      </c>
      <c r="C1644" s="20">
        <f t="shared" si="76"/>
        <v>-4.953691074652844E-2</v>
      </c>
      <c r="D1644" s="18">
        <f>Data!C1651/12</f>
        <v>2.2900000000000005</v>
      </c>
      <c r="E1644" s="20">
        <f>D1644/B1644</f>
        <v>1.5648596751378651E-3</v>
      </c>
      <c r="F1644" s="18">
        <f t="shared" si="77"/>
        <v>698611.1979417589</v>
      </c>
      <c r="G1644" s="21">
        <f t="shared" si="78"/>
        <v>-4.8063100511368195E-2</v>
      </c>
    </row>
    <row r="1645" spans="1:7" x14ac:dyDescent="0.15">
      <c r="A1645" s="17" t="str">
        <f>LEFT(Data!A1651,4)&amp;"-"&amp;IF(LEN(Data!A1651)-FIND(".",Data!A1651)=1,10,RIGHT(Data!A1651,2))&amp;"-28"</f>
        <v>2007-11-28</v>
      </c>
      <c r="B1645" s="18">
        <f>Data!B1652</f>
        <v>1479.22</v>
      </c>
      <c r="C1645" s="20">
        <f t="shared" si="76"/>
        <v>1.0817348758703993E-2</v>
      </c>
      <c r="D1645" s="18">
        <f>Data!C1652/12</f>
        <v>2.3108333333333335</v>
      </c>
      <c r="E1645" s="20">
        <f>D1645/B1645</f>
        <v>1.5621971940166666E-3</v>
      </c>
      <c r="F1645" s="18">
        <f t="shared" si="77"/>
        <v>707261.54740888975</v>
      </c>
      <c r="G1645" s="21">
        <f t="shared" si="78"/>
        <v>1.2382208433841857E-2</v>
      </c>
    </row>
    <row r="1646" spans="1:7" x14ac:dyDescent="0.15">
      <c r="A1646" s="17" t="str">
        <f>LEFT(Data!A1652,4)&amp;"-"&amp;IF(LEN(Data!A1652)-FIND(".",Data!A1652)=1,10,RIGHT(Data!A1652,2))&amp;"-28"</f>
        <v>2007-12-28</v>
      </c>
      <c r="B1646" s="18">
        <f>Data!B1653</f>
        <v>1378.76</v>
      </c>
      <c r="C1646" s="20">
        <f t="shared" si="76"/>
        <v>-6.791417098200403E-2</v>
      </c>
      <c r="D1646" s="18">
        <f>Data!C1653/12</f>
        <v>2.3266666666666667</v>
      </c>
      <c r="E1646" s="20">
        <f>D1646/B1646</f>
        <v>1.6875066484860794E-3</v>
      </c>
      <c r="F1646" s="18">
        <f t="shared" si="77"/>
        <v>660333.34775396367</v>
      </c>
      <c r="G1646" s="21">
        <f t="shared" si="78"/>
        <v>-6.6351973787987406E-2</v>
      </c>
    </row>
    <row r="1647" spans="1:7" x14ac:dyDescent="0.15">
      <c r="A1647" s="17" t="str">
        <f>LEFT(Data!A1653,4)&amp;"-"&amp;IF(LEN(Data!A1653)-FIND(".",Data!A1653)=1,10,RIGHT(Data!A1653,2))&amp;"-28"</f>
        <v>2008-01-28</v>
      </c>
      <c r="B1647" s="18">
        <f>Data!B1654</f>
        <v>1354.87</v>
      </c>
      <c r="C1647" s="20">
        <f t="shared" si="76"/>
        <v>-1.7327163538251811E-2</v>
      </c>
      <c r="D1647" s="18">
        <f>Data!C1654/12</f>
        <v>2.3424999999999998</v>
      </c>
      <c r="E1647" s="20">
        <f>D1647/B1647</f>
        <v>1.7289481647685756E-3</v>
      </c>
      <c r="F1647" s="18">
        <f t="shared" si="77"/>
        <v>650005.96076222125</v>
      </c>
      <c r="G1647" s="21">
        <f t="shared" si="78"/>
        <v>-1.5639656889765874E-2</v>
      </c>
    </row>
    <row r="1648" spans="1:7" x14ac:dyDescent="0.15">
      <c r="A1648" s="17" t="str">
        <f>LEFT(Data!A1654,4)&amp;"-"&amp;IF(LEN(Data!A1654)-FIND(".",Data!A1654)=1,10,RIGHT(Data!A1654,2))&amp;"-28"</f>
        <v>2008-02-28</v>
      </c>
      <c r="B1648" s="18">
        <f>Data!B1655</f>
        <v>1316.94</v>
      </c>
      <c r="C1648" s="20">
        <f t="shared" si="76"/>
        <v>-2.7995305822698713E-2</v>
      </c>
      <c r="D1648" s="18">
        <f>Data!C1655/12</f>
        <v>2.3583333333333334</v>
      </c>
      <c r="E1648" s="20">
        <f>D1648/B1648</f>
        <v>1.7907674862433622E-3</v>
      </c>
      <c r="F1648" s="18">
        <f t="shared" si="77"/>
        <v>632932.67171705421</v>
      </c>
      <c r="G1648" s="21">
        <f t="shared" si="78"/>
        <v>-2.6266357657930173E-2</v>
      </c>
    </row>
    <row r="1649" spans="1:7" x14ac:dyDescent="0.15">
      <c r="A1649" s="17" t="str">
        <f>LEFT(Data!A1655,4)&amp;"-"&amp;IF(LEN(Data!A1655)-FIND(".",Data!A1655)=1,10,RIGHT(Data!A1655,2))&amp;"-28"</f>
        <v>2008-03-28</v>
      </c>
      <c r="B1649" s="18">
        <f>Data!B1656</f>
        <v>1370.47</v>
      </c>
      <c r="C1649" s="20">
        <f t="shared" si="76"/>
        <v>4.0647258037571854E-2</v>
      </c>
      <c r="D1649" s="18">
        <f>Data!C1656/12</f>
        <v>2.3697222222222223</v>
      </c>
      <c r="E1649" s="20">
        <f>D1649/B1649</f>
        <v>1.7291310442565122E-3</v>
      </c>
      <c r="F1649" s="18">
        <f t="shared" si="77"/>
        <v>659793.08459423913</v>
      </c>
      <c r="G1649" s="21">
        <f t="shared" si="78"/>
        <v>4.2438025523815259E-2</v>
      </c>
    </row>
    <row r="1650" spans="1:7" x14ac:dyDescent="0.15">
      <c r="A1650" s="17" t="str">
        <f>LEFT(Data!A1656,4)&amp;"-"&amp;IF(LEN(Data!A1656)-FIND(".",Data!A1656)=1,10,RIGHT(Data!A1656,2))&amp;"-28"</f>
        <v>2008-04-28</v>
      </c>
      <c r="B1650" s="18">
        <f>Data!B1657</f>
        <v>1403.22</v>
      </c>
      <c r="C1650" s="20">
        <f t="shared" si="76"/>
        <v>2.3896911278612487E-2</v>
      </c>
      <c r="D1650" s="18">
        <f>Data!C1657/12</f>
        <v>2.3811111111111112</v>
      </c>
      <c r="E1650" s="20">
        <f>D1650/B1650</f>
        <v>1.6968908019491678E-3</v>
      </c>
      <c r="F1650" s="18">
        <f t="shared" si="77"/>
        <v>676700.97010438738</v>
      </c>
      <c r="G1650" s="21">
        <f t="shared" si="78"/>
        <v>2.5626042322868914E-2</v>
      </c>
    </row>
    <row r="1651" spans="1:7" x14ac:dyDescent="0.15">
      <c r="A1651" s="17" t="str">
        <f>LEFT(Data!A1657,4)&amp;"-"&amp;IF(LEN(Data!A1657)-FIND(".",Data!A1657)=1,10,RIGHT(Data!A1657,2))&amp;"-28"</f>
        <v>2008-05-28</v>
      </c>
      <c r="B1651" s="18">
        <f>Data!B1658</f>
        <v>1341.25</v>
      </c>
      <c r="C1651" s="20">
        <f t="shared" si="76"/>
        <v>-4.416271147788664E-2</v>
      </c>
      <c r="D1651" s="18">
        <f>Data!C1658/12</f>
        <v>2.3925000000000001</v>
      </c>
      <c r="E1651" s="20">
        <f>D1651/B1651</f>
        <v>1.7837837837837839E-3</v>
      </c>
      <c r="F1651" s="18">
        <f t="shared" si="77"/>
        <v>647964.30805670156</v>
      </c>
      <c r="G1651" s="21">
        <f t="shared" si="78"/>
        <v>-4.2465820675937405E-2</v>
      </c>
    </row>
    <row r="1652" spans="1:7" x14ac:dyDescent="0.15">
      <c r="A1652" s="17" t="str">
        <f>LEFT(Data!A1658,4)&amp;"-"&amp;IF(LEN(Data!A1658)-FIND(".",Data!A1658)=1,10,RIGHT(Data!A1658,2))&amp;"-28"</f>
        <v>2008-06-28</v>
      </c>
      <c r="B1652" s="18">
        <f>Data!B1659</f>
        <v>1257.33</v>
      </c>
      <c r="C1652" s="20">
        <f t="shared" si="76"/>
        <v>-6.2568499534016775E-2</v>
      </c>
      <c r="D1652" s="18">
        <f>Data!C1659/12</f>
        <v>2.3963888888888891</v>
      </c>
      <c r="E1652" s="20">
        <f>D1652/B1652</f>
        <v>1.9059347099718365E-3</v>
      </c>
      <c r="F1652" s="18">
        <f t="shared" si="77"/>
        <v>608577.98177517857</v>
      </c>
      <c r="G1652" s="21">
        <f t="shared" si="78"/>
        <v>-6.0784715750232921E-2</v>
      </c>
    </row>
    <row r="1653" spans="1:7" x14ac:dyDescent="0.15">
      <c r="A1653" s="17" t="str">
        <f>LEFT(Data!A1659,4)&amp;"-"&amp;IF(LEN(Data!A1659)-FIND(".",Data!A1659)=1,10,RIGHT(Data!A1659,2))&amp;"-28"</f>
        <v>2008-07-28</v>
      </c>
      <c r="B1653" s="18">
        <f>Data!B1660</f>
        <v>1281.47</v>
      </c>
      <c r="C1653" s="20">
        <f t="shared" si="76"/>
        <v>1.9199414632594447E-2</v>
      </c>
      <c r="D1653" s="18">
        <f>Data!C1660/12</f>
        <v>2.4002777777777777</v>
      </c>
      <c r="E1653" s="20">
        <f>D1653/B1653</f>
        <v>1.8730659147524152E-3</v>
      </c>
      <c r="F1653" s="18">
        <f t="shared" si="77"/>
        <v>621422.23268273775</v>
      </c>
      <c r="G1653" s="21">
        <f t="shared" si="78"/>
        <v>2.110534934256636E-2</v>
      </c>
    </row>
    <row r="1654" spans="1:7" x14ac:dyDescent="0.15">
      <c r="A1654" s="17" t="str">
        <f>LEFT(Data!A1660,4)&amp;"-"&amp;IF(LEN(Data!A1660)-FIND(".",Data!A1660)=1,10,RIGHT(Data!A1660,2))&amp;"-28"</f>
        <v>2008-08-28</v>
      </c>
      <c r="B1654" s="18">
        <f>Data!B1661</f>
        <v>1216.95</v>
      </c>
      <c r="C1654" s="20">
        <f t="shared" si="76"/>
        <v>-5.0348427977244814E-2</v>
      </c>
      <c r="D1654" s="18">
        <f>Data!C1661/12</f>
        <v>2.4041666666666668</v>
      </c>
      <c r="E1654" s="20">
        <f>D1654/B1654</f>
        <v>1.9755673336346331E-3</v>
      </c>
      <c r="F1654" s="18">
        <f t="shared" si="77"/>
        <v>591298.56495975971</v>
      </c>
      <c r="G1654" s="21">
        <f t="shared" si="78"/>
        <v>-4.8475362062492255E-2</v>
      </c>
    </row>
    <row r="1655" spans="1:7" x14ac:dyDescent="0.15">
      <c r="A1655" s="17" t="str">
        <f>LEFT(Data!A1661,4)&amp;"-"&amp;IF(LEN(Data!A1661)-FIND(".",Data!A1661)=1,10,RIGHT(Data!A1661,2))&amp;"-28"</f>
        <v>2008-09-28</v>
      </c>
      <c r="B1655" s="18">
        <f>Data!B1662</f>
        <v>968.8</v>
      </c>
      <c r="C1655" s="20">
        <f t="shared" si="76"/>
        <v>-0.20391141788898481</v>
      </c>
      <c r="D1655" s="18">
        <f>Data!C1662/12</f>
        <v>2.3913888888888888</v>
      </c>
      <c r="E1655" s="20">
        <f>D1655/B1655</f>
        <v>2.4684030645013306E-3</v>
      </c>
      <c r="F1655" s="18">
        <f t="shared" si="77"/>
        <v>471894.18631245266</v>
      </c>
      <c r="G1655" s="21">
        <f t="shared" si="78"/>
        <v>-0.20193585055535013</v>
      </c>
    </row>
    <row r="1656" spans="1:7" x14ac:dyDescent="0.15">
      <c r="A1656" s="17" t="str">
        <f>LEFT(Data!A1662,4)&amp;"-"&amp;IF(LEN(Data!A1662)-FIND(".",Data!A1662)=1,10,RIGHT(Data!A1662,2))&amp;"-28"</f>
        <v>2008-10-28</v>
      </c>
      <c r="B1656" s="18">
        <f>Data!B1663</f>
        <v>883.04</v>
      </c>
      <c r="C1656" s="20">
        <f t="shared" si="76"/>
        <v>-8.852188274153594E-2</v>
      </c>
      <c r="D1656" s="18">
        <f>Data!C1663/12</f>
        <v>2.3786111111111112</v>
      </c>
      <c r="E1656" s="20">
        <f>D1656/B1656</f>
        <v>2.6936617946085244E-3</v>
      </c>
      <c r="F1656" s="18">
        <f t="shared" si="77"/>
        <v>431286.04954090324</v>
      </c>
      <c r="G1656" s="21">
        <f t="shared" si="78"/>
        <v>-8.6053479677034583E-2</v>
      </c>
    </row>
    <row r="1657" spans="1:7" x14ac:dyDescent="0.15">
      <c r="A1657" s="17" t="str">
        <f>LEFT(Data!A1663,4)&amp;"-"&amp;IF(LEN(Data!A1663)-FIND(".",Data!A1663)=1,10,RIGHT(Data!A1663,2))&amp;"-28"</f>
        <v>2008-11-28</v>
      </c>
      <c r="B1657" s="18">
        <f>Data!B1664</f>
        <v>877.56</v>
      </c>
      <c r="C1657" s="20">
        <f t="shared" si="76"/>
        <v>-6.2058343902881008E-3</v>
      </c>
      <c r="D1657" s="18">
        <f>Data!C1664/12</f>
        <v>2.3658333333333332</v>
      </c>
      <c r="E1657" s="20">
        <f>D1657/B1657</f>
        <v>2.695922026224228E-3</v>
      </c>
      <c r="F1657" s="18">
        <f t="shared" si="77"/>
        <v>429771.29849680676</v>
      </c>
      <c r="G1657" s="21">
        <f t="shared" si="78"/>
        <v>-3.5121725956795968E-3</v>
      </c>
    </row>
    <row r="1658" spans="1:7" x14ac:dyDescent="0.15">
      <c r="A1658" s="17" t="str">
        <f>LEFT(Data!A1664,4)&amp;"-"&amp;IF(LEN(Data!A1664)-FIND(".",Data!A1664)=1,10,RIGHT(Data!A1664,2))&amp;"-28"</f>
        <v>2008-12-28</v>
      </c>
      <c r="B1658" s="18">
        <f>Data!B1665</f>
        <v>865.58</v>
      </c>
      <c r="C1658" s="20">
        <f t="shared" si="76"/>
        <v>-1.3651488217329755E-2</v>
      </c>
      <c r="D1658" s="18">
        <f>Data!C1665/12</f>
        <v>2.3344444444444448</v>
      </c>
      <c r="E1658" s="20">
        <f>D1658/B1658</f>
        <v>2.6969713307198003E-3</v>
      </c>
      <c r="F1658" s="18">
        <f t="shared" si="77"/>
        <v>425062.91058908764</v>
      </c>
      <c r="G1658" s="21">
        <f t="shared" si="78"/>
        <v>-1.0955566191105492E-2</v>
      </c>
    </row>
    <row r="1659" spans="1:7" x14ac:dyDescent="0.15">
      <c r="A1659" s="17" t="str">
        <f>LEFT(Data!A1665,4)&amp;"-"&amp;IF(LEN(Data!A1665)-FIND(".",Data!A1665)=1,10,RIGHT(Data!A1665,2))&amp;"-28"</f>
        <v>2009-01-28</v>
      </c>
      <c r="B1659" s="18">
        <f>Data!B1666</f>
        <v>805.23</v>
      </c>
      <c r="C1659" s="20">
        <f t="shared" si="76"/>
        <v>-6.9722036091406925E-2</v>
      </c>
      <c r="D1659" s="18">
        <f>Data!C1666/12</f>
        <v>2.3030555555555559</v>
      </c>
      <c r="E1659" s="20">
        <f>D1659/B1659</f>
        <v>2.8601214007868011E-3</v>
      </c>
      <c r="F1659" s="18">
        <f t="shared" si="77"/>
        <v>396573.04147948785</v>
      </c>
      <c r="G1659" s="21">
        <f t="shared" si="78"/>
        <v>-6.7025064760687147E-2</v>
      </c>
    </row>
    <row r="1660" spans="1:7" x14ac:dyDescent="0.15">
      <c r="A1660" s="17" t="str">
        <f>LEFT(Data!A1666,4)&amp;"-"&amp;IF(LEN(Data!A1666)-FIND(".",Data!A1666)=1,10,RIGHT(Data!A1666,2))&amp;"-28"</f>
        <v>2009-02-28</v>
      </c>
      <c r="B1660" s="18">
        <f>Data!B1667</f>
        <v>757.13</v>
      </c>
      <c r="C1660" s="20">
        <f t="shared" si="76"/>
        <v>-5.9734485799088466E-2</v>
      </c>
      <c r="D1660" s="18">
        <f>Data!C1667/12</f>
        <v>2.2716666666666669</v>
      </c>
      <c r="E1660" s="20">
        <f>D1660/B1660</f>
        <v>3.0003654150101925E-3</v>
      </c>
      <c r="F1660" s="18">
        <f t="shared" si="77"/>
        <v>374018.20180784067</v>
      </c>
      <c r="G1660" s="21">
        <f t="shared" si="78"/>
        <v>-5.6874364398301624E-2</v>
      </c>
    </row>
    <row r="1661" spans="1:7" x14ac:dyDescent="0.15">
      <c r="A1661" s="17" t="str">
        <f>LEFT(Data!A1667,4)&amp;"-"&amp;IF(LEN(Data!A1667)-FIND(".",Data!A1667)=1,10,RIGHT(Data!A1667,2))&amp;"-28"</f>
        <v>2009-03-28</v>
      </c>
      <c r="B1661" s="18">
        <f>Data!B1668</f>
        <v>848.15</v>
      </c>
      <c r="C1661" s="20">
        <f t="shared" si="76"/>
        <v>0.12021713576268267</v>
      </c>
      <c r="D1661" s="18">
        <f>Data!C1668/12</f>
        <v>2.2252777777777779</v>
      </c>
      <c r="E1661" s="20">
        <f>D1661/B1661</f>
        <v>2.6236842277636949E-3</v>
      </c>
      <c r="F1661" s="18">
        <f t="shared" si="77"/>
        <v>420103.7900295768</v>
      </c>
      <c r="G1661" s="21">
        <f t="shared" si="78"/>
        <v>0.12321750117769281</v>
      </c>
    </row>
    <row r="1662" spans="1:7" x14ac:dyDescent="0.15">
      <c r="A1662" s="17" t="str">
        <f>LEFT(Data!A1668,4)&amp;"-"&amp;IF(LEN(Data!A1668)-FIND(".",Data!A1668)=1,10,RIGHT(Data!A1668,2))&amp;"-28"</f>
        <v>2009-04-28</v>
      </c>
      <c r="B1662" s="18">
        <f>Data!B1669</f>
        <v>902.41</v>
      </c>
      <c r="C1662" s="20">
        <f t="shared" si="76"/>
        <v>6.397453280669696E-2</v>
      </c>
      <c r="D1662" s="18">
        <f>Data!C1669/12</f>
        <v>2.1788888888888889</v>
      </c>
      <c r="E1662" s="20">
        <f>D1662/B1662</f>
        <v>2.4145221006957912E-3</v>
      </c>
      <c r="F1662" s="18">
        <f t="shared" si="77"/>
        <v>448081.953414966</v>
      </c>
      <c r="G1662" s="21">
        <f t="shared" si="78"/>
        <v>6.6598217034460561E-2</v>
      </c>
    </row>
    <row r="1663" spans="1:7" x14ac:dyDescent="0.15">
      <c r="A1663" s="17" t="str">
        <f>LEFT(Data!A1669,4)&amp;"-"&amp;IF(LEN(Data!A1669)-FIND(".",Data!A1669)=1,10,RIGHT(Data!A1669,2))&amp;"-28"</f>
        <v>2009-05-28</v>
      </c>
      <c r="B1663" s="18">
        <f>Data!B1670</f>
        <v>926.12</v>
      </c>
      <c r="C1663" s="20">
        <f t="shared" si="76"/>
        <v>2.6274088274730989E-2</v>
      </c>
      <c r="D1663" s="18">
        <f>Data!C1670/12</f>
        <v>2.1324999999999998</v>
      </c>
      <c r="E1663" s="20">
        <f>D1663/B1663</f>
        <v>2.3026173713989544E-3</v>
      </c>
      <c r="F1663" s="18">
        <f t="shared" si="77"/>
        <v>460936.80199274805</v>
      </c>
      <c r="G1663" s="21">
        <f t="shared" si="78"/>
        <v>2.8688610375426693E-2</v>
      </c>
    </row>
    <row r="1664" spans="1:7" x14ac:dyDescent="0.15">
      <c r="A1664" s="17" t="str">
        <f>LEFT(Data!A1670,4)&amp;"-"&amp;IF(LEN(Data!A1670)-FIND(".",Data!A1670)=1,10,RIGHT(Data!A1670,2))&amp;"-28"</f>
        <v>2009-06-28</v>
      </c>
      <c r="B1664" s="18">
        <f>Data!B1671</f>
        <v>935.82</v>
      </c>
      <c r="C1664" s="20">
        <f t="shared" si="76"/>
        <v>1.0473804690536825E-2</v>
      </c>
      <c r="D1664" s="18">
        <f>Data!C1671/12</f>
        <v>2.0855555555555552</v>
      </c>
      <c r="E1664" s="20">
        <f>D1664/B1664</f>
        <v>2.2285862190972142E-3</v>
      </c>
      <c r="F1664" s="18">
        <f t="shared" si="77"/>
        <v>466825.92511888628</v>
      </c>
      <c r="G1664" s="21">
        <f t="shared" si="78"/>
        <v>1.2776422061935744E-2</v>
      </c>
    </row>
    <row r="1665" spans="1:7" x14ac:dyDescent="0.15">
      <c r="A1665" s="17" t="str">
        <f>LEFT(Data!A1671,4)&amp;"-"&amp;IF(LEN(Data!A1671)-FIND(".",Data!A1671)=1,10,RIGHT(Data!A1671,2))&amp;"-28"</f>
        <v>2009-07-28</v>
      </c>
      <c r="B1665" s="18">
        <f>Data!B1672</f>
        <v>1009.73</v>
      </c>
      <c r="C1665" s="20">
        <f t="shared" si="76"/>
        <v>7.8978863456647508E-2</v>
      </c>
      <c r="D1665" s="18">
        <f>Data!C1672/12</f>
        <v>2.0386111111111109</v>
      </c>
      <c r="E1665" s="20">
        <f>D1665/B1665</f>
        <v>2.018966566419846E-3</v>
      </c>
      <c r="F1665" s="18">
        <f t="shared" si="77"/>
        <v>504735.66794031119</v>
      </c>
      <c r="G1665" s="21">
        <f t="shared" si="78"/>
        <v>8.120744967574467E-2</v>
      </c>
    </row>
    <row r="1666" spans="1:7" x14ac:dyDescent="0.15">
      <c r="A1666" s="17" t="str">
        <f>LEFT(Data!A1672,4)&amp;"-"&amp;IF(LEN(Data!A1672)-FIND(".",Data!A1672)=1,10,RIGHT(Data!A1672,2))&amp;"-28"</f>
        <v>2009-08-28</v>
      </c>
      <c r="B1666" s="18">
        <f>Data!B1673</f>
        <v>1044.55</v>
      </c>
      <c r="C1666" s="20">
        <f t="shared" si="76"/>
        <v>3.4484466144414805E-2</v>
      </c>
      <c r="D1666" s="18">
        <f>Data!C1673/12</f>
        <v>1.9916666666666665</v>
      </c>
      <c r="E1666" s="20">
        <f>D1666/B1666</f>
        <v>1.9067221929698593E-3</v>
      </c>
      <c r="F1666" s="18">
        <f t="shared" si="77"/>
        <v>523160.25243172853</v>
      </c>
      <c r="G1666" s="21">
        <f t="shared" si="78"/>
        <v>3.6503432710834671E-2</v>
      </c>
    </row>
    <row r="1667" spans="1:7" x14ac:dyDescent="0.15">
      <c r="A1667" s="17" t="str">
        <f>LEFT(Data!A1673,4)&amp;"-"&amp;IF(LEN(Data!A1673)-FIND(".",Data!A1673)=1,10,RIGHT(Data!A1673,2))&amp;"-28"</f>
        <v>2009-09-28</v>
      </c>
      <c r="B1667" s="18">
        <f>Data!B1674</f>
        <v>1067.6600000000001</v>
      </c>
      <c r="C1667" s="20">
        <f t="shared" si="76"/>
        <v>2.212435977215077E-2</v>
      </c>
      <c r="D1667" s="18">
        <f>Data!C1674/12</f>
        <v>1.9502777777777778</v>
      </c>
      <c r="E1667" s="20">
        <f>D1667/B1667</f>
        <v>1.8266843168965566E-3</v>
      </c>
      <c r="F1667" s="18">
        <f t="shared" si="77"/>
        <v>535732.35933880857</v>
      </c>
      <c r="G1667" s="21">
        <f t="shared" si="78"/>
        <v>2.4031081965120604E-2</v>
      </c>
    </row>
    <row r="1668" spans="1:7" x14ac:dyDescent="0.15">
      <c r="A1668" s="17" t="str">
        <f>LEFT(Data!A1674,4)&amp;"-"&amp;IF(LEN(Data!A1674)-FIND(".",Data!A1674)=1,10,RIGHT(Data!A1674,2))&amp;"-28"</f>
        <v>2009-10-28</v>
      </c>
      <c r="B1668" s="18">
        <f>Data!B1675</f>
        <v>1088.07</v>
      </c>
      <c r="C1668" s="20">
        <f t="shared" ref="C1668:C1731" si="79">B1668/B1667-1</f>
        <v>1.9116572691680656E-2</v>
      </c>
      <c r="D1668" s="18">
        <f>Data!C1675/12</f>
        <v>1.9088888888888889</v>
      </c>
      <c r="E1668" s="20">
        <f>D1668/B1668</f>
        <v>1.7543805903010735E-3</v>
      </c>
      <c r="F1668" s="18">
        <f t="shared" ref="F1668:F1731" si="80">(1+C1668+E1667)*F1667</f>
        <v>546952.33982825268</v>
      </c>
      <c r="G1668" s="21">
        <f t="shared" ref="G1668:G1731" si="81">F1668/F1667-1</f>
        <v>2.0943257008577243E-2</v>
      </c>
    </row>
    <row r="1669" spans="1:7" x14ac:dyDescent="0.15">
      <c r="A1669" s="17" t="str">
        <f>LEFT(Data!A1675,4)&amp;"-"&amp;IF(LEN(Data!A1675)-FIND(".",Data!A1675)=1,10,RIGHT(Data!A1675,2))&amp;"-28"</f>
        <v>2009-11-28</v>
      </c>
      <c r="B1669" s="18">
        <f>Data!B1676</f>
        <v>1110.3800000000001</v>
      </c>
      <c r="C1669" s="20">
        <f t="shared" si="79"/>
        <v>2.0504195502127676E-2</v>
      </c>
      <c r="D1669" s="18">
        <f>Data!C1676/12</f>
        <v>1.8674999999999999</v>
      </c>
      <c r="E1669" s="20">
        <f>D1669/B1669</f>
        <v>1.6818566616833874E-3</v>
      </c>
      <c r="F1669" s="18">
        <f t="shared" si="80"/>
        <v>559126.72010325175</v>
      </c>
      <c r="G1669" s="21">
        <f t="shared" si="81"/>
        <v>2.2258576092428761E-2</v>
      </c>
    </row>
    <row r="1670" spans="1:7" x14ac:dyDescent="0.15">
      <c r="A1670" s="17" t="str">
        <f>LEFT(Data!A1676,4)&amp;"-"&amp;IF(LEN(Data!A1676)-FIND(".",Data!A1676)=1,10,RIGHT(Data!A1676,2))&amp;"-28"</f>
        <v>2009-12-28</v>
      </c>
      <c r="B1670" s="18">
        <f>Data!B1677</f>
        <v>1123.58</v>
      </c>
      <c r="C1670" s="20">
        <f t="shared" si="79"/>
        <v>1.1887822186998909E-2</v>
      </c>
      <c r="D1670" s="18">
        <f>Data!C1677/12</f>
        <v>1.8533333333333333</v>
      </c>
      <c r="E1670" s="20">
        <f>D1670/B1670</f>
        <v>1.6494894296207954E-3</v>
      </c>
      <c r="F1670" s="18">
        <f t="shared" si="80"/>
        <v>566713.89013076993</v>
      </c>
      <c r="G1670" s="21">
        <f t="shared" si="81"/>
        <v>1.3569678848682321E-2</v>
      </c>
    </row>
    <row r="1671" spans="1:7" x14ac:dyDescent="0.15">
      <c r="A1671" s="17" t="str">
        <f>LEFT(Data!A1677,4)&amp;"-"&amp;IF(LEN(Data!A1677)-FIND(".",Data!A1677)=1,10,RIGHT(Data!A1677,2))&amp;"-28"</f>
        <v>2010-01-28</v>
      </c>
      <c r="B1671" s="18">
        <f>Data!B1678</f>
        <v>1089.1600000000001</v>
      </c>
      <c r="C1671" s="20">
        <f t="shared" si="79"/>
        <v>-3.0634222752273899E-2</v>
      </c>
      <c r="D1671" s="18">
        <f>Data!C1678/12</f>
        <v>1.8391666666666666</v>
      </c>
      <c r="E1671" s="20">
        <f>D1671/B1671</f>
        <v>1.6886101827708201E-3</v>
      </c>
      <c r="F1671" s="18">
        <f t="shared" si="80"/>
        <v>550287.8391550862</v>
      </c>
      <c r="G1671" s="21">
        <f t="shared" si="81"/>
        <v>-2.8984733322653167E-2</v>
      </c>
    </row>
    <row r="1672" spans="1:7" x14ac:dyDescent="0.15">
      <c r="A1672" s="17" t="str">
        <f>LEFT(Data!A1678,4)&amp;"-"&amp;IF(LEN(Data!A1678)-FIND(".",Data!A1678)=1,10,RIGHT(Data!A1678,2))&amp;"-28"</f>
        <v>2010-02-28</v>
      </c>
      <c r="B1672" s="18">
        <f>Data!B1679</f>
        <v>1152.05</v>
      </c>
      <c r="C1672" s="20">
        <f t="shared" si="79"/>
        <v>5.774174593264525E-2</v>
      </c>
      <c r="D1672" s="18">
        <f>Data!C1679/12</f>
        <v>1.825</v>
      </c>
      <c r="E1672" s="20">
        <f>D1672/B1672</f>
        <v>1.5841326331322426E-3</v>
      </c>
      <c r="F1672" s="18">
        <f t="shared" si="80"/>
        <v>582991.64140205586</v>
      </c>
      <c r="G1672" s="21">
        <f t="shared" si="81"/>
        <v>5.9430356115416139E-2</v>
      </c>
    </row>
    <row r="1673" spans="1:7" x14ac:dyDescent="0.15">
      <c r="A1673" s="17" t="str">
        <f>LEFT(Data!A1679,4)&amp;"-"&amp;IF(LEN(Data!A1679)-FIND(".",Data!A1679)=1,10,RIGHT(Data!A1679,2))&amp;"-28"</f>
        <v>2010-03-28</v>
      </c>
      <c r="B1673" s="18">
        <f>Data!B1680</f>
        <v>1197.32</v>
      </c>
      <c r="C1673" s="20">
        <f t="shared" si="79"/>
        <v>3.9295169480491277E-2</v>
      </c>
      <c r="D1673" s="18">
        <f>Data!C1680/12</f>
        <v>1.8288888888888888</v>
      </c>
      <c r="E1673" s="20">
        <f>D1673/B1673</f>
        <v>1.5274854582641975E-3</v>
      </c>
      <c r="F1673" s="18">
        <f t="shared" si="80"/>
        <v>606823.93284064776</v>
      </c>
      <c r="G1673" s="21">
        <f t="shared" si="81"/>
        <v>4.0879302113623561E-2</v>
      </c>
    </row>
    <row r="1674" spans="1:7" x14ac:dyDescent="0.15">
      <c r="A1674" s="17" t="str">
        <f>LEFT(Data!A1680,4)&amp;"-"&amp;IF(LEN(Data!A1680)-FIND(".",Data!A1680)=1,10,RIGHT(Data!A1680,2))&amp;"-28"</f>
        <v>2010-04-28</v>
      </c>
      <c r="B1674" s="18">
        <f>Data!B1681</f>
        <v>1125.06</v>
      </c>
      <c r="C1674" s="20">
        <f t="shared" si="79"/>
        <v>-6.0351451575184623E-2</v>
      </c>
      <c r="D1674" s="18">
        <f>Data!C1681/12</f>
        <v>1.8327777777777776</v>
      </c>
      <c r="E1674" s="20">
        <f>D1674/B1674</f>
        <v>1.6290489198600765E-3</v>
      </c>
      <c r="F1674" s="18">
        <f t="shared" si="80"/>
        <v>571128.14237629308</v>
      </c>
      <c r="G1674" s="21">
        <f t="shared" si="81"/>
        <v>-5.8823966116920423E-2</v>
      </c>
    </row>
    <row r="1675" spans="1:7" x14ac:dyDescent="0.15">
      <c r="A1675" s="17" t="str">
        <f>LEFT(Data!A1681,4)&amp;"-"&amp;IF(LEN(Data!A1681)-FIND(".",Data!A1681)=1,10,RIGHT(Data!A1681,2))&amp;"-28"</f>
        <v>2010-05-28</v>
      </c>
      <c r="B1675" s="18">
        <f>Data!B1682</f>
        <v>1083.3599999999999</v>
      </c>
      <c r="C1675" s="20">
        <f t="shared" si="79"/>
        <v>-3.7064689883206325E-2</v>
      </c>
      <c r="D1675" s="18">
        <f>Data!C1682/12</f>
        <v>1.8366666666666667</v>
      </c>
      <c r="E1675" s="20">
        <f>D1675/B1675</f>
        <v>1.6953428838674743E-3</v>
      </c>
      <c r="F1675" s="18">
        <f t="shared" si="80"/>
        <v>550889.8505789839</v>
      </c>
      <c r="G1675" s="21">
        <f t="shared" si="81"/>
        <v>-3.5435640963346171E-2</v>
      </c>
    </row>
    <row r="1676" spans="1:7" x14ac:dyDescent="0.15">
      <c r="A1676" s="17" t="str">
        <f>LEFT(Data!A1682,4)&amp;"-"&amp;IF(LEN(Data!A1682)-FIND(".",Data!A1682)=1,10,RIGHT(Data!A1682,2))&amp;"-28"</f>
        <v>2010-06-28</v>
      </c>
      <c r="B1676" s="18">
        <f>Data!B1683</f>
        <v>1079.8</v>
      </c>
      <c r="C1676" s="20">
        <f t="shared" si="79"/>
        <v>-3.2860729582040449E-3</v>
      </c>
      <c r="D1676" s="18">
        <f>Data!C1683/12</f>
        <v>1.8452777777777778</v>
      </c>
      <c r="E1676" s="20">
        <f>D1676/B1676</f>
        <v>1.7089069992385422E-3</v>
      </c>
      <c r="F1676" s="18">
        <f t="shared" si="80"/>
        <v>550013.53352602117</v>
      </c>
      <c r="G1676" s="21">
        <f t="shared" si="81"/>
        <v>-1.5907300743365216E-3</v>
      </c>
    </row>
    <row r="1677" spans="1:7" x14ac:dyDescent="0.15">
      <c r="A1677" s="17" t="str">
        <f>LEFT(Data!A1683,4)&amp;"-"&amp;IF(LEN(Data!A1683)-FIND(".",Data!A1683)=1,10,RIGHT(Data!A1683,2))&amp;"-28"</f>
        <v>2010-07-28</v>
      </c>
      <c r="B1677" s="18">
        <f>Data!B1684</f>
        <v>1087.28</v>
      </c>
      <c r="C1677" s="20">
        <f t="shared" si="79"/>
        <v>6.9272087423597473E-3</v>
      </c>
      <c r="D1677" s="18">
        <f>Data!C1684/12</f>
        <v>1.8538888888888889</v>
      </c>
      <c r="E1677" s="20">
        <f>D1677/B1677</f>
        <v>1.7050703488419624E-3</v>
      </c>
      <c r="F1677" s="18">
        <f t="shared" si="80"/>
        <v>554763.5140609974</v>
      </c>
      <c r="G1677" s="21">
        <f t="shared" si="81"/>
        <v>8.6361157415983936E-3</v>
      </c>
    </row>
    <row r="1678" spans="1:7" x14ac:dyDescent="0.15">
      <c r="A1678" s="17" t="str">
        <f>LEFT(Data!A1684,4)&amp;"-"&amp;IF(LEN(Data!A1684)-FIND(".",Data!A1684)=1,10,RIGHT(Data!A1684,2))&amp;"-28"</f>
        <v>2010-08-28</v>
      </c>
      <c r="B1678" s="18">
        <f>Data!B1685</f>
        <v>1122.08</v>
      </c>
      <c r="C1678" s="20">
        <f t="shared" si="79"/>
        <v>3.2006474873077728E-2</v>
      </c>
      <c r="D1678" s="18">
        <f>Data!C1685/12</f>
        <v>1.8625</v>
      </c>
      <c r="E1678" s="20">
        <f>D1678/B1678</f>
        <v>1.6598638243262515E-3</v>
      </c>
      <c r="F1678" s="18">
        <f t="shared" si="80"/>
        <v>573465.44935273577</v>
      </c>
      <c r="G1678" s="21">
        <f t="shared" si="81"/>
        <v>3.3711545221919659E-2</v>
      </c>
    </row>
    <row r="1679" spans="1:7" x14ac:dyDescent="0.15">
      <c r="A1679" s="17" t="str">
        <f>LEFT(Data!A1685,4)&amp;"-"&amp;IF(LEN(Data!A1685)-FIND(".",Data!A1685)=1,10,RIGHT(Data!A1685,2))&amp;"-28"</f>
        <v>2010-09-28</v>
      </c>
      <c r="B1679" s="18">
        <f>Data!B1686</f>
        <v>1171.58</v>
      </c>
      <c r="C1679" s="20">
        <f t="shared" si="79"/>
        <v>4.4114501639811676E-2</v>
      </c>
      <c r="D1679" s="18">
        <f>Data!C1686/12</f>
        <v>1.8730555555555555</v>
      </c>
      <c r="E1679" s="20">
        <f>D1679/B1679</f>
        <v>1.5987431976950406E-3</v>
      </c>
      <c r="F1679" s="18">
        <f t="shared" si="80"/>
        <v>599715.46641246392</v>
      </c>
      <c r="G1679" s="21">
        <f t="shared" si="81"/>
        <v>4.5774365464137823E-2</v>
      </c>
    </row>
    <row r="1680" spans="1:7" x14ac:dyDescent="0.15">
      <c r="A1680" s="17" t="str">
        <f>LEFT(Data!A1686,4)&amp;"-"&amp;IF(LEN(Data!A1686)-FIND(".",Data!A1686)=1,10,RIGHT(Data!A1686,2))&amp;"-28"</f>
        <v>2010-10-28</v>
      </c>
      <c r="B1680" s="18">
        <f>Data!B1687</f>
        <v>1198.8900000000001</v>
      </c>
      <c r="C1680" s="20">
        <f t="shared" si="79"/>
        <v>2.3310401338363818E-2</v>
      </c>
      <c r="D1680" s="18">
        <f>Data!C1687/12</f>
        <v>1.8836111111111113</v>
      </c>
      <c r="E1680" s="20">
        <f>D1680/B1680</f>
        <v>1.5711292204548468E-3</v>
      </c>
      <c r="F1680" s="18">
        <f t="shared" si="80"/>
        <v>614653.86564584193</v>
      </c>
      <c r="G1680" s="21">
        <f t="shared" si="81"/>
        <v>2.4909144536058747E-2</v>
      </c>
    </row>
    <row r="1681" spans="1:7" x14ac:dyDescent="0.15">
      <c r="A1681" s="17" t="str">
        <f>LEFT(Data!A1687,4)&amp;"-"&amp;IF(LEN(Data!A1687)-FIND(".",Data!A1687)=1,10,RIGHT(Data!A1687,2))&amp;"-28"</f>
        <v>2010-11-28</v>
      </c>
      <c r="B1681" s="18">
        <f>Data!B1688</f>
        <v>1241.53</v>
      </c>
      <c r="C1681" s="20">
        <f t="shared" si="79"/>
        <v>3.5566232098023898E-2</v>
      </c>
      <c r="D1681" s="18">
        <f>Data!C1688/12</f>
        <v>1.8941666666666668</v>
      </c>
      <c r="E1681" s="20">
        <f>D1681/B1681</f>
        <v>1.5256712819397573E-3</v>
      </c>
      <c r="F1681" s="18">
        <f t="shared" si="80"/>
        <v>637480.48834013124</v>
      </c>
      <c r="G1681" s="21">
        <f t="shared" si="81"/>
        <v>3.7137361318478668E-2</v>
      </c>
    </row>
    <row r="1682" spans="1:7" x14ac:dyDescent="0.15">
      <c r="A1682" s="17" t="str">
        <f>LEFT(Data!A1688,4)&amp;"-"&amp;IF(LEN(Data!A1688)-FIND(".",Data!A1688)=1,10,RIGHT(Data!A1688,2))&amp;"-28"</f>
        <v>2010-12-28</v>
      </c>
      <c r="B1682" s="18">
        <f>Data!B1689</f>
        <v>1282.6199999999999</v>
      </c>
      <c r="C1682" s="20">
        <f t="shared" si="79"/>
        <v>3.3096260259518395E-2</v>
      </c>
      <c r="D1682" s="18">
        <f>Data!C1689/12</f>
        <v>1.9136111111111112</v>
      </c>
      <c r="E1682" s="20">
        <f>D1682/B1682</f>
        <v>1.4919548355016383E-3</v>
      </c>
      <c r="F1682" s="18">
        <f t="shared" si="80"/>
        <v>659551.29416645865</v>
      </c>
      <c r="G1682" s="21">
        <f t="shared" si="81"/>
        <v>3.4621931541458206E-2</v>
      </c>
    </row>
    <row r="1683" spans="1:7" x14ac:dyDescent="0.15">
      <c r="A1683" s="17" t="str">
        <f>LEFT(Data!A1689,4)&amp;"-"&amp;IF(LEN(Data!A1689)-FIND(".",Data!A1689)=1,10,RIGHT(Data!A1689,2))&amp;"-28"</f>
        <v>2011-01-28</v>
      </c>
      <c r="B1683" s="18">
        <f>Data!B1690</f>
        <v>1321.12</v>
      </c>
      <c r="C1683" s="20">
        <f t="shared" si="79"/>
        <v>3.0016684598711985E-2</v>
      </c>
      <c r="D1683" s="18">
        <f>Data!C1690/12</f>
        <v>1.9330555555555555</v>
      </c>
      <c r="E1683" s="20">
        <f>D1683/B1683</f>
        <v>1.463194528548168E-3</v>
      </c>
      <c r="F1683" s="18">
        <f t="shared" si="80"/>
        <v>680332.85808271857</v>
      </c>
      <c r="G1683" s="21">
        <f t="shared" si="81"/>
        <v>3.150863943421367E-2</v>
      </c>
    </row>
    <row r="1684" spans="1:7" x14ac:dyDescent="0.15">
      <c r="A1684" s="17" t="str">
        <f>LEFT(Data!A1690,4)&amp;"-"&amp;IF(LEN(Data!A1690)-FIND(".",Data!A1690)=1,10,RIGHT(Data!A1690,2))&amp;"-28"</f>
        <v>2011-02-28</v>
      </c>
      <c r="B1684" s="18">
        <f>Data!B1691</f>
        <v>1304.49</v>
      </c>
      <c r="C1684" s="20">
        <f t="shared" si="79"/>
        <v>-1.2587804287271354E-2</v>
      </c>
      <c r="D1684" s="18">
        <f>Data!C1691/12</f>
        <v>1.9524999999999999</v>
      </c>
      <c r="E1684" s="20">
        <f>D1684/B1684</f>
        <v>1.4967535205329286E-3</v>
      </c>
      <c r="F1684" s="18">
        <f t="shared" si="80"/>
        <v>672764.42053051153</v>
      </c>
      <c r="G1684" s="21">
        <f t="shared" si="81"/>
        <v>-1.1124609758723203E-2</v>
      </c>
    </row>
    <row r="1685" spans="1:7" x14ac:dyDescent="0.15">
      <c r="A1685" s="17" t="str">
        <f>LEFT(Data!A1691,4)&amp;"-"&amp;IF(LEN(Data!A1691)-FIND(".",Data!A1691)=1,10,RIGHT(Data!A1691,2))&amp;"-28"</f>
        <v>2011-03-28</v>
      </c>
      <c r="B1685" s="18">
        <f>Data!B1692</f>
        <v>1331.51</v>
      </c>
      <c r="C1685" s="20">
        <f t="shared" si="79"/>
        <v>2.0713075608091991E-2</v>
      </c>
      <c r="D1685" s="18">
        <f>Data!C1692/12</f>
        <v>1.9777777777777779</v>
      </c>
      <c r="E1685" s="20">
        <f>D1685/B1685</f>
        <v>1.4853645693819633E-3</v>
      </c>
      <c r="F1685" s="18">
        <f t="shared" si="80"/>
        <v>687706.40335431264</v>
      </c>
      <c r="G1685" s="21">
        <f t="shared" si="81"/>
        <v>2.2209829128625014E-2</v>
      </c>
    </row>
    <row r="1686" spans="1:7" x14ac:dyDescent="0.15">
      <c r="A1686" s="17" t="str">
        <f>LEFT(Data!A1692,4)&amp;"-"&amp;IF(LEN(Data!A1692)-FIND(".",Data!A1692)=1,10,RIGHT(Data!A1692,2))&amp;"-28"</f>
        <v>2011-04-28</v>
      </c>
      <c r="B1686" s="18">
        <f>Data!B1693</f>
        <v>1338.31</v>
      </c>
      <c r="C1686" s="20">
        <f t="shared" si="79"/>
        <v>5.1069838003470203E-3</v>
      </c>
      <c r="D1686" s="18">
        <f>Data!C1693/12</f>
        <v>2.0030555555555556</v>
      </c>
      <c r="E1686" s="20">
        <f>D1686/B1686</f>
        <v>1.4967052144537183E-3</v>
      </c>
      <c r="F1686" s="18">
        <f t="shared" si="80"/>
        <v>692240.00354131765</v>
      </c>
      <c r="G1686" s="21">
        <f t="shared" si="81"/>
        <v>6.5923483697289953E-3</v>
      </c>
    </row>
    <row r="1687" spans="1:7" x14ac:dyDescent="0.15">
      <c r="A1687" s="17" t="str">
        <f>LEFT(Data!A1693,4)&amp;"-"&amp;IF(LEN(Data!A1693)-FIND(".",Data!A1693)=1,10,RIGHT(Data!A1693,2))&amp;"-28"</f>
        <v>2011-05-28</v>
      </c>
      <c r="B1687" s="18">
        <f>Data!B1694</f>
        <v>1287.29</v>
      </c>
      <c r="C1687" s="20">
        <f t="shared" si="79"/>
        <v>-3.8122706996136957E-2</v>
      </c>
      <c r="D1687" s="18">
        <f>Data!C1694/12</f>
        <v>2.0283333333333333</v>
      </c>
      <c r="E1687" s="20">
        <f>D1687/B1687</f>
        <v>1.5756615318485605E-3</v>
      </c>
      <c r="F1687" s="18">
        <f t="shared" si="80"/>
        <v>666886.0199382609</v>
      </c>
      <c r="G1687" s="21">
        <f t="shared" si="81"/>
        <v>-3.6626001781683293E-2</v>
      </c>
    </row>
    <row r="1688" spans="1:7" x14ac:dyDescent="0.15">
      <c r="A1688" s="17" t="str">
        <f>LEFT(Data!A1694,4)&amp;"-"&amp;IF(LEN(Data!A1694)-FIND(".",Data!A1694)=1,10,RIGHT(Data!A1694,2))&amp;"-28"</f>
        <v>2011-06-28</v>
      </c>
      <c r="B1688" s="18">
        <f>Data!B1695</f>
        <v>1325.19</v>
      </c>
      <c r="C1688" s="20">
        <f t="shared" si="79"/>
        <v>2.9441695344483376E-2</v>
      </c>
      <c r="D1688" s="18">
        <f>Data!C1695/12</f>
        <v>2.0516666666666663</v>
      </c>
      <c r="E1688" s="20">
        <f>D1688/B1688</f>
        <v>1.5482056661057404E-3</v>
      </c>
      <c r="F1688" s="18">
        <f t="shared" si="80"/>
        <v>687571.06161452248</v>
      </c>
      <c r="G1688" s="21">
        <f t="shared" si="81"/>
        <v>3.1017356876331892E-2</v>
      </c>
    </row>
    <row r="1689" spans="1:7" x14ac:dyDescent="0.15">
      <c r="A1689" s="17" t="str">
        <f>LEFT(Data!A1695,4)&amp;"-"&amp;IF(LEN(Data!A1695)-FIND(".",Data!A1695)=1,10,RIGHT(Data!A1695,2))&amp;"-28"</f>
        <v>2011-07-28</v>
      </c>
      <c r="B1689" s="18">
        <f>Data!B1696</f>
        <v>1185.31</v>
      </c>
      <c r="C1689" s="20">
        <f t="shared" si="79"/>
        <v>-0.10555467517865369</v>
      </c>
      <c r="D1689" s="18">
        <f>Data!C1696/12</f>
        <v>2.0749999999999997</v>
      </c>
      <c r="E1689" s="20">
        <f>D1689/B1689</f>
        <v>1.7505968902649938E-3</v>
      </c>
      <c r="F1689" s="18">
        <f t="shared" si="80"/>
        <v>616059.22295700142</v>
      </c>
      <c r="G1689" s="21">
        <f t="shared" si="81"/>
        <v>-0.10400646951254799</v>
      </c>
    </row>
    <row r="1690" spans="1:7" x14ac:dyDescent="0.15">
      <c r="A1690" s="17" t="str">
        <f>LEFT(Data!A1696,4)&amp;"-"&amp;IF(LEN(Data!A1696)-FIND(".",Data!A1696)=1,10,RIGHT(Data!A1696,2))&amp;"-28"</f>
        <v>2011-08-28</v>
      </c>
      <c r="B1690" s="18">
        <f>Data!B1697</f>
        <v>1173.8800000000001</v>
      </c>
      <c r="C1690" s="20">
        <f t="shared" si="79"/>
        <v>-9.64304696661622E-3</v>
      </c>
      <c r="D1690" s="18">
        <f>Data!C1697/12</f>
        <v>2.0983333333333332</v>
      </c>
      <c r="E1690" s="20">
        <f>D1690/B1690</f>
        <v>1.787519451164798E-3</v>
      </c>
      <c r="F1690" s="18">
        <f t="shared" si="80"/>
        <v>611197.00629573758</v>
      </c>
      <c r="G1690" s="21">
        <f t="shared" si="81"/>
        <v>-7.8924500763511984E-3</v>
      </c>
    </row>
    <row r="1691" spans="1:7" x14ac:dyDescent="0.15">
      <c r="A1691" s="17" t="str">
        <f>LEFT(Data!A1697,4)&amp;"-"&amp;IF(LEN(Data!A1697)-FIND(".",Data!A1697)=1,10,RIGHT(Data!A1697,2))&amp;"-28"</f>
        <v>2011-09-28</v>
      </c>
      <c r="B1691" s="18">
        <f>Data!B1698</f>
        <v>1207.22</v>
      </c>
      <c r="C1691" s="20">
        <f t="shared" si="79"/>
        <v>2.8401540191501651E-2</v>
      </c>
      <c r="D1691" s="18">
        <f>Data!C1698/12</f>
        <v>2.1330555555555555</v>
      </c>
      <c r="E1691" s="20">
        <f>D1691/B1691</f>
        <v>1.7669153555735951E-3</v>
      </c>
      <c r="F1691" s="18">
        <f t="shared" si="80"/>
        <v>629648.4691722187</v>
      </c>
      <c r="G1691" s="21">
        <f t="shared" si="81"/>
        <v>3.0189059642666383E-2</v>
      </c>
    </row>
    <row r="1692" spans="1:7" x14ac:dyDescent="0.15">
      <c r="A1692" s="17" t="str">
        <f>LEFT(Data!A1698,4)&amp;"-"&amp;IF(LEN(Data!A1698)-FIND(".",Data!A1698)=1,10,RIGHT(Data!A1698,2))&amp;"-28"</f>
        <v>2011-10-28</v>
      </c>
      <c r="B1692" s="18">
        <f>Data!B1699</f>
        <v>1226.42</v>
      </c>
      <c r="C1692" s="20">
        <f t="shared" si="79"/>
        <v>1.5904309073739631E-2</v>
      </c>
      <c r="D1692" s="18">
        <f>Data!C1699/12</f>
        <v>2.1677777777777778</v>
      </c>
      <c r="E1692" s="20">
        <f>D1692/B1692</f>
        <v>1.7675655793103321E-3</v>
      </c>
      <c r="F1692" s="18">
        <f t="shared" si="80"/>
        <v>640775.12858253438</v>
      </c>
      <c r="G1692" s="21">
        <f t="shared" si="81"/>
        <v>1.7671224429313126E-2</v>
      </c>
    </row>
    <row r="1693" spans="1:7" x14ac:dyDescent="0.15">
      <c r="A1693" s="17" t="str">
        <f>LEFT(Data!A1699,4)&amp;"-"&amp;IF(LEN(Data!A1699)-FIND(".",Data!A1699)=1,10,RIGHT(Data!A1699,2))&amp;"-28"</f>
        <v>2011-11-28</v>
      </c>
      <c r="B1693" s="18">
        <f>Data!B1700</f>
        <v>1243.32</v>
      </c>
      <c r="C1693" s="20">
        <f t="shared" si="79"/>
        <v>1.3779944880220274E-2</v>
      </c>
      <c r="D1693" s="18">
        <f>Data!C1700/12</f>
        <v>2.2025000000000001</v>
      </c>
      <c r="E1693" s="20">
        <f>D1693/B1693</f>
        <v>1.7714667181417496E-3</v>
      </c>
      <c r="F1693" s="18">
        <f t="shared" si="80"/>
        <v>650737.58659637836</v>
      </c>
      <c r="G1693" s="21">
        <f t="shared" si="81"/>
        <v>1.5547510459530622E-2</v>
      </c>
    </row>
    <row r="1694" spans="1:7" x14ac:dyDescent="0.15">
      <c r="A1694" s="17" t="str">
        <f>LEFT(Data!A1700,4)&amp;"-"&amp;IF(LEN(Data!A1700)-FIND(".",Data!A1700)=1,10,RIGHT(Data!A1700,2))&amp;"-28"</f>
        <v>2011-12-28</v>
      </c>
      <c r="B1694" s="18">
        <f>Data!B1701</f>
        <v>1300.58</v>
      </c>
      <c r="C1694" s="20">
        <f t="shared" si="79"/>
        <v>4.6054113180838296E-2</v>
      </c>
      <c r="D1694" s="18">
        <f>Data!C1701/12</f>
        <v>2.2280555555555557</v>
      </c>
      <c r="E1694" s="20">
        <f>D1694/B1694</f>
        <v>1.7131245717722523E-3</v>
      </c>
      <c r="F1694" s="18">
        <f t="shared" si="80"/>
        <v>681859.4890374128</v>
      </c>
      <c r="G1694" s="21">
        <f t="shared" si="81"/>
        <v>4.7825579898979953E-2</v>
      </c>
    </row>
    <row r="1695" spans="1:7" x14ac:dyDescent="0.15">
      <c r="A1695" s="17" t="str">
        <f>LEFT(Data!A1701,4)&amp;"-"&amp;IF(LEN(Data!A1701)-FIND(".",Data!A1701)=1,10,RIGHT(Data!A1701,2))&amp;"-28"</f>
        <v>2012-01-28</v>
      </c>
      <c r="B1695" s="18">
        <f>Data!B1702</f>
        <v>1352.49</v>
      </c>
      <c r="C1695" s="20">
        <f t="shared" si="79"/>
        <v>3.9912961909302158E-2</v>
      </c>
      <c r="D1695" s="18">
        <f>Data!C1702/12</f>
        <v>2.2536111111111112</v>
      </c>
      <c r="E1695" s="20">
        <f>D1695/B1695</f>
        <v>1.6662682246161608E-3</v>
      </c>
      <c r="F1695" s="18">
        <f t="shared" si="80"/>
        <v>710242.63109602535</v>
      </c>
      <c r="G1695" s="21">
        <f t="shared" si="81"/>
        <v>4.1626086481074465E-2</v>
      </c>
    </row>
    <row r="1696" spans="1:7" x14ac:dyDescent="0.15">
      <c r="A1696" s="17" t="str">
        <f>LEFT(Data!A1702,4)&amp;"-"&amp;IF(LEN(Data!A1702)-FIND(".",Data!A1702)=1,10,RIGHT(Data!A1702,2))&amp;"-28"</f>
        <v>2012-02-28</v>
      </c>
      <c r="B1696" s="18">
        <f>Data!B1703</f>
        <v>1389.24</v>
      </c>
      <c r="C1696" s="20">
        <f t="shared" si="79"/>
        <v>2.7172104784508599E-2</v>
      </c>
      <c r="D1696" s="18">
        <f>Data!C1703/12</f>
        <v>2.2791666666666668</v>
      </c>
      <c r="E1696" s="20">
        <f>D1696/B1696</f>
        <v>1.6405852600462603E-3</v>
      </c>
      <c r="F1696" s="18">
        <f t="shared" si="80"/>
        <v>730724.87301855476</v>
      </c>
      <c r="G1696" s="21">
        <f t="shared" si="81"/>
        <v>2.883837300912484E-2</v>
      </c>
    </row>
    <row r="1697" spans="1:7" x14ac:dyDescent="0.15">
      <c r="A1697" s="17" t="str">
        <f>LEFT(Data!A1703,4)&amp;"-"&amp;IF(LEN(Data!A1703)-FIND(".",Data!A1703)=1,10,RIGHT(Data!A1703,2))&amp;"-28"</f>
        <v>2012-03-28</v>
      </c>
      <c r="B1697" s="18">
        <f>Data!B1704</f>
        <v>1386.43</v>
      </c>
      <c r="C1697" s="20">
        <f t="shared" si="79"/>
        <v>-2.0226886643056607E-3</v>
      </c>
      <c r="D1697" s="18">
        <f>Data!C1704/12</f>
        <v>2.306111111111111</v>
      </c>
      <c r="E1697" s="20">
        <f>D1697/B1697</f>
        <v>1.6633447856084411E-3</v>
      </c>
      <c r="F1697" s="18">
        <f t="shared" si="80"/>
        <v>730445.66055699741</v>
      </c>
      <c r="G1697" s="21">
        <f t="shared" si="81"/>
        <v>-3.8210340425937073E-4</v>
      </c>
    </row>
    <row r="1698" spans="1:7" x14ac:dyDescent="0.15">
      <c r="A1698" s="17" t="str">
        <f>LEFT(Data!A1704,4)&amp;"-"&amp;IF(LEN(Data!A1704)-FIND(".",Data!A1704)=1,10,RIGHT(Data!A1704,2))&amp;"-28"</f>
        <v>2012-04-28</v>
      </c>
      <c r="B1698" s="18">
        <f>Data!B1705</f>
        <v>1341.27</v>
      </c>
      <c r="C1698" s="20">
        <f t="shared" si="79"/>
        <v>-3.2572867003743511E-2</v>
      </c>
      <c r="D1698" s="18">
        <f>Data!C1705/12</f>
        <v>2.3330555555555557</v>
      </c>
      <c r="E1698" s="20">
        <f>D1698/B1698</f>
        <v>1.7394376639718742E-3</v>
      </c>
      <c r="F1698" s="18">
        <f t="shared" si="80"/>
        <v>707867.93418287055</v>
      </c>
      <c r="G1698" s="21">
        <f t="shared" si="81"/>
        <v>-3.0909522218135033E-2</v>
      </c>
    </row>
    <row r="1699" spans="1:7" x14ac:dyDescent="0.15">
      <c r="A1699" s="17" t="str">
        <f>LEFT(Data!A1705,4)&amp;"-"&amp;IF(LEN(Data!A1705)-FIND(".",Data!A1705)=1,10,RIGHT(Data!A1705,2))&amp;"-28"</f>
        <v>2012-05-28</v>
      </c>
      <c r="B1699" s="18">
        <f>Data!B1706</f>
        <v>1323.48</v>
      </c>
      <c r="C1699" s="20">
        <f t="shared" si="79"/>
        <v>-1.3263548726207275E-2</v>
      </c>
      <c r="D1699" s="18">
        <f>Data!C1706/12</f>
        <v>2.36</v>
      </c>
      <c r="E1699" s="20">
        <f>D1699/B1699</f>
        <v>1.7831776830779459E-3</v>
      </c>
      <c r="F1699" s="18">
        <f t="shared" si="80"/>
        <v>699710.38549195207</v>
      </c>
      <c r="G1699" s="21">
        <f t="shared" si="81"/>
        <v>-1.1524111062235276E-2</v>
      </c>
    </row>
    <row r="1700" spans="1:7" x14ac:dyDescent="0.15">
      <c r="A1700" s="17" t="str">
        <f>LEFT(Data!A1706,4)&amp;"-"&amp;IF(LEN(Data!A1706)-FIND(".",Data!A1706)=1,10,RIGHT(Data!A1706,2))&amp;"-28"</f>
        <v>2012-06-28</v>
      </c>
      <c r="B1700" s="18">
        <f>Data!B1707</f>
        <v>1359.78</v>
      </c>
      <c r="C1700" s="20">
        <f t="shared" si="79"/>
        <v>2.7427690633783586E-2</v>
      </c>
      <c r="D1700" s="18">
        <f>Data!C1707/12</f>
        <v>2.3952777777777778</v>
      </c>
      <c r="E1700" s="20">
        <f>D1700/B1700</f>
        <v>1.7615186116708423E-3</v>
      </c>
      <c r="F1700" s="18">
        <f t="shared" si="80"/>
        <v>720149.53342249792</v>
      </c>
      <c r="G1700" s="21">
        <f t="shared" si="81"/>
        <v>2.9210868316861482E-2</v>
      </c>
    </row>
    <row r="1701" spans="1:7" x14ac:dyDescent="0.15">
      <c r="A1701" s="17" t="str">
        <f>LEFT(Data!A1707,4)&amp;"-"&amp;IF(LEN(Data!A1707)-FIND(".",Data!A1707)=1,10,RIGHT(Data!A1707,2))&amp;"-28"</f>
        <v>2012-07-28</v>
      </c>
      <c r="B1701" s="18">
        <f>Data!B1708</f>
        <v>1403.45</v>
      </c>
      <c r="C1701" s="20">
        <f t="shared" si="79"/>
        <v>3.2115489270323261E-2</v>
      </c>
      <c r="D1701" s="18">
        <f>Data!C1708/12</f>
        <v>2.4305555555555554</v>
      </c>
      <c r="E1701" s="20">
        <f>D1701/B1701</f>
        <v>1.7318433542737933E-3</v>
      </c>
      <c r="F1701" s="18">
        <f t="shared" si="80"/>
        <v>744546.04484246625</v>
      </c>
      <c r="G1701" s="21">
        <f t="shared" si="81"/>
        <v>3.3877007881994103E-2</v>
      </c>
    </row>
    <row r="1702" spans="1:7" x14ac:dyDescent="0.15">
      <c r="A1702" s="17" t="str">
        <f>LEFT(Data!A1708,4)&amp;"-"&amp;IF(LEN(Data!A1708)-FIND(".",Data!A1708)=1,10,RIGHT(Data!A1708,2))&amp;"-28"</f>
        <v>2012-08-28</v>
      </c>
      <c r="B1702" s="18">
        <f>Data!B1709</f>
        <v>1443.42</v>
      </c>
      <c r="C1702" s="20">
        <f t="shared" si="79"/>
        <v>2.8479817592361734E-2</v>
      </c>
      <c r="D1702" s="18">
        <f>Data!C1709/12</f>
        <v>2.4658333333333333</v>
      </c>
      <c r="E1702" s="20">
        <f>D1702/B1702</f>
        <v>1.7083269826754051E-3</v>
      </c>
      <c r="F1702" s="18">
        <f t="shared" si="80"/>
        <v>767040.01750840538</v>
      </c>
      <c r="G1702" s="21">
        <f t="shared" si="81"/>
        <v>3.0211660946635632E-2</v>
      </c>
    </row>
    <row r="1703" spans="1:7" x14ac:dyDescent="0.15">
      <c r="A1703" s="17" t="str">
        <f>LEFT(Data!A1709,4)&amp;"-"&amp;IF(LEN(Data!A1709)-FIND(".",Data!A1709)=1,10,RIGHT(Data!A1709,2))&amp;"-28"</f>
        <v>2012-09-28</v>
      </c>
      <c r="B1703" s="18">
        <f>Data!B1710</f>
        <v>1437.82</v>
      </c>
      <c r="C1703" s="20">
        <f t="shared" si="79"/>
        <v>-3.8796746615678002E-3</v>
      </c>
      <c r="D1703" s="18">
        <f>Data!C1710/12</f>
        <v>2.5119444444444441</v>
      </c>
      <c r="E1703" s="20">
        <f>D1703/B1703</f>
        <v>1.7470507048479255E-3</v>
      </c>
      <c r="F1703" s="18">
        <f t="shared" si="80"/>
        <v>765374.50694677094</v>
      </c>
      <c r="G1703" s="21">
        <f t="shared" si="81"/>
        <v>-2.1713476788923769E-3</v>
      </c>
    </row>
    <row r="1704" spans="1:7" x14ac:dyDescent="0.15">
      <c r="A1704" s="17" t="str">
        <f>LEFT(Data!A1710,4)&amp;"-"&amp;IF(LEN(Data!A1710)-FIND(".",Data!A1710)=1,10,RIGHT(Data!A1710,2))&amp;"-28"</f>
        <v>2012-10-28</v>
      </c>
      <c r="B1704" s="18">
        <f>Data!B1711</f>
        <v>1394.51</v>
      </c>
      <c r="C1704" s="20">
        <f t="shared" si="79"/>
        <v>-3.0121990235217222E-2</v>
      </c>
      <c r="D1704" s="18">
        <f>Data!C1711/12</f>
        <v>2.5580555555555553</v>
      </c>
      <c r="E1704" s="20">
        <f>D1704/B1704</f>
        <v>1.8343759138016618E-3</v>
      </c>
      <c r="F1704" s="18">
        <f t="shared" si="80"/>
        <v>743657.05159407016</v>
      </c>
      <c r="G1704" s="21">
        <f t="shared" si="81"/>
        <v>-2.8374939530369181E-2</v>
      </c>
    </row>
    <row r="1705" spans="1:7" x14ac:dyDescent="0.15">
      <c r="A1705" s="17" t="str">
        <f>LEFT(Data!A1711,4)&amp;"-"&amp;IF(LEN(Data!A1711)-FIND(".",Data!A1711)=1,10,RIGHT(Data!A1711,2))&amp;"-28"</f>
        <v>2012-11-28</v>
      </c>
      <c r="B1705" s="18">
        <f>Data!B1712</f>
        <v>1422.29</v>
      </c>
      <c r="C1705" s="20">
        <f t="shared" si="79"/>
        <v>1.9920975826634324E-2</v>
      </c>
      <c r="D1705" s="18">
        <f>Data!C1712/12</f>
        <v>2.6041666666666665</v>
      </c>
      <c r="E1705" s="20">
        <f>D1705/B1705</f>
        <v>1.8309674304583922E-3</v>
      </c>
      <c r="F1705" s="18">
        <f t="shared" si="80"/>
        <v>759835.57232575479</v>
      </c>
      <c r="G1705" s="21">
        <f t="shared" si="81"/>
        <v>2.175535174043608E-2</v>
      </c>
    </row>
    <row r="1706" spans="1:7" x14ac:dyDescent="0.15">
      <c r="A1706" s="17" t="str">
        <f>LEFT(Data!A1712,4)&amp;"-"&amp;IF(LEN(Data!A1712)-FIND(".",Data!A1712)=1,10,RIGHT(Data!A1712,2))&amp;"-28"</f>
        <v>2012-12-28</v>
      </c>
      <c r="B1706" s="18">
        <f>Data!B1713</f>
        <v>1480.4</v>
      </c>
      <c r="C1706" s="20">
        <f t="shared" si="79"/>
        <v>4.0856646675431874E-2</v>
      </c>
      <c r="D1706" s="18">
        <f>Data!C1713/12</f>
        <v>2.6280555555555556</v>
      </c>
      <c r="E1706" s="20">
        <f>D1706/B1706</f>
        <v>1.7752334203968896E-3</v>
      </c>
      <c r="F1706" s="18">
        <f t="shared" si="80"/>
        <v>792271.14002112485</v>
      </c>
      <c r="G1706" s="21">
        <f t="shared" si="81"/>
        <v>4.2687614105890281E-2</v>
      </c>
    </row>
    <row r="1707" spans="1:7" x14ac:dyDescent="0.15">
      <c r="A1707" s="17" t="str">
        <f>LEFT(Data!A1713,4)&amp;"-"&amp;IF(LEN(Data!A1713)-FIND(".",Data!A1713)=1,10,RIGHT(Data!A1713,2))&amp;"-28"</f>
        <v>2013-01-28</v>
      </c>
      <c r="B1707" s="18">
        <f>Data!B1714</f>
        <v>1512.31</v>
      </c>
      <c r="C1707" s="20">
        <f t="shared" si="79"/>
        <v>2.1554985139151439E-2</v>
      </c>
      <c r="D1707" s="18">
        <f>Data!C1714/12</f>
        <v>2.6519444444444442</v>
      </c>
      <c r="E1707" s="20">
        <f>D1707/B1707</f>
        <v>1.7535719822288052E-3</v>
      </c>
      <c r="F1707" s="18">
        <f t="shared" si="80"/>
        <v>810754.99887624022</v>
      </c>
      <c r="G1707" s="21">
        <f t="shared" si="81"/>
        <v>2.333021855954831E-2</v>
      </c>
    </row>
    <row r="1708" spans="1:7" x14ac:dyDescent="0.15">
      <c r="A1708" s="17" t="str">
        <f>LEFT(Data!A1714,4)&amp;"-"&amp;IF(LEN(Data!A1714)-FIND(".",Data!A1714)=1,10,RIGHT(Data!A1714,2))&amp;"-28"</f>
        <v>2013-02-28</v>
      </c>
      <c r="B1708" s="18">
        <f>Data!B1715</f>
        <v>1550.83</v>
      </c>
      <c r="C1708" s="20">
        <f t="shared" si="79"/>
        <v>2.5470968253863191E-2</v>
      </c>
      <c r="D1708" s="18">
        <f>Data!C1715/12</f>
        <v>2.6758333333333333</v>
      </c>
      <c r="E1708" s="20">
        <f>D1708/B1708</f>
        <v>1.7254201513598095E-3</v>
      </c>
      <c r="F1708" s="18">
        <f t="shared" si="80"/>
        <v>832827.4309647592</v>
      </c>
      <c r="G1708" s="21">
        <f t="shared" si="81"/>
        <v>2.7224540236091999E-2</v>
      </c>
    </row>
    <row r="1709" spans="1:7" x14ac:dyDescent="0.15">
      <c r="A1709" s="17" t="str">
        <f>LEFT(Data!A1715,4)&amp;"-"&amp;IF(LEN(Data!A1715)-FIND(".",Data!A1715)=1,10,RIGHT(Data!A1715,2))&amp;"-28"</f>
        <v>2013-03-28</v>
      </c>
      <c r="B1709" s="18">
        <f>Data!B1716</f>
        <v>1570.7</v>
      </c>
      <c r="C1709" s="20">
        <f t="shared" si="79"/>
        <v>1.2812493954849957E-2</v>
      </c>
      <c r="D1709" s="18">
        <f>Data!C1716/12</f>
        <v>2.7080555555555557</v>
      </c>
      <c r="E1709" s="20">
        <f>D1709/B1709</f>
        <v>1.7241074397119473E-3</v>
      </c>
      <c r="F1709" s="18">
        <f t="shared" si="80"/>
        <v>844935.00462142029</v>
      </c>
      <c r="G1709" s="21">
        <f t="shared" si="81"/>
        <v>1.4537914106209859E-2</v>
      </c>
    </row>
    <row r="1710" spans="1:7" x14ac:dyDescent="0.15">
      <c r="A1710" s="17" t="str">
        <f>LEFT(Data!A1716,4)&amp;"-"&amp;IF(LEN(Data!A1716)-FIND(".",Data!A1716)=1,10,RIGHT(Data!A1716,2))&amp;"-28"</f>
        <v>2013-04-28</v>
      </c>
      <c r="B1710" s="18">
        <f>Data!B1717</f>
        <v>1639.84</v>
      </c>
      <c r="C1710" s="20">
        <f t="shared" si="79"/>
        <v>4.4018590437384431E-2</v>
      </c>
      <c r="D1710" s="18">
        <f>Data!C1717/12</f>
        <v>2.7402777777777785</v>
      </c>
      <c r="E1710" s="20">
        <f>D1710/B1710</f>
        <v>1.6710641146561729E-3</v>
      </c>
      <c r="F1710" s="18">
        <f t="shared" si="80"/>
        <v>883584.61126360088</v>
      </c>
      <c r="G1710" s="21">
        <f t="shared" si="81"/>
        <v>4.5742697877096283E-2</v>
      </c>
    </row>
    <row r="1711" spans="1:7" x14ac:dyDescent="0.15">
      <c r="A1711" s="17" t="str">
        <f>LEFT(Data!A1717,4)&amp;"-"&amp;IF(LEN(Data!A1717)-FIND(".",Data!A1717)=1,10,RIGHT(Data!A1717,2))&amp;"-28"</f>
        <v>2013-05-28</v>
      </c>
      <c r="B1711" s="18">
        <f>Data!B1718</f>
        <v>1618.77</v>
      </c>
      <c r="C1711" s="20">
        <f t="shared" si="79"/>
        <v>-1.2848814518489515E-2</v>
      </c>
      <c r="D1711" s="18">
        <f>Data!C1718/12</f>
        <v>2.7725000000000004</v>
      </c>
      <c r="E1711" s="20">
        <f>D1711/B1711</f>
        <v>1.7127201517201335E-3</v>
      </c>
      <c r="F1711" s="18">
        <f t="shared" si="80"/>
        <v>873708.12301822822</v>
      </c>
      <c r="G1711" s="21">
        <f t="shared" si="81"/>
        <v>-1.1177750403833397E-2</v>
      </c>
    </row>
    <row r="1712" spans="1:7" x14ac:dyDescent="0.15">
      <c r="A1712" s="17" t="str">
        <f>LEFT(Data!A1718,4)&amp;"-"&amp;IF(LEN(Data!A1718)-FIND(".",Data!A1718)=1,10,RIGHT(Data!A1718,2))&amp;"-28"</f>
        <v>2013-06-28</v>
      </c>
      <c r="B1712" s="18">
        <f>Data!B1719</f>
        <v>1668.68</v>
      </c>
      <c r="C1712" s="20">
        <f t="shared" si="79"/>
        <v>3.0832051495888857E-2</v>
      </c>
      <c r="D1712" s="18">
        <f>Data!C1719/12</f>
        <v>2.8038888888888889</v>
      </c>
      <c r="E1712" s="20">
        <f>D1712/B1712</f>
        <v>1.6803035266731122E-3</v>
      </c>
      <c r="F1712" s="18">
        <f t="shared" si="80"/>
        <v>902142.75436851755</v>
      </c>
      <c r="G1712" s="21">
        <f t="shared" si="81"/>
        <v>3.254477164760905E-2</v>
      </c>
    </row>
    <row r="1713" spans="1:8" x14ac:dyDescent="0.15">
      <c r="A1713" s="17" t="str">
        <f>LEFT(Data!A1719,4)&amp;"-"&amp;IF(LEN(Data!A1719)-FIND(".",Data!A1719)=1,10,RIGHT(Data!A1719,2))&amp;"-28"</f>
        <v>2013-07-28</v>
      </c>
      <c r="B1713" s="18">
        <f>Data!B1720</f>
        <v>1670.09</v>
      </c>
      <c r="C1713" s="20">
        <f t="shared" si="79"/>
        <v>8.4497926504778498E-4</v>
      </c>
      <c r="D1713" s="18">
        <f>Data!C1720/12</f>
        <v>2.8352777777777778</v>
      </c>
      <c r="E1713" s="20">
        <f>D1713/B1713</f>
        <v>1.6976796327010987E-3</v>
      </c>
      <c r="F1713" s="18">
        <f t="shared" si="80"/>
        <v>904420.91994179995</v>
      </c>
      <c r="G1713" s="21">
        <f t="shared" si="81"/>
        <v>2.5252827917208176E-3</v>
      </c>
    </row>
    <row r="1714" spans="1:8" x14ac:dyDescent="0.15">
      <c r="A1714" s="17" t="str">
        <f>LEFT(Data!A1720,4)&amp;"-"&amp;IF(LEN(Data!A1720)-FIND(".",Data!A1720)=1,10,RIGHT(Data!A1720,2))&amp;"-28"</f>
        <v>2013-08-28</v>
      </c>
      <c r="B1714" s="18">
        <f>Data!B1721</f>
        <v>1687.17</v>
      </c>
      <c r="C1714" s="20">
        <f t="shared" si="79"/>
        <v>1.0226993754827607E-2</v>
      </c>
      <c r="D1714" s="18">
        <f>Data!C1721/12</f>
        <v>2.8666666666666667</v>
      </c>
      <c r="E1714" s="20">
        <f>D1714/B1714</f>
        <v>1.6990977000934503E-3</v>
      </c>
      <c r="F1714" s="18">
        <f t="shared" si="80"/>
        <v>915205.84401695419</v>
      </c>
      <c r="G1714" s="21">
        <f t="shared" si="81"/>
        <v>1.1924673387528673E-2</v>
      </c>
    </row>
    <row r="1715" spans="1:8" x14ac:dyDescent="0.15">
      <c r="A1715" s="17" t="str">
        <f>LEFT(Data!A1721,4)&amp;"-"&amp;IF(LEN(Data!A1721)-FIND(".",Data!A1721)=1,10,RIGHT(Data!A1721,2))&amp;"-28"</f>
        <v>2013-09-28</v>
      </c>
      <c r="B1715" s="18">
        <f>Data!B1722</f>
        <v>1720.03</v>
      </c>
      <c r="C1715" s="20">
        <f t="shared" si="79"/>
        <v>1.947640131107109E-2</v>
      </c>
      <c r="D1715" s="18">
        <f>Data!C1722/12</f>
        <v>2.8830555555555555</v>
      </c>
      <c r="E1715" s="20">
        <f>D1715/B1715</f>
        <v>1.6761658549883174E-3</v>
      </c>
      <c r="F1715" s="18">
        <f t="shared" si="80"/>
        <v>934585.78446194727</v>
      </c>
      <c r="G1715" s="21">
        <f t="shared" si="81"/>
        <v>2.1175499011164556E-2</v>
      </c>
    </row>
    <row r="1716" spans="1:8" x14ac:dyDescent="0.15">
      <c r="A1716" s="17" t="str">
        <f>LEFT(Data!A1722,4)&amp;"-"&amp;IF(LEN(Data!A1722)-FIND(".",Data!A1722)=1,10,RIGHT(Data!A1722,2))&amp;"-28"</f>
        <v>2013-10-28</v>
      </c>
      <c r="B1716" s="18">
        <f>Data!B1723</f>
        <v>1783.54</v>
      </c>
      <c r="C1716" s="20">
        <f t="shared" si="79"/>
        <v>3.6923774585327029E-2</v>
      </c>
      <c r="D1716" s="18">
        <f>Data!C1723/12</f>
        <v>2.8994444444444447</v>
      </c>
      <c r="E1716" s="20">
        <f>D1716/B1716</f>
        <v>1.6256683026141521E-3</v>
      </c>
      <c r="F1716" s="18">
        <f t="shared" si="80"/>
        <v>970660.74007854389</v>
      </c>
      <c r="G1716" s="21">
        <f t="shared" si="81"/>
        <v>3.859994044031545E-2</v>
      </c>
    </row>
    <row r="1717" spans="1:8" x14ac:dyDescent="0.15">
      <c r="A1717" s="17" t="str">
        <f>LEFT(Data!A1723,4)&amp;"-"&amp;IF(LEN(Data!A1723)-FIND(".",Data!A1723)=1,10,RIGHT(Data!A1723,2))&amp;"-28"</f>
        <v>2013-11-28</v>
      </c>
      <c r="B1717" s="18">
        <f>Data!B1724</f>
        <v>1807.78</v>
      </c>
      <c r="C1717" s="20">
        <f t="shared" si="79"/>
        <v>1.3590948338697117E-2</v>
      </c>
      <c r="D1717" s="18">
        <f>Data!C1724/12</f>
        <v>2.9158333333333335</v>
      </c>
      <c r="E1717" s="20">
        <f>D1717/B1717</f>
        <v>1.6129359398451878E-3</v>
      </c>
      <c r="F1717" s="18">
        <f t="shared" si="80"/>
        <v>985430.91244909051</v>
      </c>
      <c r="G1717" s="21">
        <f t="shared" si="81"/>
        <v>1.5216616641311242E-2</v>
      </c>
      <c r="H1717">
        <v>223</v>
      </c>
    </row>
    <row r="1718" spans="1:8" x14ac:dyDescent="0.15">
      <c r="A1718" s="17" t="str">
        <f>LEFT(Data!A1724,4)&amp;"-"&amp;IF(LEN(Data!A1724)-FIND(".",Data!A1724)=1,10,RIGHT(Data!A1724,2))&amp;"-28"</f>
        <v>2013-12-28</v>
      </c>
      <c r="B1718" s="18">
        <f>Data!B1725</f>
        <v>1822.36</v>
      </c>
      <c r="C1718" s="20">
        <f t="shared" si="79"/>
        <v>8.0651406697718198E-3</v>
      </c>
      <c r="D1718" s="18">
        <f>Data!C1725/12</f>
        <v>2.950277777777778</v>
      </c>
      <c r="E1718" s="20">
        <f>D1718/B1718</f>
        <v>1.6189324709595129E-3</v>
      </c>
      <c r="F1718" s="18">
        <f t="shared" si="80"/>
        <v>994967.98831325758</v>
      </c>
      <c r="G1718" s="21">
        <f t="shared" si="81"/>
        <v>9.6780766096169479E-3</v>
      </c>
    </row>
    <row r="1719" spans="1:8" x14ac:dyDescent="0.15">
      <c r="A1719" s="17" t="str">
        <f>LEFT(Data!A1725,4)&amp;"-"&amp;IF(LEN(Data!A1725)-FIND(".",Data!A1725)=1,10,RIGHT(Data!A1725,2))&amp;"-28"</f>
        <v>2014-01-28</v>
      </c>
      <c r="B1719" s="18">
        <f>Data!B1726</f>
        <v>1817.04</v>
      </c>
      <c r="C1719" s="20">
        <f t="shared" si="79"/>
        <v>-2.91929146820602E-3</v>
      </c>
      <c r="D1719" s="18">
        <f>Data!C1726/12</f>
        <v>2.9847222222222221</v>
      </c>
      <c r="E1719" s="20">
        <f>D1719/B1719</f>
        <v>1.6426287931042916E-3</v>
      </c>
      <c r="F1719" s="18">
        <f t="shared" si="80"/>
        <v>993674.17273768224</v>
      </c>
      <c r="G1719" s="21">
        <f t="shared" si="81"/>
        <v>-1.3003589972464535E-3</v>
      </c>
    </row>
    <row r="1720" spans="1:8" x14ac:dyDescent="0.15">
      <c r="A1720" s="17" t="str">
        <f>LEFT(Data!A1726,4)&amp;"-"&amp;IF(LEN(Data!A1726)-FIND(".",Data!A1726)=1,10,RIGHT(Data!A1726,2))&amp;"-28"</f>
        <v>2014-02-28</v>
      </c>
      <c r="B1720" s="18">
        <f>Data!B1727</f>
        <v>1863.52</v>
      </c>
      <c r="C1720" s="20">
        <f t="shared" si="79"/>
        <v>2.5580064280368076E-2</v>
      </c>
      <c r="D1720" s="18">
        <f>Data!C1727/12</f>
        <v>3.0191666666666666</v>
      </c>
      <c r="E1720" s="20">
        <f>D1720/B1720</f>
        <v>1.6201418104805243E-3</v>
      </c>
      <c r="F1720" s="18">
        <f t="shared" si="80"/>
        <v>1020724.6597571569</v>
      </c>
      <c r="G1720" s="21">
        <f t="shared" si="81"/>
        <v>2.722269307347247E-2</v>
      </c>
    </row>
    <row r="1721" spans="1:8" x14ac:dyDescent="0.15">
      <c r="A1721" s="17" t="str">
        <f>LEFT(Data!A1727,4)&amp;"-"&amp;IF(LEN(Data!A1727)-FIND(".",Data!A1727)=1,10,RIGHT(Data!A1727,2))&amp;"-28"</f>
        <v>2014-03-28</v>
      </c>
      <c r="B1721" s="18">
        <f>Data!B1728</f>
        <v>1864.26</v>
      </c>
      <c r="C1721" s="20">
        <f t="shared" si="79"/>
        <v>3.9709796514131313E-4</v>
      </c>
      <c r="D1721" s="18">
        <f>Data!C1728/12</f>
        <v>3.0511111111111107</v>
      </c>
      <c r="E1721" s="20">
        <f>D1721/B1721</f>
        <v>1.6366338982283107E-3</v>
      </c>
      <c r="F1721" s="18">
        <f t="shared" si="80"/>
        <v>1022783.706140777</v>
      </c>
      <c r="G1721" s="21">
        <f t="shared" si="81"/>
        <v>2.0172397756217375E-3</v>
      </c>
    </row>
    <row r="1722" spans="1:8" x14ac:dyDescent="0.15">
      <c r="A1722" s="17" t="str">
        <f>LEFT(Data!A1728,4)&amp;"-"&amp;IF(LEN(Data!A1728)-FIND(".",Data!A1728)=1,10,RIGHT(Data!A1728,2))&amp;"-28"</f>
        <v>2014-04-28</v>
      </c>
      <c r="B1722" s="18">
        <f>Data!B1729</f>
        <v>1889.77</v>
      </c>
      <c r="C1722" s="20">
        <f t="shared" si="79"/>
        <v>1.3683713645092466E-2</v>
      </c>
      <c r="D1722" s="18">
        <f>Data!C1729/12</f>
        <v>3.0830555555555557</v>
      </c>
      <c r="E1722" s="20">
        <f>D1722/B1722</f>
        <v>1.631444861308813E-3</v>
      </c>
      <c r="F1722" s="18">
        <f t="shared" si="80"/>
        <v>1038453.1079804994</v>
      </c>
      <c r="G1722" s="21">
        <f t="shared" si="81"/>
        <v>1.5320347543320789E-2</v>
      </c>
    </row>
    <row r="1723" spans="1:8" x14ac:dyDescent="0.15">
      <c r="A1723" s="17" t="str">
        <f>LEFT(Data!A1729,4)&amp;"-"&amp;IF(LEN(Data!A1729)-FIND(".",Data!A1729)=1,10,RIGHT(Data!A1729,2))&amp;"-28"</f>
        <v>2014-05-28</v>
      </c>
      <c r="B1723" s="18">
        <f>Data!B1730</f>
        <v>1947.09</v>
      </c>
      <c r="C1723" s="20">
        <f t="shared" si="79"/>
        <v>3.03317334913773E-2</v>
      </c>
      <c r="D1723" s="18">
        <f>Data!C1730/12</f>
        <v>3.1150000000000002</v>
      </c>
      <c r="E1723" s="20">
        <f>D1723/B1723</f>
        <v>1.5998233260917575E-3</v>
      </c>
      <c r="F1723" s="18">
        <f t="shared" si="80"/>
        <v>1071645.3698817813</v>
      </c>
      <c r="G1723" s="21">
        <f t="shared" si="81"/>
        <v>3.1963178352686139E-2</v>
      </c>
    </row>
    <row r="1724" spans="1:8" x14ac:dyDescent="0.15">
      <c r="A1724" s="17" t="str">
        <f>LEFT(Data!A1730,4)&amp;"-"&amp;IF(LEN(Data!A1730)-FIND(".",Data!A1730)=1,10,RIGHT(Data!A1730,2))&amp;"-28"</f>
        <v>2014-06-28</v>
      </c>
      <c r="B1724" s="18">
        <f>Data!B1731</f>
        <v>1973.1</v>
      </c>
      <c r="C1724" s="20">
        <f t="shared" si="79"/>
        <v>1.3358396376130566E-2</v>
      </c>
      <c r="D1724" s="18">
        <f>Data!C1731/12</f>
        <v>3.1458333333333335</v>
      </c>
      <c r="E1724" s="20">
        <f>D1724/B1724</f>
        <v>1.5943608196915177E-3</v>
      </c>
      <c r="F1724" s="18">
        <f t="shared" si="80"/>
        <v>1087675.2767673421</v>
      </c>
      <c r="G1724" s="21">
        <f t="shared" si="81"/>
        <v>1.495821970222222E-2</v>
      </c>
    </row>
    <row r="1725" spans="1:8" x14ac:dyDescent="0.15">
      <c r="A1725" s="17" t="str">
        <f>LEFT(Data!A1731,4)&amp;"-"&amp;IF(LEN(Data!A1731)-FIND(".",Data!A1731)=1,10,RIGHT(Data!A1731,2))&amp;"-28"</f>
        <v>2014-07-28</v>
      </c>
      <c r="B1725" s="18">
        <f>Data!B1732</f>
        <v>1961.53</v>
      </c>
      <c r="C1725" s="20">
        <f t="shared" si="79"/>
        <v>-5.8638690385687253E-3</v>
      </c>
      <c r="D1725" s="18">
        <f>Data!C1732/12</f>
        <v>3.1766666666666672</v>
      </c>
      <c r="E1725" s="20">
        <f>D1725/B1725</f>
        <v>1.6194841101928939E-3</v>
      </c>
      <c r="F1725" s="18">
        <f t="shared" si="80"/>
        <v>1083031.4382337146</v>
      </c>
      <c r="G1725" s="21">
        <f t="shared" si="81"/>
        <v>-4.2695082188770606E-3</v>
      </c>
    </row>
    <row r="1726" spans="1:8" x14ac:dyDescent="0.15">
      <c r="A1726" s="17" t="str">
        <f>LEFT(Data!A1732,4)&amp;"-"&amp;IF(LEN(Data!A1732)-FIND(".",Data!A1732)=1,10,RIGHT(Data!A1732,2))&amp;"-28"</f>
        <v>2014-08-28</v>
      </c>
      <c r="B1726" s="18">
        <f>Data!B1733</f>
        <v>1993.23</v>
      </c>
      <c r="C1726" s="20">
        <f t="shared" si="79"/>
        <v>1.6160854027213567E-2</v>
      </c>
      <c r="D1726" s="18">
        <f>Data!C1733/12</f>
        <v>3.2075</v>
      </c>
      <c r="E1726" s="20">
        <f>D1726/B1726</f>
        <v>1.6091971322928112E-3</v>
      </c>
      <c r="F1726" s="18">
        <f t="shared" si="80"/>
        <v>1102288.1034189516</v>
      </c>
      <c r="G1726" s="21">
        <f t="shared" si="81"/>
        <v>1.7780338137406426E-2</v>
      </c>
    </row>
    <row r="1727" spans="1:8" x14ac:dyDescent="0.15">
      <c r="A1727" s="17" t="str">
        <f>LEFT(Data!A1733,4)&amp;"-"&amp;IF(LEN(Data!A1733)-FIND(".",Data!A1733)=1,10,RIGHT(Data!A1733,2))&amp;"-28"</f>
        <v>2014-09-28</v>
      </c>
      <c r="B1727" s="18">
        <f>Data!B1734</f>
        <v>1937.27</v>
      </c>
      <c r="C1727" s="20">
        <f t="shared" si="79"/>
        <v>-2.8075033990056397E-2</v>
      </c>
      <c r="D1727" s="18">
        <f>Data!C1734/12</f>
        <v>3.2338888888888886</v>
      </c>
      <c r="E1727" s="20">
        <f>D1727/B1727</f>
        <v>1.6693021049667257E-3</v>
      </c>
      <c r="F1727" s="18">
        <f t="shared" si="80"/>
        <v>1073115.126303612</v>
      </c>
      <c r="G1727" s="21">
        <f t="shared" si="81"/>
        <v>-2.6465836857763603E-2</v>
      </c>
    </row>
    <row r="1728" spans="1:8" x14ac:dyDescent="0.15">
      <c r="A1728" s="17" t="str">
        <f>LEFT(Data!A1734,4)&amp;"-"&amp;IF(LEN(Data!A1734)-FIND(".",Data!A1734)=1,10,RIGHT(Data!A1734,2))&amp;"-28"</f>
        <v>2014-10-28</v>
      </c>
      <c r="B1728" s="18">
        <f>Data!B1735</f>
        <v>2044.57</v>
      </c>
      <c r="C1728" s="20">
        <f t="shared" si="79"/>
        <v>5.538722016032871E-2</v>
      </c>
      <c r="D1728" s="18">
        <f>Data!C1735/12</f>
        <v>3.2602777777777781</v>
      </c>
      <c r="E1728" s="20">
        <f>D1728/B1728</f>
        <v>1.5946031575234784E-3</v>
      </c>
      <c r="F1728" s="18">
        <f t="shared" si="80"/>
        <v>1134343.3434007794</v>
      </c>
      <c r="G1728" s="21">
        <f t="shared" si="81"/>
        <v>5.7056522265295451E-2</v>
      </c>
    </row>
    <row r="1729" spans="1:7" x14ac:dyDescent="0.15">
      <c r="A1729" s="17" t="str">
        <f>LEFT(Data!A1735,4)&amp;"-"&amp;IF(LEN(Data!A1735)-FIND(".",Data!A1735)=1,10,RIGHT(Data!A1735,2))&amp;"-28"</f>
        <v>2014-11-28</v>
      </c>
      <c r="B1729" s="18">
        <f>Data!B1736</f>
        <v>2054.27</v>
      </c>
      <c r="C1729" s="20">
        <f t="shared" si="79"/>
        <v>4.7442738570946386E-3</v>
      </c>
      <c r="D1729" s="18">
        <f>Data!C1736/12</f>
        <v>3.2866666666666666</v>
      </c>
      <c r="E1729" s="20">
        <f>D1729/B1729</f>
        <v>1.5999195172332102E-3</v>
      </c>
      <c r="F1729" s="18">
        <f t="shared" si="80"/>
        <v>1141533.8063469478</v>
      </c>
      <c r="G1729" s="21">
        <f t="shared" si="81"/>
        <v>6.3388770146182161E-3</v>
      </c>
    </row>
    <row r="1730" spans="1:7" x14ac:dyDescent="0.15">
      <c r="A1730" s="17" t="str">
        <f>LEFT(Data!A1736,4)&amp;"-"&amp;IF(LEN(Data!A1736)-FIND(".",Data!A1736)=1,10,RIGHT(Data!A1736,2))&amp;"-28"</f>
        <v>2014-12-28</v>
      </c>
      <c r="B1730" s="18">
        <f>Data!B1737</f>
        <v>2028.18</v>
      </c>
      <c r="C1730" s="20">
        <f t="shared" si="79"/>
        <v>-1.270037531580559E-2</v>
      </c>
      <c r="D1730" s="18">
        <f>Data!C1737/12</f>
        <v>3.3247222222222224</v>
      </c>
      <c r="E1730" s="20">
        <f>D1730/B1730</f>
        <v>1.639263882999646E-3</v>
      </c>
      <c r="F1730" s="18">
        <f t="shared" si="80"/>
        <v>1128862.2607870174</v>
      </c>
      <c r="G1730" s="21">
        <f t="shared" si="81"/>
        <v>-1.1100455798572439E-2</v>
      </c>
    </row>
    <row r="1731" spans="1:7" x14ac:dyDescent="0.15">
      <c r="A1731" s="17" t="str">
        <f>LEFT(Data!A1737,4)&amp;"-"&amp;IF(LEN(Data!A1737)-FIND(".",Data!A1737)=1,10,RIGHT(Data!A1737,2))&amp;"-28"</f>
        <v>2015-01-28</v>
      </c>
      <c r="B1731" s="18">
        <f>Data!B1738</f>
        <v>2082.1999999999998</v>
      </c>
      <c r="C1731" s="20">
        <f t="shared" si="79"/>
        <v>2.6634716839728068E-2</v>
      </c>
      <c r="D1731" s="18">
        <f>Data!C1738/12</f>
        <v>3.3627777777777776</v>
      </c>
      <c r="E1731" s="20">
        <f>D1731/B1731</f>
        <v>1.6150118998068284E-3</v>
      </c>
      <c r="F1731" s="18">
        <f t="shared" si="80"/>
        <v>1160779.6905871243</v>
      </c>
      <c r="G1731" s="21">
        <f t="shared" si="81"/>
        <v>2.8273980722727687E-2</v>
      </c>
    </row>
    <row r="1732" spans="1:7" x14ac:dyDescent="0.15">
      <c r="A1732" s="17" t="str">
        <f>LEFT(Data!A1738,4)&amp;"-"&amp;IF(LEN(Data!A1738)-FIND(".",Data!A1738)=1,10,RIGHT(Data!A1738,2))&amp;"-28"</f>
        <v>2015-02-28</v>
      </c>
      <c r="B1732" s="18">
        <f>Data!B1739</f>
        <v>2079.9899999999998</v>
      </c>
      <c r="C1732" s="20">
        <f t="shared" ref="C1732:C1754" si="82">B1732/B1731-1</f>
        <v>-1.0613773892997891E-3</v>
      </c>
      <c r="D1732" s="18">
        <f>Data!C1739/12</f>
        <v>3.4008333333333334</v>
      </c>
      <c r="E1732" s="20">
        <f>D1732/B1732</f>
        <v>1.6350238863327871E-3</v>
      </c>
      <c r="F1732" s="18">
        <f t="shared" ref="F1732:F1754" si="83">(1+C1732+E1731)*F1731</f>
        <v>1161422.338282929</v>
      </c>
      <c r="G1732" s="21">
        <f t="shared" ref="G1732:G1754" si="84">F1732/F1731-1</f>
        <v>5.5363451050705059E-4</v>
      </c>
    </row>
    <row r="1733" spans="1:7" x14ac:dyDescent="0.15">
      <c r="A1733" s="17" t="str">
        <f>LEFT(Data!A1739,4)&amp;"-"&amp;IF(LEN(Data!A1739)-FIND(".",Data!A1739)=1,10,RIGHT(Data!A1739,2))&amp;"-28"</f>
        <v>2015-03-28</v>
      </c>
      <c r="B1733" s="18">
        <f>Data!B1740</f>
        <v>2094.86</v>
      </c>
      <c r="C1733" s="20">
        <f t="shared" si="82"/>
        <v>7.1490728320811048E-3</v>
      </c>
      <c r="D1733" s="18">
        <f>Data!C1740/12</f>
        <v>3.4266666666666672</v>
      </c>
      <c r="E1733" s="20">
        <f>D1733/B1733</f>
        <v>1.6357497239274544E-3</v>
      </c>
      <c r="F1733" s="18">
        <f t="shared" si="83"/>
        <v>1171624.3844333326</v>
      </c>
      <c r="G1733" s="21">
        <f t="shared" si="84"/>
        <v>8.7840967184138474E-3</v>
      </c>
    </row>
    <row r="1734" spans="1:7" x14ac:dyDescent="0.15">
      <c r="A1734" s="17" t="str">
        <f>LEFT(Data!A1740,4)&amp;"-"&amp;IF(LEN(Data!A1740)-FIND(".",Data!A1740)=1,10,RIGHT(Data!A1740,2))&amp;"-28"</f>
        <v>2015-04-28</v>
      </c>
      <c r="B1734" s="18">
        <f>Data!B1741</f>
        <v>2111.94</v>
      </c>
      <c r="C1734" s="20">
        <f t="shared" si="82"/>
        <v>8.1532894799651867E-3</v>
      </c>
      <c r="D1734" s="18">
        <f>Data!C1741/12</f>
        <v>3.4525000000000001</v>
      </c>
      <c r="E1734" s="20">
        <f>D1734/B1734</f>
        <v>1.6347528812371563E-3</v>
      </c>
      <c r="F1734" s="18">
        <f t="shared" si="83"/>
        <v>1183093.4614647871</v>
      </c>
      <c r="G1734" s="21">
        <f t="shared" si="84"/>
        <v>9.7890392038926244E-3</v>
      </c>
    </row>
    <row r="1735" spans="1:7" x14ac:dyDescent="0.15">
      <c r="A1735" s="17" t="str">
        <f>LEFT(Data!A1741,4)&amp;"-"&amp;IF(LEN(Data!A1741)-FIND(".",Data!A1741)=1,10,RIGHT(Data!A1741,2))&amp;"-28"</f>
        <v>2015-05-28</v>
      </c>
      <c r="B1735" s="18">
        <f>Data!B1742</f>
        <v>2099.29</v>
      </c>
      <c r="C1735" s="20">
        <f t="shared" si="82"/>
        <v>-5.9897534967849886E-3</v>
      </c>
      <c r="D1735" s="18">
        <f>Data!C1742/12</f>
        <v>3.4783333333333335</v>
      </c>
      <c r="E1735" s="20">
        <f>D1735/B1735</f>
        <v>1.6569093995271419E-3</v>
      </c>
      <c r="F1735" s="18">
        <f t="shared" si="83"/>
        <v>1177941.0887118573</v>
      </c>
      <c r="G1735" s="21">
        <f t="shared" si="84"/>
        <v>-4.3550006155478327E-3</v>
      </c>
    </row>
    <row r="1736" spans="1:7" x14ac:dyDescent="0.15">
      <c r="A1736" s="17" t="str">
        <f>LEFT(Data!A1742,4)&amp;"-"&amp;IF(LEN(Data!A1742)-FIND(".",Data!A1742)=1,10,RIGHT(Data!A1742,2))&amp;"-28"</f>
        <v>2015-06-28</v>
      </c>
      <c r="B1736" s="18">
        <f>Data!B1743</f>
        <v>2094.14</v>
      </c>
      <c r="C1736" s="20">
        <f t="shared" si="82"/>
        <v>-2.4532103711255582E-3</v>
      </c>
      <c r="D1736" s="18">
        <f>Data!C1743/12</f>
        <v>3.4997222222222226</v>
      </c>
      <c r="E1736" s="20">
        <f>D1736/B1736</f>
        <v>1.6711978292865916E-3</v>
      </c>
      <c r="F1736" s="18">
        <f t="shared" si="83"/>
        <v>1177003.0930784303</v>
      </c>
      <c r="G1736" s="21">
        <f t="shared" si="84"/>
        <v>-7.963009715985514E-4</v>
      </c>
    </row>
    <row r="1737" spans="1:7" x14ac:dyDescent="0.15">
      <c r="A1737" s="17" t="str">
        <f>LEFT(Data!A1743,4)&amp;"-"&amp;IF(LEN(Data!A1743)-FIND(".",Data!A1743)=1,10,RIGHT(Data!A1743,2))&amp;"-28"</f>
        <v>2015-07-28</v>
      </c>
      <c r="B1737" s="18">
        <f>Data!B1744</f>
        <v>2039.87</v>
      </c>
      <c r="C1737" s="20">
        <f t="shared" si="82"/>
        <v>-2.5915172815571097E-2</v>
      </c>
      <c r="D1737" s="18">
        <f>Data!C1744/12</f>
        <v>3.5211111111111109</v>
      </c>
      <c r="E1737" s="20">
        <f>D1737/B1737</f>
        <v>1.7261448578150132E-3</v>
      </c>
      <c r="F1737" s="18">
        <f t="shared" si="83"/>
        <v>1148467.8595310573</v>
      </c>
      <c r="G1737" s="21">
        <f t="shared" si="84"/>
        <v>-2.42439749862845E-2</v>
      </c>
    </row>
    <row r="1738" spans="1:7" x14ac:dyDescent="0.15">
      <c r="A1738" s="17" t="str">
        <f>LEFT(Data!A1744,4)&amp;"-"&amp;IF(LEN(Data!A1744)-FIND(".",Data!A1744)=1,10,RIGHT(Data!A1744,2))&amp;"-28"</f>
        <v>2015-08-28</v>
      </c>
      <c r="B1738" s="18">
        <f>Data!B1745</f>
        <v>1944.41</v>
      </c>
      <c r="C1738" s="20">
        <f t="shared" si="82"/>
        <v>-4.6797099815184207E-2</v>
      </c>
      <c r="D1738" s="18">
        <f>Data!C1745/12</f>
        <v>3.5425</v>
      </c>
      <c r="E1738" s="20">
        <f>D1738/B1738</f>
        <v>1.8218894163268035E-3</v>
      </c>
      <c r="F1738" s="18">
        <f t="shared" si="83"/>
        <v>1096705.3163641468</v>
      </c>
      <c r="G1738" s="21">
        <f t="shared" si="84"/>
        <v>-4.5070954957369236E-2</v>
      </c>
    </row>
    <row r="1739" spans="1:7" x14ac:dyDescent="0.15">
      <c r="A1739" s="17" t="str">
        <f>LEFT(Data!A1745,4)&amp;"-"&amp;IF(LEN(Data!A1745)-FIND(".",Data!A1745)=1,10,RIGHT(Data!A1745,2))&amp;"-28"</f>
        <v>2015-09-28</v>
      </c>
      <c r="B1739" s="18">
        <f>Data!B1746</f>
        <v>2024.81</v>
      </c>
      <c r="C1739" s="20">
        <f t="shared" si="82"/>
        <v>4.1349303901954793E-2</v>
      </c>
      <c r="D1739" s="18">
        <f>Data!C1746/12</f>
        <v>3.5669444444444447</v>
      </c>
      <c r="E1739" s="20">
        <f>D1739/B1739</f>
        <v>1.7616193343792479E-3</v>
      </c>
      <c r="F1739" s="18">
        <f t="shared" si="83"/>
        <v>1144051.3935900906</v>
      </c>
      <c r="G1739" s="21">
        <f t="shared" si="84"/>
        <v>4.3171193318281675E-2</v>
      </c>
    </row>
    <row r="1740" spans="1:7" x14ac:dyDescent="0.15">
      <c r="A1740" s="17" t="str">
        <f>LEFT(Data!A1746,4)&amp;"-"&amp;IF(LEN(Data!A1746)-FIND(".",Data!A1746)=1,10,RIGHT(Data!A1746,2))&amp;"-28"</f>
        <v>2015-10-28</v>
      </c>
      <c r="B1740" s="18">
        <f>Data!B1747</f>
        <v>2080.62</v>
      </c>
      <c r="C1740" s="20">
        <f t="shared" si="82"/>
        <v>2.7563079992690698E-2</v>
      </c>
      <c r="D1740" s="18">
        <f>Data!C1747/12</f>
        <v>3.5913888888888885</v>
      </c>
      <c r="E1740" s="20">
        <f>D1740/B1740</f>
        <v>1.7261147585281736E-3</v>
      </c>
      <c r="F1740" s="18">
        <f t="shared" si="83"/>
        <v>1177600.3567218352</v>
      </c>
      <c r="G1740" s="21">
        <f t="shared" si="84"/>
        <v>2.9324699327069936E-2</v>
      </c>
    </row>
    <row r="1741" spans="1:7" x14ac:dyDescent="0.15">
      <c r="A1741" s="17" t="str">
        <f>LEFT(Data!A1747,4)&amp;"-"&amp;IF(LEN(Data!A1747)-FIND(".",Data!A1747)=1,10,RIGHT(Data!A1747,2))&amp;"-28"</f>
        <v>2015-11-28</v>
      </c>
      <c r="B1741" s="18">
        <f>Data!B1748</f>
        <v>2054.08</v>
      </c>
      <c r="C1741" s="20">
        <f t="shared" si="82"/>
        <v>-1.2755813171073993E-2</v>
      </c>
      <c r="D1741" s="18">
        <f>Data!C1748/12</f>
        <v>3.6158333333333332</v>
      </c>
      <c r="E1741" s="20">
        <f>D1741/B1741</f>
        <v>1.7603176766889962E-3</v>
      </c>
      <c r="F1741" s="18">
        <f t="shared" si="83"/>
        <v>1164611.7799366869</v>
      </c>
      <c r="G1741" s="21">
        <f t="shared" si="84"/>
        <v>-1.1029698412545974E-2</v>
      </c>
    </row>
    <row r="1742" spans="1:7" x14ac:dyDescent="0.15">
      <c r="A1742" s="17" t="str">
        <f>LEFT(Data!A1748,4)&amp;"-"&amp;IF(LEN(Data!A1748)-FIND(".",Data!A1748)=1,10,RIGHT(Data!A1748,2))&amp;"-28"</f>
        <v>2015-12-28</v>
      </c>
      <c r="B1742" s="18">
        <f>Data!B1749</f>
        <v>1918.6</v>
      </c>
      <c r="C1742" s="20">
        <f t="shared" si="82"/>
        <v>-6.5956535285870088E-2</v>
      </c>
      <c r="D1742" s="18">
        <f>Data!C1749/12</f>
        <v>3.6294444444444447</v>
      </c>
      <c r="E1742" s="20">
        <f>D1742/B1742</f>
        <v>1.891715023686253E-3</v>
      </c>
      <c r="F1742" s="18">
        <f t="shared" si="83"/>
        <v>1089848.1086816557</v>
      </c>
      <c r="G1742" s="21">
        <f t="shared" si="84"/>
        <v>-6.4196217609180928E-2</v>
      </c>
    </row>
    <row r="1743" spans="1:7" x14ac:dyDescent="0.15">
      <c r="A1743" s="17" t="str">
        <f>LEFT(Data!A1749,4)&amp;"-"&amp;IF(LEN(Data!A1749)-FIND(".",Data!A1749)=1,10,RIGHT(Data!A1749,2))&amp;"-28"</f>
        <v>2016-01-28</v>
      </c>
      <c r="B1743" s="18">
        <f>Data!B1750</f>
        <v>1904.42</v>
      </c>
      <c r="C1743" s="20">
        <f t="shared" si="82"/>
        <v>-7.3908057958927964E-3</v>
      </c>
      <c r="D1743" s="18">
        <f>Data!C1750/12</f>
        <v>3.6430555555555557</v>
      </c>
      <c r="E1743" s="20">
        <f>D1743/B1743</f>
        <v>1.9129475407502314E-3</v>
      </c>
      <c r="F1743" s="18">
        <f t="shared" si="83"/>
        <v>1083854.9350040976</v>
      </c>
      <c r="G1743" s="21">
        <f t="shared" si="84"/>
        <v>-5.4990907722065607E-3</v>
      </c>
    </row>
    <row r="1744" spans="1:7" x14ac:dyDescent="0.15">
      <c r="A1744" s="17" t="str">
        <f>LEFT(Data!A1750,4)&amp;"-"&amp;IF(LEN(Data!A1750)-FIND(".",Data!A1750)=1,10,RIGHT(Data!A1750,2))&amp;"-28"</f>
        <v>2016-02-28</v>
      </c>
      <c r="B1744" s="18">
        <f>Data!B1751</f>
        <v>2021.95</v>
      </c>
      <c r="C1744" s="20">
        <f t="shared" si="82"/>
        <v>6.1714327721825946E-2</v>
      </c>
      <c r="D1744" s="18">
        <f>Data!C1751/12</f>
        <v>3.6566666666666667</v>
      </c>
      <c r="E1744" s="20">
        <f>D1744/B1744</f>
        <v>1.8084852081736277E-3</v>
      </c>
      <c r="F1744" s="18">
        <f t="shared" si="83"/>
        <v>1152817.671298305</v>
      </c>
      <c r="G1744" s="21">
        <f t="shared" si="84"/>
        <v>6.3627275262576166E-2</v>
      </c>
    </row>
    <row r="1745" spans="1:7" x14ac:dyDescent="0.15">
      <c r="A1745" s="17" t="str">
        <f>LEFT(Data!A1751,4)&amp;"-"&amp;IF(LEN(Data!A1751)-FIND(".",Data!A1751)=1,10,RIGHT(Data!A1751,2))&amp;"-28"</f>
        <v>2016-03-28</v>
      </c>
      <c r="B1745" s="18">
        <f>Data!B1752</f>
        <v>2075.54</v>
      </c>
      <c r="C1745" s="20">
        <f t="shared" si="82"/>
        <v>2.6504117312495357E-2</v>
      </c>
      <c r="D1745" s="18">
        <f>Data!C1752/12</f>
        <v>3.6727777777777781</v>
      </c>
      <c r="E1745" s="20">
        <f>D1745/B1745</f>
        <v>1.7695528767346224E-3</v>
      </c>
      <c r="F1745" s="18">
        <f t="shared" si="83"/>
        <v>1185456.9398045773</v>
      </c>
      <c r="G1745" s="21">
        <f t="shared" si="84"/>
        <v>2.8312602520669028E-2</v>
      </c>
    </row>
    <row r="1746" spans="1:7" x14ac:dyDescent="0.15">
      <c r="A1746" s="17" t="str">
        <f>LEFT(Data!A1752,4)&amp;"-"&amp;IF(LEN(Data!A1752)-FIND(".",Data!A1752)=1,10,RIGHT(Data!A1752,2))&amp;"-28"</f>
        <v>2016-04-28</v>
      </c>
      <c r="B1746" s="18">
        <f>Data!B1753</f>
        <v>2065.5500000000002</v>
      </c>
      <c r="C1746" s="20">
        <f t="shared" si="82"/>
        <v>-4.8132052381547608E-3</v>
      </c>
      <c r="D1746" s="18">
        <f>Data!C1753/12</f>
        <v>3.6888888888888887</v>
      </c>
      <c r="E1746" s="20">
        <f>D1746/B1746</f>
        <v>1.7859112047100716E-3</v>
      </c>
      <c r="F1746" s="18">
        <f t="shared" si="83"/>
        <v>1181848.8209903792</v>
      </c>
      <c r="G1746" s="21">
        <f t="shared" si="84"/>
        <v>-3.0436523614201239E-3</v>
      </c>
    </row>
    <row r="1747" spans="1:7" x14ac:dyDescent="0.15">
      <c r="A1747" s="17" t="str">
        <f>LEFT(Data!A1753,4)&amp;"-"&amp;IF(LEN(Data!A1753)-FIND(".",Data!A1753)=1,10,RIGHT(Data!A1753,2))&amp;"-28"</f>
        <v>2016-05-28</v>
      </c>
      <c r="B1747" s="18">
        <f>Data!B1754</f>
        <v>2083.89</v>
      </c>
      <c r="C1747" s="20">
        <f t="shared" si="82"/>
        <v>8.8789910677542494E-3</v>
      </c>
      <c r="D1747" s="18">
        <f>Data!C1754/12</f>
        <v>3.7050000000000001</v>
      </c>
      <c r="E1747" s="20">
        <f>D1747/B1747</f>
        <v>1.7779249384564447E-3</v>
      </c>
      <c r="F1747" s="18">
        <f t="shared" si="83"/>
        <v>1194453.1231670687</v>
      </c>
      <c r="G1747" s="21">
        <f t="shared" si="84"/>
        <v>1.0664902272464305E-2</v>
      </c>
    </row>
    <row r="1748" spans="1:7" x14ac:dyDescent="0.15">
      <c r="A1748" s="17" t="str">
        <f>LEFT(Data!A1754,4)&amp;"-"&amp;IF(LEN(Data!A1754)-FIND(".",Data!A1754)=1,10,RIGHT(Data!A1754,2))&amp;"-28"</f>
        <v>2016-06-28</v>
      </c>
      <c r="B1748" s="18">
        <f>Data!B1755</f>
        <v>2148.9</v>
      </c>
      <c r="C1748" s="20">
        <f t="shared" si="82"/>
        <v>3.119646430473777E-2</v>
      </c>
      <c r="D1748" s="18">
        <f>Data!C1755/12</f>
        <v>3.7208333333333332</v>
      </c>
      <c r="E1748" s="20">
        <f>D1748/B1748</f>
        <v>1.7315060418508694E-3</v>
      </c>
      <c r="F1748" s="18">
        <f t="shared" si="83"/>
        <v>1233839.4853831285</v>
      </c>
      <c r="G1748" s="21">
        <f t="shared" si="84"/>
        <v>3.297438924319418E-2</v>
      </c>
    </row>
    <row r="1749" spans="1:7" x14ac:dyDescent="0.15">
      <c r="A1749" s="17" t="str">
        <f>LEFT(Data!A1755,4)&amp;"-"&amp;IF(LEN(Data!A1755)-FIND(".",Data!A1755)=1,10,RIGHT(Data!A1755,2))&amp;"-28"</f>
        <v>2016-07-28</v>
      </c>
      <c r="B1749" s="18">
        <f>Data!B1756</f>
        <v>2170.9499999999998</v>
      </c>
      <c r="C1749" s="20">
        <f t="shared" si="82"/>
        <v>1.0261063800083736E-2</v>
      </c>
      <c r="D1749" s="18">
        <f>Data!C1756/12</f>
        <v>3.7366666666666668</v>
      </c>
      <c r="E1749" s="20">
        <f>D1749/B1749</f>
        <v>1.7212126795488919E-3</v>
      </c>
      <c r="F1749" s="18">
        <f t="shared" si="83"/>
        <v>1248636.3915853223</v>
      </c>
      <c r="G1749" s="21">
        <f t="shared" si="84"/>
        <v>1.1992569841934531E-2</v>
      </c>
    </row>
    <row r="1750" spans="1:7" x14ac:dyDescent="0.15">
      <c r="A1750" s="17" t="str">
        <f>LEFT(Data!A1756,4)&amp;"-"&amp;IF(LEN(Data!A1756)-FIND(".",Data!A1756)=1,10,RIGHT(Data!A1756,2))&amp;"-28"</f>
        <v>2016-08-28</v>
      </c>
      <c r="B1750" s="18">
        <f>Data!B1757</f>
        <v>2157.69</v>
      </c>
      <c r="C1750" s="20">
        <f t="shared" si="82"/>
        <v>-6.1079251019138248E-3</v>
      </c>
      <c r="D1750" s="18">
        <f>Data!C1757/12</f>
        <v>3.7524999999999999</v>
      </c>
      <c r="E1750" s="20">
        <f>D1750/B1750</f>
        <v>1.7391284197451904E-3</v>
      </c>
      <c r="F1750" s="18">
        <f t="shared" si="83"/>
        <v>1243158.9828153381</v>
      </c>
      <c r="G1750" s="21">
        <f t="shared" si="84"/>
        <v>-4.3867124223649911E-3</v>
      </c>
    </row>
    <row r="1751" spans="1:7" x14ac:dyDescent="0.15">
      <c r="A1751" s="17" t="str">
        <f>LEFT(Data!A1757,4)&amp;"-"&amp;IF(LEN(Data!A1757)-FIND(".",Data!A1757)=1,10,RIGHT(Data!A1757,2))&amp;"-28"</f>
        <v>2016-09-28</v>
      </c>
      <c r="B1751" s="18">
        <f>Data!B1758</f>
        <v>2143.02</v>
      </c>
      <c r="C1751" s="20">
        <f t="shared" si="82"/>
        <v>-6.7989377528746564E-3</v>
      </c>
      <c r="D1751" s="18">
        <f>Data!C1758/12</f>
        <v>3.7711111111111109</v>
      </c>
      <c r="E1751" s="20">
        <f>D1751/B1751</f>
        <v>1.7597181132752429E-3</v>
      </c>
      <c r="F1751" s="18">
        <f t="shared" si="83"/>
        <v>1236868.8353915254</v>
      </c>
      <c r="G1751" s="21">
        <f t="shared" si="84"/>
        <v>-5.0598093331293281E-3</v>
      </c>
    </row>
    <row r="1752" spans="1:7" x14ac:dyDescent="0.15">
      <c r="A1752" s="17" t="str">
        <f>LEFT(Data!A1758,4)&amp;"-"&amp;IF(LEN(Data!A1758)-FIND(".",Data!A1758)=1,10,RIGHT(Data!A1758,2))&amp;"-28"</f>
        <v>2016-10-28</v>
      </c>
      <c r="B1752" s="18">
        <f>Data!B1759</f>
        <v>2164.9899999999998</v>
      </c>
      <c r="C1752" s="20">
        <f t="shared" si="82"/>
        <v>1.0251887523214709E-2</v>
      </c>
      <c r="D1752" s="18">
        <f>Data!C1759/12</f>
        <v>3.7897222222222222</v>
      </c>
      <c r="E1752" s="20">
        <f>D1752/B1752</f>
        <v>1.7504571486345077E-3</v>
      </c>
      <c r="F1752" s="18">
        <f t="shared" si="83"/>
        <v>1251725.6160663129</v>
      </c>
      <c r="G1752" s="21">
        <f t="shared" si="84"/>
        <v>1.2011605636489842E-2</v>
      </c>
    </row>
    <row r="1753" spans="1:7" x14ac:dyDescent="0.15">
      <c r="A1753" s="17" t="str">
        <f>LEFT(Data!A1759,4)&amp;"-"&amp;IF(LEN(Data!A1759)-FIND(".",Data!A1759)=1,10,RIGHT(Data!A1759,2))&amp;"-28"</f>
        <v>2016-11-28</v>
      </c>
      <c r="B1753" s="18">
        <f>Data!B1760</f>
        <v>2246.63</v>
      </c>
      <c r="C1753" s="20">
        <f t="shared" si="82"/>
        <v>3.7709181104762735E-2</v>
      </c>
      <c r="D1753" s="18">
        <f>Data!C1760/12</f>
        <v>3.8083333333333336</v>
      </c>
      <c r="E1753" s="20">
        <f>D1753/B1753</f>
        <v>1.6951315229180297E-3</v>
      </c>
      <c r="F1753" s="18">
        <f t="shared" si="83"/>
        <v>1301118.2560688003</v>
      </c>
      <c r="G1753" s="21">
        <f t="shared" si="84"/>
        <v>3.9459638253397156E-2</v>
      </c>
    </row>
    <row r="1754" spans="1:7" x14ac:dyDescent="0.15">
      <c r="A1754" s="17" t="str">
        <f>LEFT(Data!A1760,4)&amp;"-"&amp;IF(LEN(Data!A1760)-FIND(".",Data!A1760)=1,10,RIGHT(Data!A1760,2))&amp;"-28"</f>
        <v>2016-12-28</v>
      </c>
      <c r="B1754" s="18">
        <f>Data!B1761</f>
        <v>2275.3200000000002</v>
      </c>
      <c r="C1754" s="20">
        <f t="shared" si="82"/>
        <v>1.2770238089939268E-2</v>
      </c>
      <c r="D1754" s="18">
        <f>Data!C1761/12</f>
        <v>0</v>
      </c>
      <c r="E1754" s="20">
        <f>D1754/B1754</f>
        <v>0</v>
      </c>
      <c r="F1754" s="18">
        <f t="shared" si="83"/>
        <v>1319939.412552872</v>
      </c>
      <c r="G1754" s="21">
        <f t="shared" si="84"/>
        <v>1.4465369612857382E-2</v>
      </c>
    </row>
    <row r="1755" spans="1:7" x14ac:dyDescent="0.15">
      <c r="A1755" s="17"/>
    </row>
    <row r="1756" spans="1:7" x14ac:dyDescent="0.15">
      <c r="A1756" s="17"/>
    </row>
    <row r="1757" spans="1:7" x14ac:dyDescent="0.15">
      <c r="A1757" s="17"/>
    </row>
    <row r="1758" spans="1:7" x14ac:dyDescent="0.15">
      <c r="A1758" s="17"/>
      <c r="B1758" s="19"/>
      <c r="C1758" s="19"/>
    </row>
    <row r="1759" spans="1:7" x14ac:dyDescent="0.15">
      <c r="A1759" s="17"/>
      <c r="B1759" s="19"/>
      <c r="C1759" s="19"/>
    </row>
    <row r="1760" spans="1:7" x14ac:dyDescent="0.15">
      <c r="A1760" s="17"/>
      <c r="B1760" s="19"/>
      <c r="C1760" s="19"/>
    </row>
    <row r="1761" spans="1:3" x14ac:dyDescent="0.15">
      <c r="A1761" s="17"/>
      <c r="B1761" s="19"/>
      <c r="C1761" s="19"/>
    </row>
    <row r="1762" spans="1:3" x14ac:dyDescent="0.15">
      <c r="A1762" s="17"/>
      <c r="B1762" s="19"/>
      <c r="C1762" s="19"/>
    </row>
    <row r="1763" spans="1:3" x14ac:dyDescent="0.15">
      <c r="A1763" s="17"/>
      <c r="B1763" s="19"/>
      <c r="C1763" s="19"/>
    </row>
    <row r="1764" spans="1:3" x14ac:dyDescent="0.15">
      <c r="A1764" s="17"/>
      <c r="B1764" s="19"/>
      <c r="C1764" s="19"/>
    </row>
    <row r="1765" spans="1:3" x14ac:dyDescent="0.15">
      <c r="A1765" s="17"/>
      <c r="B1765" s="19"/>
      <c r="C1765" s="19"/>
    </row>
    <row r="1766" spans="1:3" x14ac:dyDescent="0.15">
      <c r="A1766" s="17"/>
      <c r="B1766" s="19"/>
      <c r="C1766" s="19"/>
    </row>
    <row r="1767" spans="1:3" x14ac:dyDescent="0.15">
      <c r="A1767" s="17"/>
      <c r="B1767" s="19"/>
      <c r="C1767" s="19"/>
    </row>
    <row r="1768" spans="1:3" x14ac:dyDescent="0.15">
      <c r="A1768" s="17"/>
      <c r="B1768" s="19"/>
      <c r="C1768" s="19"/>
    </row>
    <row r="1769" spans="1:3" x14ac:dyDescent="0.15">
      <c r="A1769" s="17"/>
      <c r="B1769" s="19"/>
      <c r="C1769" s="19"/>
    </row>
    <row r="1770" spans="1:3" x14ac:dyDescent="0.15">
      <c r="A1770" s="17"/>
      <c r="B1770" s="19"/>
      <c r="C1770" s="19"/>
    </row>
    <row r="1771" spans="1:3" x14ac:dyDescent="0.15">
      <c r="A1771" s="17"/>
      <c r="B1771" s="19"/>
      <c r="C1771" s="19"/>
    </row>
    <row r="1772" spans="1:3" x14ac:dyDescent="0.15">
      <c r="A1772" s="17"/>
      <c r="B1772" s="19"/>
      <c r="C1772" s="19"/>
    </row>
    <row r="1773" spans="1:3" x14ac:dyDescent="0.15">
      <c r="A1773" s="17"/>
      <c r="B1773" s="19"/>
      <c r="C1773" s="19"/>
    </row>
    <row r="1774" spans="1:3" x14ac:dyDescent="0.15">
      <c r="A1774" s="17"/>
    </row>
    <row r="1775" spans="1:3" x14ac:dyDescent="0.15">
      <c r="A1775" s="17"/>
    </row>
    <row r="1776" spans="1:3" x14ac:dyDescent="0.15">
      <c r="A1776" s="17"/>
    </row>
    <row r="1777" spans="1:1" x14ac:dyDescent="0.15">
      <c r="A1777" s="17"/>
    </row>
    <row r="1778" spans="1:1" x14ac:dyDescent="0.15">
      <c r="A1778" s="17"/>
    </row>
    <row r="1779" spans="1:1" x14ac:dyDescent="0.15">
      <c r="A1779" s="17"/>
    </row>
    <row r="1780" spans="1:1" x14ac:dyDescent="0.15">
      <c r="A1780" s="17"/>
    </row>
    <row r="1781" spans="1:1" x14ac:dyDescent="0.15">
      <c r="A1781" s="17"/>
    </row>
    <row r="1782" spans="1:1" x14ac:dyDescent="0.15">
      <c r="A1782" s="17"/>
    </row>
    <row r="1783" spans="1:1" x14ac:dyDescent="0.15">
      <c r="A1783" s="17"/>
    </row>
    <row r="1784" spans="1:1" x14ac:dyDescent="0.15">
      <c r="A1784" s="17"/>
    </row>
    <row r="1785" spans="1:1" x14ac:dyDescent="0.15">
      <c r="A1785" s="17"/>
    </row>
    <row r="1786" spans="1:1" x14ac:dyDescent="0.15">
      <c r="A1786" s="17"/>
    </row>
    <row r="1787" spans="1:1" x14ac:dyDescent="0.15">
      <c r="A1787" s="17"/>
    </row>
    <row r="1788" spans="1:1" x14ac:dyDescent="0.15">
      <c r="A1788" s="17"/>
    </row>
    <row r="1789" spans="1:1" x14ac:dyDescent="0.15">
      <c r="A1789" s="17"/>
    </row>
    <row r="1790" spans="1:1" x14ac:dyDescent="0.15">
      <c r="A1790" s="17"/>
    </row>
    <row r="1791" spans="1:1" x14ac:dyDescent="0.15">
      <c r="A1791" s="17"/>
    </row>
    <row r="1792" spans="1:1" x14ac:dyDescent="0.15">
      <c r="A1792" s="17"/>
    </row>
    <row r="1793" spans="1:1" x14ac:dyDescent="0.15">
      <c r="A1793" s="17"/>
    </row>
    <row r="1794" spans="1:1" x14ac:dyDescent="0.15">
      <c r="A1794" s="17"/>
    </row>
    <row r="1795" spans="1:1" x14ac:dyDescent="0.15">
      <c r="A1795" s="17"/>
    </row>
    <row r="1796" spans="1:1" x14ac:dyDescent="0.15">
      <c r="A1796" s="17"/>
    </row>
    <row r="1797" spans="1:1" x14ac:dyDescent="0.15">
      <c r="A1797" s="17"/>
    </row>
    <row r="1798" spans="1:1" x14ac:dyDescent="0.15">
      <c r="A1798" s="17"/>
    </row>
    <row r="1799" spans="1:1" x14ac:dyDescent="0.15">
      <c r="A1799" s="17"/>
    </row>
    <row r="1800" spans="1:1" x14ac:dyDescent="0.15">
      <c r="A1800" s="17"/>
    </row>
    <row r="1801" spans="1:1" x14ac:dyDescent="0.15">
      <c r="A1801" s="17"/>
    </row>
    <row r="1802" spans="1:1" x14ac:dyDescent="0.15">
      <c r="A1802" s="17"/>
    </row>
    <row r="1803" spans="1:1" x14ac:dyDescent="0.15">
      <c r="A1803" s="17"/>
    </row>
    <row r="1804" spans="1:1" x14ac:dyDescent="0.15">
      <c r="A1804" s="17"/>
    </row>
    <row r="1805" spans="1:1" x14ac:dyDescent="0.15">
      <c r="A1805" s="17"/>
    </row>
    <row r="1806" spans="1:1" x14ac:dyDescent="0.15">
      <c r="A1806" s="17"/>
    </row>
    <row r="1807" spans="1:1" x14ac:dyDescent="0.15">
      <c r="A1807" s="17"/>
    </row>
    <row r="1808" spans="1:1" x14ac:dyDescent="0.15">
      <c r="A1808" s="17"/>
    </row>
    <row r="1809" spans="1:1" x14ac:dyDescent="0.15">
      <c r="A1809" s="17"/>
    </row>
    <row r="1810" spans="1:1" x14ac:dyDescent="0.15">
      <c r="A1810" s="17"/>
    </row>
    <row r="1811" spans="1:1" x14ac:dyDescent="0.15">
      <c r="A1811" s="17"/>
    </row>
    <row r="1812" spans="1:1" x14ac:dyDescent="0.15">
      <c r="A1812" s="17"/>
    </row>
    <row r="1813" spans="1:1" x14ac:dyDescent="0.15">
      <c r="A1813" s="17"/>
    </row>
    <row r="1814" spans="1:1" x14ac:dyDescent="0.15">
      <c r="A1814" s="17"/>
    </row>
    <row r="1815" spans="1:1" x14ac:dyDescent="0.15">
      <c r="A1815" s="17"/>
    </row>
    <row r="1816" spans="1:1" x14ac:dyDescent="0.15">
      <c r="A1816" s="17"/>
    </row>
    <row r="1817" spans="1:1" x14ac:dyDescent="0.15">
      <c r="A1817" s="17"/>
    </row>
    <row r="1818" spans="1:1" x14ac:dyDescent="0.15">
      <c r="A1818" s="17"/>
    </row>
    <row r="1819" spans="1:1" x14ac:dyDescent="0.15">
      <c r="A1819" s="17"/>
    </row>
    <row r="1820" spans="1:1" x14ac:dyDescent="0.15">
      <c r="A1820" s="17"/>
    </row>
    <row r="1821" spans="1:1" x14ac:dyDescent="0.15">
      <c r="A1821" s="17"/>
    </row>
    <row r="1822" spans="1:1" x14ac:dyDescent="0.15">
      <c r="A1822" s="17"/>
    </row>
    <row r="1823" spans="1:1" x14ac:dyDescent="0.15">
      <c r="A1823" s="17"/>
    </row>
    <row r="1824" spans="1:1" x14ac:dyDescent="0.15">
      <c r="A1824" s="17"/>
    </row>
    <row r="1825" spans="1:1" x14ac:dyDescent="0.15">
      <c r="A1825" s="17"/>
    </row>
    <row r="1826" spans="1:1" x14ac:dyDescent="0.15">
      <c r="A1826" s="17"/>
    </row>
    <row r="1827" spans="1:1" x14ac:dyDescent="0.15">
      <c r="A1827" s="17"/>
    </row>
    <row r="1828" spans="1:1" x14ac:dyDescent="0.15">
      <c r="A1828" s="17"/>
    </row>
    <row r="1829" spans="1:1" x14ac:dyDescent="0.15">
      <c r="A1829" s="17"/>
    </row>
    <row r="1830" spans="1:1" x14ac:dyDescent="0.15">
      <c r="A1830" s="17"/>
    </row>
    <row r="1831" spans="1:1" x14ac:dyDescent="0.15">
      <c r="A1831" s="17"/>
    </row>
    <row r="1832" spans="1:1" x14ac:dyDescent="0.15">
      <c r="A1832" s="17"/>
    </row>
    <row r="1833" spans="1:1" x14ac:dyDescent="0.15">
      <c r="A1833" s="17"/>
    </row>
    <row r="1834" spans="1:1" x14ac:dyDescent="0.15">
      <c r="A1834" s="17"/>
    </row>
    <row r="1835" spans="1:1" x14ac:dyDescent="0.15">
      <c r="A1835" s="17"/>
    </row>
    <row r="1836" spans="1:1" x14ac:dyDescent="0.15">
      <c r="A1836" s="17"/>
    </row>
    <row r="1837" spans="1:1" x14ac:dyDescent="0.15">
      <c r="A1837" s="17"/>
    </row>
    <row r="1838" spans="1:1" x14ac:dyDescent="0.15">
      <c r="A1838" s="17"/>
    </row>
    <row r="1839" spans="1:1" x14ac:dyDescent="0.15">
      <c r="A1839" s="17"/>
    </row>
    <row r="1840" spans="1:1" x14ac:dyDescent="0.15">
      <c r="A1840" s="17"/>
    </row>
    <row r="1841" spans="1:1" x14ac:dyDescent="0.15">
      <c r="A1841" s="17"/>
    </row>
    <row r="1842" spans="1:1" x14ac:dyDescent="0.15">
      <c r="A1842" s="17"/>
    </row>
    <row r="1843" spans="1:1" x14ac:dyDescent="0.15">
      <c r="A1843" s="17"/>
    </row>
    <row r="1844" spans="1:1" x14ac:dyDescent="0.15">
      <c r="A1844" s="17"/>
    </row>
    <row r="1845" spans="1:1" x14ac:dyDescent="0.15">
      <c r="A1845" s="17"/>
    </row>
    <row r="1846" spans="1:1" x14ac:dyDescent="0.15">
      <c r="A1846" s="17"/>
    </row>
    <row r="1847" spans="1:1" x14ac:dyDescent="0.15">
      <c r="A1847" s="17"/>
    </row>
    <row r="1848" spans="1:1" x14ac:dyDescent="0.15">
      <c r="A1848" s="17"/>
    </row>
    <row r="1849" spans="1:1" x14ac:dyDescent="0.15">
      <c r="A1849" s="17"/>
    </row>
    <row r="1850" spans="1:1" x14ac:dyDescent="0.15">
      <c r="A1850" s="17"/>
    </row>
    <row r="1851" spans="1:1" x14ac:dyDescent="0.15">
      <c r="A1851" s="17"/>
    </row>
    <row r="1852" spans="1:1" x14ac:dyDescent="0.15">
      <c r="A1852" s="17"/>
    </row>
    <row r="1853" spans="1:1" x14ac:dyDescent="0.15">
      <c r="A1853" s="17"/>
    </row>
    <row r="1854" spans="1:1" x14ac:dyDescent="0.15">
      <c r="A1854" s="17"/>
    </row>
    <row r="1855" spans="1:1" x14ac:dyDescent="0.15">
      <c r="A1855" s="17"/>
    </row>
    <row r="1856" spans="1:1" x14ac:dyDescent="0.15">
      <c r="A1856" s="17"/>
    </row>
    <row r="1857" spans="1:1" x14ac:dyDescent="0.15">
      <c r="A1857" s="17"/>
    </row>
    <row r="1858" spans="1:1" x14ac:dyDescent="0.15">
      <c r="A1858" s="17"/>
    </row>
    <row r="1859" spans="1:1" x14ac:dyDescent="0.15">
      <c r="A1859" s="17"/>
    </row>
    <row r="1860" spans="1:1" x14ac:dyDescent="0.15">
      <c r="A1860" s="17"/>
    </row>
    <row r="1861" spans="1:1" x14ac:dyDescent="0.15">
      <c r="A1861" s="17"/>
    </row>
    <row r="1862" spans="1:1" x14ac:dyDescent="0.15">
      <c r="A1862" s="17"/>
    </row>
    <row r="1863" spans="1:1" x14ac:dyDescent="0.15">
      <c r="A1863" s="17"/>
    </row>
    <row r="1864" spans="1:1" x14ac:dyDescent="0.15">
      <c r="A1864" s="17"/>
    </row>
    <row r="1865" spans="1:1" x14ac:dyDescent="0.15">
      <c r="A1865" s="17"/>
    </row>
    <row r="1866" spans="1:1" x14ac:dyDescent="0.15">
      <c r="A1866" s="17"/>
    </row>
    <row r="1867" spans="1:1" x14ac:dyDescent="0.15">
      <c r="A1867" s="17"/>
    </row>
    <row r="1868" spans="1:1" x14ac:dyDescent="0.15">
      <c r="A1868" s="17"/>
    </row>
    <row r="1869" spans="1:1" x14ac:dyDescent="0.15">
      <c r="A1869" s="17"/>
    </row>
    <row r="1870" spans="1:1" x14ac:dyDescent="0.15">
      <c r="A1870" s="17"/>
    </row>
    <row r="1871" spans="1:1" x14ac:dyDescent="0.15">
      <c r="A1871" s="17"/>
    </row>
    <row r="1872" spans="1:1" x14ac:dyDescent="0.15">
      <c r="A1872" s="17"/>
    </row>
    <row r="1873" spans="1:1" x14ac:dyDescent="0.15">
      <c r="A1873" s="17"/>
    </row>
    <row r="1874" spans="1:1" x14ac:dyDescent="0.15">
      <c r="A1874" s="17"/>
    </row>
    <row r="1875" spans="1:1" x14ac:dyDescent="0.15">
      <c r="A1875" s="17"/>
    </row>
    <row r="1876" spans="1:1" x14ac:dyDescent="0.15">
      <c r="A1876" s="17"/>
    </row>
    <row r="1877" spans="1:1" x14ac:dyDescent="0.15">
      <c r="A1877" s="17"/>
    </row>
    <row r="1878" spans="1:1" x14ac:dyDescent="0.15">
      <c r="A1878" s="17"/>
    </row>
    <row r="1879" spans="1:1" x14ac:dyDescent="0.15">
      <c r="A1879" s="17"/>
    </row>
    <row r="1880" spans="1:1" x14ac:dyDescent="0.15">
      <c r="A1880" s="17"/>
    </row>
    <row r="1881" spans="1:1" x14ac:dyDescent="0.15">
      <c r="A1881" s="17"/>
    </row>
    <row r="1882" spans="1:1" x14ac:dyDescent="0.15">
      <c r="A1882" s="17"/>
    </row>
    <row r="1883" spans="1:1" x14ac:dyDescent="0.15">
      <c r="A1883" s="17"/>
    </row>
    <row r="1884" spans="1:1" x14ac:dyDescent="0.15">
      <c r="A1884" s="17"/>
    </row>
    <row r="1885" spans="1:1" x14ac:dyDescent="0.15">
      <c r="A1885" s="17"/>
    </row>
    <row r="1886" spans="1:1" x14ac:dyDescent="0.15">
      <c r="A1886" s="17"/>
    </row>
    <row r="1887" spans="1:1" x14ac:dyDescent="0.15">
      <c r="A1887" s="17"/>
    </row>
    <row r="1888" spans="1:1" x14ac:dyDescent="0.15">
      <c r="A1888" s="17"/>
    </row>
    <row r="1889" spans="1:1" x14ac:dyDescent="0.15">
      <c r="A1889" s="17"/>
    </row>
    <row r="1890" spans="1:1" x14ac:dyDescent="0.15">
      <c r="A1890" s="17"/>
    </row>
    <row r="1891" spans="1:1" x14ac:dyDescent="0.15">
      <c r="A1891" s="17"/>
    </row>
    <row r="1892" spans="1:1" x14ac:dyDescent="0.15">
      <c r="A1892" s="17"/>
    </row>
  </sheetData>
  <sheetCalcPr fullCalcOnLoa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Cam Calcs</vt:lpstr>
      <vt:lpstr>Index Plot</vt:lpstr>
      <vt:lpstr>PE (CAPE) Plot</vt:lpstr>
      <vt:lpstr>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RShiller</dc:creator>
  <cp:lastModifiedBy>Cam</cp:lastModifiedBy>
  <cp:lastPrinted>2001-01-03T03:07:37Z</cp:lastPrinted>
  <dcterms:created xsi:type="dcterms:W3CDTF">2000-07-15T18:21:09Z</dcterms:created>
  <dcterms:modified xsi:type="dcterms:W3CDTF">2017-01-18T19:23:57Z</dcterms:modified>
</cp:coreProperties>
</file>