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ahar\Desktop\"/>
    </mc:Choice>
  </mc:AlternateContent>
  <xr:revisionPtr revIDLastSave="0" documentId="8_{51873EE0-7775-424A-92C5-7802573010D5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projectdata-nyse" sheetId="1" r:id="rId1"/>
    <sheet name="Pivot Table" sheetId="20" r:id="rId2"/>
    <sheet name="Industry" sheetId="25" r:id="rId3"/>
    <sheet name="Pivot Ticker" sheetId="4" r:id="rId4"/>
    <sheet name="Income Statement" sheetId="5" r:id="rId5"/>
    <sheet name="Scenario" sheetId="6" r:id="rId6"/>
  </sheets>
  <definedNames>
    <definedName name="_xlchart.v1.0" hidden="1">Industry!$B$2:$B$62</definedName>
    <definedName name="_xlchart.v1.1" hidden="1">Industry!$C$2:$C$62</definedName>
    <definedName name="_xlchart.v1.2" hidden="1">Industry!$C$188:$C$249</definedName>
    <definedName name="_xlchart.v1.3" hidden="1">Industry!$C$187:$C$248</definedName>
    <definedName name="_xlchart.v1.4" hidden="1">Industry!$C$188:$C$249</definedName>
    <definedName name="Cost_of_Goods_Sold">'projectdata-nyse'!$F$2:$F$1711</definedName>
    <definedName name="Groos_Margin">'projectdata-nyse'!$L$2:$L$1711</definedName>
    <definedName name="Operating_Margin">'projectdata-nyse'!$M$2:$M$1711</definedName>
    <definedName name="Other_Operating_Items">'projectdata-nyse'!$I$2:$I$1711</definedName>
    <definedName name="Research_and_Development">'projectdata-nyse'!$H$2:$H$1711</definedName>
    <definedName name="Sales__General_and_Admin.">'projectdata-nyse'!$G$2:$G$1711</definedName>
    <definedName name="Ticker_Symbol">'projectdata-nyse'!$B$2:$B$1711</definedName>
    <definedName name="Total_Revenue">'projectdata-nyse'!$E$2:$E$1711</definedName>
    <definedName name="Years">'projectdata-nyse'!$C$2:$C$1711</definedName>
  </definedNames>
  <calcPr calcId="191029"/>
  <pivotCaches>
    <pivotCache cacheId="0" r:id="rId7"/>
    <pivotCache cacheId="2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25" l="1"/>
  <c r="I20" i="25"/>
  <c r="I19" i="25"/>
  <c r="I18" i="25"/>
  <c r="I17" i="25"/>
  <c r="I10" i="25"/>
  <c r="I8" i="25"/>
  <c r="I6" i="25"/>
  <c r="I5" i="25"/>
  <c r="I7" i="25"/>
  <c r="I21" i="25" l="1"/>
  <c r="I9" i="25"/>
  <c r="N1400" i="1" l="1"/>
  <c r="M1400" i="1" s="1"/>
  <c r="N1624" i="1"/>
  <c r="M1624" i="1" s="1"/>
  <c r="O3" i="1"/>
  <c r="N3" i="1" s="1"/>
  <c r="M3" i="1" s="1"/>
  <c r="O4" i="1"/>
  <c r="N4" i="1" s="1"/>
  <c r="M4" i="1" s="1"/>
  <c r="O5" i="1"/>
  <c r="N5" i="1" s="1"/>
  <c r="M5" i="1" s="1"/>
  <c r="O6" i="1"/>
  <c r="N6" i="1" s="1"/>
  <c r="M6" i="1" s="1"/>
  <c r="O7" i="1"/>
  <c r="N7" i="1" s="1"/>
  <c r="M7" i="1" s="1"/>
  <c r="O8" i="1"/>
  <c r="N8" i="1" s="1"/>
  <c r="M8" i="1" s="1"/>
  <c r="O9" i="1"/>
  <c r="N9" i="1" s="1"/>
  <c r="M9" i="1" s="1"/>
  <c r="O10" i="1"/>
  <c r="N10" i="1" s="1"/>
  <c r="M10" i="1" s="1"/>
  <c r="O11" i="1"/>
  <c r="N11" i="1" s="1"/>
  <c r="M11" i="1" s="1"/>
  <c r="O12" i="1"/>
  <c r="N12" i="1" s="1"/>
  <c r="M12" i="1" s="1"/>
  <c r="O13" i="1"/>
  <c r="N13" i="1" s="1"/>
  <c r="M13" i="1" s="1"/>
  <c r="O14" i="1"/>
  <c r="N14" i="1" s="1"/>
  <c r="M14" i="1" s="1"/>
  <c r="O15" i="1"/>
  <c r="N15" i="1" s="1"/>
  <c r="M15" i="1" s="1"/>
  <c r="O16" i="1"/>
  <c r="N16" i="1" s="1"/>
  <c r="M16" i="1" s="1"/>
  <c r="O17" i="1"/>
  <c r="N17" i="1" s="1"/>
  <c r="M17" i="1" s="1"/>
  <c r="O18" i="1"/>
  <c r="N18" i="1" s="1"/>
  <c r="M18" i="1" s="1"/>
  <c r="O19" i="1"/>
  <c r="N19" i="1" s="1"/>
  <c r="M19" i="1" s="1"/>
  <c r="O20" i="1"/>
  <c r="N20" i="1" s="1"/>
  <c r="M20" i="1" s="1"/>
  <c r="O21" i="1"/>
  <c r="N21" i="1" s="1"/>
  <c r="M21" i="1" s="1"/>
  <c r="O22" i="1"/>
  <c r="N22" i="1" s="1"/>
  <c r="M22" i="1" s="1"/>
  <c r="O23" i="1"/>
  <c r="N23" i="1" s="1"/>
  <c r="M23" i="1" s="1"/>
  <c r="O24" i="1"/>
  <c r="N24" i="1" s="1"/>
  <c r="M24" i="1" s="1"/>
  <c r="O25" i="1"/>
  <c r="N25" i="1" s="1"/>
  <c r="M25" i="1" s="1"/>
  <c r="O26" i="1"/>
  <c r="N26" i="1" s="1"/>
  <c r="M26" i="1" s="1"/>
  <c r="O27" i="1"/>
  <c r="N27" i="1" s="1"/>
  <c r="M27" i="1" s="1"/>
  <c r="O28" i="1"/>
  <c r="N28" i="1" s="1"/>
  <c r="M28" i="1" s="1"/>
  <c r="O29" i="1"/>
  <c r="N29" i="1" s="1"/>
  <c r="M29" i="1" s="1"/>
  <c r="O30" i="1"/>
  <c r="N30" i="1" s="1"/>
  <c r="M30" i="1" s="1"/>
  <c r="O31" i="1"/>
  <c r="N31" i="1" s="1"/>
  <c r="M31" i="1" s="1"/>
  <c r="O32" i="1"/>
  <c r="N32" i="1" s="1"/>
  <c r="M32" i="1" s="1"/>
  <c r="O33" i="1"/>
  <c r="N33" i="1" s="1"/>
  <c r="M33" i="1" s="1"/>
  <c r="O34" i="1"/>
  <c r="N34" i="1" s="1"/>
  <c r="M34" i="1" s="1"/>
  <c r="O35" i="1"/>
  <c r="N35" i="1" s="1"/>
  <c r="M35" i="1" s="1"/>
  <c r="O36" i="1"/>
  <c r="N36" i="1" s="1"/>
  <c r="M36" i="1" s="1"/>
  <c r="O37" i="1"/>
  <c r="N37" i="1" s="1"/>
  <c r="M37" i="1" s="1"/>
  <c r="O38" i="1"/>
  <c r="N38" i="1" s="1"/>
  <c r="M38" i="1" s="1"/>
  <c r="O39" i="1"/>
  <c r="N39" i="1" s="1"/>
  <c r="M39" i="1" s="1"/>
  <c r="O40" i="1"/>
  <c r="N40" i="1" s="1"/>
  <c r="M40" i="1" s="1"/>
  <c r="O41" i="1"/>
  <c r="N41" i="1" s="1"/>
  <c r="M41" i="1" s="1"/>
  <c r="O42" i="1"/>
  <c r="N42" i="1" s="1"/>
  <c r="M42" i="1" s="1"/>
  <c r="O43" i="1"/>
  <c r="N43" i="1" s="1"/>
  <c r="M43" i="1" s="1"/>
  <c r="O44" i="1"/>
  <c r="N44" i="1" s="1"/>
  <c r="M44" i="1" s="1"/>
  <c r="O45" i="1"/>
  <c r="N45" i="1" s="1"/>
  <c r="M45" i="1" s="1"/>
  <c r="O46" i="1"/>
  <c r="N46" i="1" s="1"/>
  <c r="M46" i="1" s="1"/>
  <c r="O47" i="1"/>
  <c r="N47" i="1" s="1"/>
  <c r="M47" i="1" s="1"/>
  <c r="O48" i="1"/>
  <c r="N48" i="1" s="1"/>
  <c r="M48" i="1" s="1"/>
  <c r="O49" i="1"/>
  <c r="N49" i="1" s="1"/>
  <c r="M49" i="1" s="1"/>
  <c r="O50" i="1"/>
  <c r="N50" i="1" s="1"/>
  <c r="M50" i="1" s="1"/>
  <c r="O51" i="1"/>
  <c r="N51" i="1" s="1"/>
  <c r="M51" i="1" s="1"/>
  <c r="O52" i="1"/>
  <c r="N52" i="1" s="1"/>
  <c r="M52" i="1" s="1"/>
  <c r="O53" i="1"/>
  <c r="N53" i="1" s="1"/>
  <c r="M53" i="1" s="1"/>
  <c r="O54" i="1"/>
  <c r="N54" i="1" s="1"/>
  <c r="M54" i="1" s="1"/>
  <c r="O55" i="1"/>
  <c r="N55" i="1" s="1"/>
  <c r="M55" i="1" s="1"/>
  <c r="O56" i="1"/>
  <c r="N56" i="1" s="1"/>
  <c r="M56" i="1" s="1"/>
  <c r="O57" i="1"/>
  <c r="N57" i="1" s="1"/>
  <c r="M57" i="1" s="1"/>
  <c r="O58" i="1"/>
  <c r="N58" i="1" s="1"/>
  <c r="M58" i="1" s="1"/>
  <c r="O59" i="1"/>
  <c r="N59" i="1" s="1"/>
  <c r="M59" i="1" s="1"/>
  <c r="O60" i="1"/>
  <c r="N60" i="1" s="1"/>
  <c r="M60" i="1" s="1"/>
  <c r="O61" i="1"/>
  <c r="N61" i="1" s="1"/>
  <c r="M61" i="1" s="1"/>
  <c r="O62" i="1"/>
  <c r="N62" i="1" s="1"/>
  <c r="M62" i="1" s="1"/>
  <c r="O63" i="1"/>
  <c r="N63" i="1" s="1"/>
  <c r="M63" i="1" s="1"/>
  <c r="O64" i="1"/>
  <c r="N64" i="1" s="1"/>
  <c r="M64" i="1" s="1"/>
  <c r="O65" i="1"/>
  <c r="N65" i="1" s="1"/>
  <c r="M65" i="1" s="1"/>
  <c r="O66" i="1"/>
  <c r="N66" i="1" s="1"/>
  <c r="M66" i="1" s="1"/>
  <c r="O67" i="1"/>
  <c r="N67" i="1" s="1"/>
  <c r="M67" i="1" s="1"/>
  <c r="O68" i="1"/>
  <c r="N68" i="1" s="1"/>
  <c r="M68" i="1" s="1"/>
  <c r="O69" i="1"/>
  <c r="N69" i="1" s="1"/>
  <c r="M69" i="1" s="1"/>
  <c r="O70" i="1"/>
  <c r="N70" i="1" s="1"/>
  <c r="M70" i="1" s="1"/>
  <c r="O71" i="1"/>
  <c r="N71" i="1" s="1"/>
  <c r="M71" i="1" s="1"/>
  <c r="O72" i="1"/>
  <c r="N72" i="1" s="1"/>
  <c r="M72" i="1" s="1"/>
  <c r="O73" i="1"/>
  <c r="N73" i="1" s="1"/>
  <c r="M73" i="1" s="1"/>
  <c r="O74" i="1"/>
  <c r="N74" i="1" s="1"/>
  <c r="M74" i="1" s="1"/>
  <c r="O75" i="1"/>
  <c r="N75" i="1" s="1"/>
  <c r="M75" i="1" s="1"/>
  <c r="O76" i="1"/>
  <c r="N76" i="1" s="1"/>
  <c r="M76" i="1" s="1"/>
  <c r="O77" i="1"/>
  <c r="N77" i="1" s="1"/>
  <c r="M77" i="1" s="1"/>
  <c r="O78" i="1"/>
  <c r="N78" i="1" s="1"/>
  <c r="M78" i="1" s="1"/>
  <c r="O79" i="1"/>
  <c r="N79" i="1" s="1"/>
  <c r="M79" i="1" s="1"/>
  <c r="O80" i="1"/>
  <c r="N80" i="1" s="1"/>
  <c r="M80" i="1" s="1"/>
  <c r="O81" i="1"/>
  <c r="N81" i="1" s="1"/>
  <c r="M81" i="1" s="1"/>
  <c r="O82" i="1"/>
  <c r="N82" i="1" s="1"/>
  <c r="M82" i="1" s="1"/>
  <c r="O83" i="1"/>
  <c r="N83" i="1" s="1"/>
  <c r="M83" i="1" s="1"/>
  <c r="O84" i="1"/>
  <c r="N84" i="1" s="1"/>
  <c r="M84" i="1" s="1"/>
  <c r="O85" i="1"/>
  <c r="N85" i="1" s="1"/>
  <c r="M85" i="1" s="1"/>
  <c r="O86" i="1"/>
  <c r="N86" i="1" s="1"/>
  <c r="M86" i="1" s="1"/>
  <c r="O87" i="1"/>
  <c r="N87" i="1" s="1"/>
  <c r="M87" i="1" s="1"/>
  <c r="O88" i="1"/>
  <c r="N88" i="1" s="1"/>
  <c r="M88" i="1" s="1"/>
  <c r="O89" i="1"/>
  <c r="N89" i="1" s="1"/>
  <c r="M89" i="1" s="1"/>
  <c r="O90" i="1"/>
  <c r="N90" i="1" s="1"/>
  <c r="M90" i="1" s="1"/>
  <c r="O91" i="1"/>
  <c r="N91" i="1" s="1"/>
  <c r="M91" i="1" s="1"/>
  <c r="O92" i="1"/>
  <c r="N92" i="1" s="1"/>
  <c r="M92" i="1" s="1"/>
  <c r="O93" i="1"/>
  <c r="N93" i="1" s="1"/>
  <c r="M93" i="1" s="1"/>
  <c r="O94" i="1"/>
  <c r="N94" i="1" s="1"/>
  <c r="M94" i="1" s="1"/>
  <c r="O95" i="1"/>
  <c r="N95" i="1" s="1"/>
  <c r="M95" i="1" s="1"/>
  <c r="O96" i="1"/>
  <c r="N96" i="1" s="1"/>
  <c r="M96" i="1" s="1"/>
  <c r="O97" i="1"/>
  <c r="N97" i="1" s="1"/>
  <c r="M97" i="1" s="1"/>
  <c r="O98" i="1"/>
  <c r="N98" i="1" s="1"/>
  <c r="M98" i="1" s="1"/>
  <c r="O99" i="1"/>
  <c r="N99" i="1" s="1"/>
  <c r="M99" i="1" s="1"/>
  <c r="O100" i="1"/>
  <c r="N100" i="1" s="1"/>
  <c r="M100" i="1" s="1"/>
  <c r="O101" i="1"/>
  <c r="N101" i="1" s="1"/>
  <c r="M101" i="1" s="1"/>
  <c r="O102" i="1"/>
  <c r="N102" i="1" s="1"/>
  <c r="M102" i="1" s="1"/>
  <c r="O103" i="1"/>
  <c r="N103" i="1" s="1"/>
  <c r="M103" i="1" s="1"/>
  <c r="O104" i="1"/>
  <c r="N104" i="1" s="1"/>
  <c r="M104" i="1" s="1"/>
  <c r="O105" i="1"/>
  <c r="N105" i="1" s="1"/>
  <c r="M105" i="1" s="1"/>
  <c r="O106" i="1"/>
  <c r="N106" i="1" s="1"/>
  <c r="M106" i="1" s="1"/>
  <c r="O107" i="1"/>
  <c r="N107" i="1" s="1"/>
  <c r="M107" i="1" s="1"/>
  <c r="O108" i="1"/>
  <c r="N108" i="1" s="1"/>
  <c r="M108" i="1" s="1"/>
  <c r="O109" i="1"/>
  <c r="N109" i="1" s="1"/>
  <c r="M109" i="1" s="1"/>
  <c r="O110" i="1"/>
  <c r="N110" i="1" s="1"/>
  <c r="M110" i="1" s="1"/>
  <c r="O111" i="1"/>
  <c r="N111" i="1" s="1"/>
  <c r="M111" i="1" s="1"/>
  <c r="O112" i="1"/>
  <c r="N112" i="1" s="1"/>
  <c r="M112" i="1" s="1"/>
  <c r="O113" i="1"/>
  <c r="N113" i="1" s="1"/>
  <c r="M113" i="1" s="1"/>
  <c r="O114" i="1"/>
  <c r="N114" i="1" s="1"/>
  <c r="M114" i="1" s="1"/>
  <c r="O115" i="1"/>
  <c r="N115" i="1" s="1"/>
  <c r="M115" i="1" s="1"/>
  <c r="O116" i="1"/>
  <c r="N116" i="1" s="1"/>
  <c r="M116" i="1" s="1"/>
  <c r="O117" i="1"/>
  <c r="N117" i="1" s="1"/>
  <c r="M117" i="1" s="1"/>
  <c r="O118" i="1"/>
  <c r="N118" i="1" s="1"/>
  <c r="M118" i="1" s="1"/>
  <c r="O119" i="1"/>
  <c r="N119" i="1" s="1"/>
  <c r="M119" i="1" s="1"/>
  <c r="O120" i="1"/>
  <c r="N120" i="1" s="1"/>
  <c r="M120" i="1" s="1"/>
  <c r="O121" i="1"/>
  <c r="N121" i="1" s="1"/>
  <c r="M121" i="1" s="1"/>
  <c r="O122" i="1"/>
  <c r="N122" i="1" s="1"/>
  <c r="M122" i="1" s="1"/>
  <c r="O123" i="1"/>
  <c r="N123" i="1" s="1"/>
  <c r="M123" i="1" s="1"/>
  <c r="O124" i="1"/>
  <c r="N124" i="1" s="1"/>
  <c r="M124" i="1" s="1"/>
  <c r="O125" i="1"/>
  <c r="N125" i="1" s="1"/>
  <c r="M125" i="1" s="1"/>
  <c r="O126" i="1"/>
  <c r="N126" i="1" s="1"/>
  <c r="M126" i="1" s="1"/>
  <c r="O127" i="1"/>
  <c r="N127" i="1" s="1"/>
  <c r="M127" i="1" s="1"/>
  <c r="O128" i="1"/>
  <c r="N128" i="1" s="1"/>
  <c r="M128" i="1" s="1"/>
  <c r="O129" i="1"/>
  <c r="N129" i="1" s="1"/>
  <c r="M129" i="1" s="1"/>
  <c r="O130" i="1"/>
  <c r="N130" i="1" s="1"/>
  <c r="M130" i="1" s="1"/>
  <c r="O131" i="1"/>
  <c r="N131" i="1" s="1"/>
  <c r="M131" i="1" s="1"/>
  <c r="O132" i="1"/>
  <c r="N132" i="1" s="1"/>
  <c r="M132" i="1" s="1"/>
  <c r="O133" i="1"/>
  <c r="N133" i="1" s="1"/>
  <c r="M133" i="1" s="1"/>
  <c r="O134" i="1"/>
  <c r="N134" i="1" s="1"/>
  <c r="M134" i="1" s="1"/>
  <c r="O135" i="1"/>
  <c r="N135" i="1" s="1"/>
  <c r="M135" i="1" s="1"/>
  <c r="O136" i="1"/>
  <c r="N136" i="1" s="1"/>
  <c r="M136" i="1" s="1"/>
  <c r="O137" i="1"/>
  <c r="N137" i="1" s="1"/>
  <c r="M137" i="1" s="1"/>
  <c r="O138" i="1"/>
  <c r="N138" i="1" s="1"/>
  <c r="M138" i="1" s="1"/>
  <c r="O139" i="1"/>
  <c r="N139" i="1" s="1"/>
  <c r="M139" i="1" s="1"/>
  <c r="O140" i="1"/>
  <c r="N140" i="1" s="1"/>
  <c r="M140" i="1" s="1"/>
  <c r="O141" i="1"/>
  <c r="N141" i="1" s="1"/>
  <c r="M141" i="1" s="1"/>
  <c r="O142" i="1"/>
  <c r="N142" i="1" s="1"/>
  <c r="M142" i="1" s="1"/>
  <c r="O143" i="1"/>
  <c r="N143" i="1" s="1"/>
  <c r="M143" i="1" s="1"/>
  <c r="O144" i="1"/>
  <c r="N144" i="1" s="1"/>
  <c r="M144" i="1" s="1"/>
  <c r="O145" i="1"/>
  <c r="N145" i="1" s="1"/>
  <c r="M145" i="1" s="1"/>
  <c r="O146" i="1"/>
  <c r="N146" i="1" s="1"/>
  <c r="M146" i="1" s="1"/>
  <c r="O147" i="1"/>
  <c r="N147" i="1" s="1"/>
  <c r="M147" i="1" s="1"/>
  <c r="O148" i="1"/>
  <c r="N148" i="1" s="1"/>
  <c r="M148" i="1" s="1"/>
  <c r="O149" i="1"/>
  <c r="N149" i="1" s="1"/>
  <c r="M149" i="1" s="1"/>
  <c r="O150" i="1"/>
  <c r="N150" i="1" s="1"/>
  <c r="M150" i="1" s="1"/>
  <c r="O151" i="1"/>
  <c r="N151" i="1" s="1"/>
  <c r="M151" i="1" s="1"/>
  <c r="O152" i="1"/>
  <c r="N152" i="1" s="1"/>
  <c r="M152" i="1" s="1"/>
  <c r="O153" i="1"/>
  <c r="N153" i="1" s="1"/>
  <c r="M153" i="1" s="1"/>
  <c r="O154" i="1"/>
  <c r="N154" i="1" s="1"/>
  <c r="M154" i="1" s="1"/>
  <c r="O155" i="1"/>
  <c r="N155" i="1" s="1"/>
  <c r="M155" i="1" s="1"/>
  <c r="O156" i="1"/>
  <c r="N156" i="1" s="1"/>
  <c r="M156" i="1" s="1"/>
  <c r="O157" i="1"/>
  <c r="N157" i="1" s="1"/>
  <c r="M157" i="1" s="1"/>
  <c r="O158" i="1"/>
  <c r="N158" i="1" s="1"/>
  <c r="M158" i="1" s="1"/>
  <c r="O159" i="1"/>
  <c r="N159" i="1" s="1"/>
  <c r="M159" i="1" s="1"/>
  <c r="O160" i="1"/>
  <c r="N160" i="1" s="1"/>
  <c r="M160" i="1" s="1"/>
  <c r="O161" i="1"/>
  <c r="N161" i="1" s="1"/>
  <c r="M161" i="1" s="1"/>
  <c r="O162" i="1"/>
  <c r="N162" i="1" s="1"/>
  <c r="M162" i="1" s="1"/>
  <c r="O163" i="1"/>
  <c r="N163" i="1" s="1"/>
  <c r="M163" i="1" s="1"/>
  <c r="O164" i="1"/>
  <c r="N164" i="1" s="1"/>
  <c r="M164" i="1" s="1"/>
  <c r="O165" i="1"/>
  <c r="N165" i="1" s="1"/>
  <c r="M165" i="1" s="1"/>
  <c r="O166" i="1"/>
  <c r="N166" i="1" s="1"/>
  <c r="M166" i="1" s="1"/>
  <c r="O167" i="1"/>
  <c r="N167" i="1" s="1"/>
  <c r="M167" i="1" s="1"/>
  <c r="O168" i="1"/>
  <c r="N168" i="1" s="1"/>
  <c r="M168" i="1" s="1"/>
  <c r="O169" i="1"/>
  <c r="N169" i="1" s="1"/>
  <c r="M169" i="1" s="1"/>
  <c r="O170" i="1"/>
  <c r="N170" i="1" s="1"/>
  <c r="M170" i="1" s="1"/>
  <c r="O171" i="1"/>
  <c r="N171" i="1" s="1"/>
  <c r="M171" i="1" s="1"/>
  <c r="O172" i="1"/>
  <c r="N172" i="1" s="1"/>
  <c r="M172" i="1" s="1"/>
  <c r="O173" i="1"/>
  <c r="N173" i="1" s="1"/>
  <c r="M173" i="1" s="1"/>
  <c r="O174" i="1"/>
  <c r="N174" i="1" s="1"/>
  <c r="M174" i="1" s="1"/>
  <c r="O175" i="1"/>
  <c r="N175" i="1" s="1"/>
  <c r="M175" i="1" s="1"/>
  <c r="O176" i="1"/>
  <c r="N176" i="1" s="1"/>
  <c r="M176" i="1" s="1"/>
  <c r="O177" i="1"/>
  <c r="N177" i="1" s="1"/>
  <c r="M177" i="1" s="1"/>
  <c r="O178" i="1"/>
  <c r="N178" i="1" s="1"/>
  <c r="M178" i="1" s="1"/>
  <c r="O179" i="1"/>
  <c r="N179" i="1" s="1"/>
  <c r="M179" i="1" s="1"/>
  <c r="O180" i="1"/>
  <c r="N180" i="1" s="1"/>
  <c r="M180" i="1" s="1"/>
  <c r="O181" i="1"/>
  <c r="N181" i="1" s="1"/>
  <c r="M181" i="1" s="1"/>
  <c r="O182" i="1"/>
  <c r="N182" i="1" s="1"/>
  <c r="M182" i="1" s="1"/>
  <c r="O183" i="1"/>
  <c r="N183" i="1" s="1"/>
  <c r="M183" i="1" s="1"/>
  <c r="O184" i="1"/>
  <c r="N184" i="1" s="1"/>
  <c r="M184" i="1" s="1"/>
  <c r="O185" i="1"/>
  <c r="N185" i="1" s="1"/>
  <c r="M185" i="1" s="1"/>
  <c r="O186" i="1"/>
  <c r="N186" i="1" s="1"/>
  <c r="M186" i="1" s="1"/>
  <c r="O187" i="1"/>
  <c r="N187" i="1" s="1"/>
  <c r="M187" i="1" s="1"/>
  <c r="O188" i="1"/>
  <c r="N188" i="1" s="1"/>
  <c r="M188" i="1" s="1"/>
  <c r="O189" i="1"/>
  <c r="N189" i="1" s="1"/>
  <c r="M189" i="1" s="1"/>
  <c r="O190" i="1"/>
  <c r="N190" i="1" s="1"/>
  <c r="M190" i="1" s="1"/>
  <c r="O191" i="1"/>
  <c r="N191" i="1" s="1"/>
  <c r="M191" i="1" s="1"/>
  <c r="O192" i="1"/>
  <c r="N192" i="1" s="1"/>
  <c r="M192" i="1" s="1"/>
  <c r="O193" i="1"/>
  <c r="N193" i="1" s="1"/>
  <c r="M193" i="1" s="1"/>
  <c r="O194" i="1"/>
  <c r="N194" i="1" s="1"/>
  <c r="M194" i="1" s="1"/>
  <c r="O195" i="1"/>
  <c r="N195" i="1" s="1"/>
  <c r="M195" i="1" s="1"/>
  <c r="O196" i="1"/>
  <c r="N196" i="1" s="1"/>
  <c r="M196" i="1" s="1"/>
  <c r="O197" i="1"/>
  <c r="N197" i="1" s="1"/>
  <c r="M197" i="1" s="1"/>
  <c r="O198" i="1"/>
  <c r="N198" i="1" s="1"/>
  <c r="M198" i="1" s="1"/>
  <c r="O199" i="1"/>
  <c r="N199" i="1" s="1"/>
  <c r="M199" i="1" s="1"/>
  <c r="O200" i="1"/>
  <c r="N200" i="1" s="1"/>
  <c r="M200" i="1" s="1"/>
  <c r="O201" i="1"/>
  <c r="N201" i="1" s="1"/>
  <c r="M201" i="1" s="1"/>
  <c r="O202" i="1"/>
  <c r="N202" i="1" s="1"/>
  <c r="M202" i="1" s="1"/>
  <c r="O203" i="1"/>
  <c r="N203" i="1" s="1"/>
  <c r="M203" i="1" s="1"/>
  <c r="O204" i="1"/>
  <c r="N204" i="1" s="1"/>
  <c r="M204" i="1" s="1"/>
  <c r="O205" i="1"/>
  <c r="N205" i="1" s="1"/>
  <c r="M205" i="1" s="1"/>
  <c r="O206" i="1"/>
  <c r="N206" i="1" s="1"/>
  <c r="M206" i="1" s="1"/>
  <c r="O207" i="1"/>
  <c r="N207" i="1" s="1"/>
  <c r="M207" i="1" s="1"/>
  <c r="O208" i="1"/>
  <c r="N208" i="1" s="1"/>
  <c r="M208" i="1" s="1"/>
  <c r="O209" i="1"/>
  <c r="N209" i="1" s="1"/>
  <c r="M209" i="1" s="1"/>
  <c r="O210" i="1"/>
  <c r="N210" i="1" s="1"/>
  <c r="M210" i="1" s="1"/>
  <c r="O211" i="1"/>
  <c r="N211" i="1" s="1"/>
  <c r="M211" i="1" s="1"/>
  <c r="O212" i="1"/>
  <c r="N212" i="1" s="1"/>
  <c r="M212" i="1" s="1"/>
  <c r="O213" i="1"/>
  <c r="N213" i="1" s="1"/>
  <c r="M213" i="1" s="1"/>
  <c r="O214" i="1"/>
  <c r="N214" i="1" s="1"/>
  <c r="M214" i="1" s="1"/>
  <c r="O215" i="1"/>
  <c r="N215" i="1" s="1"/>
  <c r="M215" i="1" s="1"/>
  <c r="O216" i="1"/>
  <c r="N216" i="1" s="1"/>
  <c r="M216" i="1" s="1"/>
  <c r="O217" i="1"/>
  <c r="N217" i="1" s="1"/>
  <c r="M217" i="1" s="1"/>
  <c r="O218" i="1"/>
  <c r="N218" i="1" s="1"/>
  <c r="M218" i="1" s="1"/>
  <c r="O219" i="1"/>
  <c r="N219" i="1" s="1"/>
  <c r="M219" i="1" s="1"/>
  <c r="O220" i="1"/>
  <c r="N220" i="1" s="1"/>
  <c r="M220" i="1" s="1"/>
  <c r="O221" i="1"/>
  <c r="N221" i="1" s="1"/>
  <c r="M221" i="1" s="1"/>
  <c r="O222" i="1"/>
  <c r="N222" i="1" s="1"/>
  <c r="M222" i="1" s="1"/>
  <c r="O223" i="1"/>
  <c r="N223" i="1" s="1"/>
  <c r="M223" i="1" s="1"/>
  <c r="O224" i="1"/>
  <c r="N224" i="1" s="1"/>
  <c r="M224" i="1" s="1"/>
  <c r="O225" i="1"/>
  <c r="N225" i="1" s="1"/>
  <c r="M225" i="1" s="1"/>
  <c r="O226" i="1"/>
  <c r="N226" i="1" s="1"/>
  <c r="M226" i="1" s="1"/>
  <c r="O227" i="1"/>
  <c r="N227" i="1" s="1"/>
  <c r="M227" i="1" s="1"/>
  <c r="O228" i="1"/>
  <c r="N228" i="1" s="1"/>
  <c r="M228" i="1" s="1"/>
  <c r="O229" i="1"/>
  <c r="N229" i="1" s="1"/>
  <c r="M229" i="1" s="1"/>
  <c r="O230" i="1"/>
  <c r="N230" i="1" s="1"/>
  <c r="M230" i="1" s="1"/>
  <c r="O231" i="1"/>
  <c r="N231" i="1" s="1"/>
  <c r="M231" i="1" s="1"/>
  <c r="O232" i="1"/>
  <c r="N232" i="1" s="1"/>
  <c r="M232" i="1" s="1"/>
  <c r="O233" i="1"/>
  <c r="N233" i="1" s="1"/>
  <c r="M233" i="1" s="1"/>
  <c r="O234" i="1"/>
  <c r="N234" i="1" s="1"/>
  <c r="M234" i="1" s="1"/>
  <c r="O235" i="1"/>
  <c r="N235" i="1" s="1"/>
  <c r="M235" i="1" s="1"/>
  <c r="O236" i="1"/>
  <c r="N236" i="1" s="1"/>
  <c r="M236" i="1" s="1"/>
  <c r="O237" i="1"/>
  <c r="N237" i="1" s="1"/>
  <c r="M237" i="1" s="1"/>
  <c r="O238" i="1"/>
  <c r="N238" i="1" s="1"/>
  <c r="M238" i="1" s="1"/>
  <c r="O239" i="1"/>
  <c r="N239" i="1" s="1"/>
  <c r="M239" i="1" s="1"/>
  <c r="O240" i="1"/>
  <c r="N240" i="1" s="1"/>
  <c r="M240" i="1" s="1"/>
  <c r="O241" i="1"/>
  <c r="N241" i="1" s="1"/>
  <c r="M241" i="1" s="1"/>
  <c r="O242" i="1"/>
  <c r="N242" i="1" s="1"/>
  <c r="M242" i="1" s="1"/>
  <c r="O243" i="1"/>
  <c r="N243" i="1" s="1"/>
  <c r="M243" i="1" s="1"/>
  <c r="O244" i="1"/>
  <c r="N244" i="1" s="1"/>
  <c r="M244" i="1" s="1"/>
  <c r="O245" i="1"/>
  <c r="N245" i="1" s="1"/>
  <c r="M245" i="1" s="1"/>
  <c r="O246" i="1"/>
  <c r="N246" i="1" s="1"/>
  <c r="M246" i="1" s="1"/>
  <c r="O247" i="1"/>
  <c r="N247" i="1" s="1"/>
  <c r="M247" i="1" s="1"/>
  <c r="O248" i="1"/>
  <c r="N248" i="1" s="1"/>
  <c r="M248" i="1" s="1"/>
  <c r="O249" i="1"/>
  <c r="N249" i="1" s="1"/>
  <c r="M249" i="1" s="1"/>
  <c r="O250" i="1"/>
  <c r="N250" i="1" s="1"/>
  <c r="M250" i="1" s="1"/>
  <c r="O251" i="1"/>
  <c r="N251" i="1" s="1"/>
  <c r="M251" i="1" s="1"/>
  <c r="O252" i="1"/>
  <c r="N252" i="1" s="1"/>
  <c r="M252" i="1" s="1"/>
  <c r="O253" i="1"/>
  <c r="N253" i="1" s="1"/>
  <c r="M253" i="1" s="1"/>
  <c r="O254" i="1"/>
  <c r="N254" i="1" s="1"/>
  <c r="M254" i="1" s="1"/>
  <c r="O255" i="1"/>
  <c r="N255" i="1" s="1"/>
  <c r="M255" i="1" s="1"/>
  <c r="O256" i="1"/>
  <c r="N256" i="1" s="1"/>
  <c r="M256" i="1" s="1"/>
  <c r="O257" i="1"/>
  <c r="N257" i="1" s="1"/>
  <c r="M257" i="1" s="1"/>
  <c r="O258" i="1"/>
  <c r="N258" i="1" s="1"/>
  <c r="M258" i="1" s="1"/>
  <c r="O259" i="1"/>
  <c r="N259" i="1" s="1"/>
  <c r="M259" i="1" s="1"/>
  <c r="O260" i="1"/>
  <c r="N260" i="1" s="1"/>
  <c r="M260" i="1" s="1"/>
  <c r="O261" i="1"/>
  <c r="N261" i="1" s="1"/>
  <c r="M261" i="1" s="1"/>
  <c r="O262" i="1"/>
  <c r="N262" i="1" s="1"/>
  <c r="M262" i="1" s="1"/>
  <c r="O263" i="1"/>
  <c r="N263" i="1" s="1"/>
  <c r="M263" i="1" s="1"/>
  <c r="O264" i="1"/>
  <c r="N264" i="1" s="1"/>
  <c r="M264" i="1" s="1"/>
  <c r="O265" i="1"/>
  <c r="N265" i="1" s="1"/>
  <c r="M265" i="1" s="1"/>
  <c r="O266" i="1"/>
  <c r="N266" i="1" s="1"/>
  <c r="M266" i="1" s="1"/>
  <c r="O267" i="1"/>
  <c r="N267" i="1" s="1"/>
  <c r="M267" i="1" s="1"/>
  <c r="O268" i="1"/>
  <c r="N268" i="1" s="1"/>
  <c r="M268" i="1" s="1"/>
  <c r="O269" i="1"/>
  <c r="N269" i="1" s="1"/>
  <c r="M269" i="1" s="1"/>
  <c r="O270" i="1"/>
  <c r="N270" i="1" s="1"/>
  <c r="M270" i="1" s="1"/>
  <c r="O271" i="1"/>
  <c r="N271" i="1" s="1"/>
  <c r="M271" i="1" s="1"/>
  <c r="O272" i="1"/>
  <c r="N272" i="1" s="1"/>
  <c r="M272" i="1" s="1"/>
  <c r="O273" i="1"/>
  <c r="N273" i="1" s="1"/>
  <c r="M273" i="1" s="1"/>
  <c r="O274" i="1"/>
  <c r="N274" i="1" s="1"/>
  <c r="M274" i="1" s="1"/>
  <c r="O275" i="1"/>
  <c r="N275" i="1" s="1"/>
  <c r="M275" i="1" s="1"/>
  <c r="O276" i="1"/>
  <c r="N276" i="1" s="1"/>
  <c r="M276" i="1" s="1"/>
  <c r="O277" i="1"/>
  <c r="N277" i="1" s="1"/>
  <c r="M277" i="1" s="1"/>
  <c r="O278" i="1"/>
  <c r="N278" i="1" s="1"/>
  <c r="M278" i="1" s="1"/>
  <c r="O279" i="1"/>
  <c r="N279" i="1" s="1"/>
  <c r="M279" i="1" s="1"/>
  <c r="O280" i="1"/>
  <c r="N280" i="1" s="1"/>
  <c r="M280" i="1" s="1"/>
  <c r="O281" i="1"/>
  <c r="N281" i="1" s="1"/>
  <c r="M281" i="1" s="1"/>
  <c r="O282" i="1"/>
  <c r="N282" i="1" s="1"/>
  <c r="M282" i="1" s="1"/>
  <c r="O283" i="1"/>
  <c r="N283" i="1" s="1"/>
  <c r="M283" i="1" s="1"/>
  <c r="O284" i="1"/>
  <c r="N284" i="1" s="1"/>
  <c r="M284" i="1" s="1"/>
  <c r="O285" i="1"/>
  <c r="N285" i="1" s="1"/>
  <c r="M285" i="1" s="1"/>
  <c r="O286" i="1"/>
  <c r="N286" i="1" s="1"/>
  <c r="M286" i="1" s="1"/>
  <c r="O287" i="1"/>
  <c r="N287" i="1" s="1"/>
  <c r="M287" i="1" s="1"/>
  <c r="O288" i="1"/>
  <c r="N288" i="1" s="1"/>
  <c r="M288" i="1" s="1"/>
  <c r="O289" i="1"/>
  <c r="N289" i="1" s="1"/>
  <c r="M289" i="1" s="1"/>
  <c r="O290" i="1"/>
  <c r="N290" i="1" s="1"/>
  <c r="M290" i="1" s="1"/>
  <c r="O291" i="1"/>
  <c r="N291" i="1" s="1"/>
  <c r="M291" i="1" s="1"/>
  <c r="O292" i="1"/>
  <c r="N292" i="1" s="1"/>
  <c r="M292" i="1" s="1"/>
  <c r="O293" i="1"/>
  <c r="N293" i="1" s="1"/>
  <c r="M293" i="1" s="1"/>
  <c r="O294" i="1"/>
  <c r="N294" i="1" s="1"/>
  <c r="M294" i="1" s="1"/>
  <c r="O295" i="1"/>
  <c r="N295" i="1" s="1"/>
  <c r="M295" i="1" s="1"/>
  <c r="O296" i="1"/>
  <c r="N296" i="1" s="1"/>
  <c r="M296" i="1" s="1"/>
  <c r="O297" i="1"/>
  <c r="N297" i="1" s="1"/>
  <c r="M297" i="1" s="1"/>
  <c r="O298" i="1"/>
  <c r="N298" i="1" s="1"/>
  <c r="M298" i="1" s="1"/>
  <c r="O299" i="1"/>
  <c r="N299" i="1" s="1"/>
  <c r="M299" i="1" s="1"/>
  <c r="O300" i="1"/>
  <c r="N300" i="1" s="1"/>
  <c r="M300" i="1" s="1"/>
  <c r="O301" i="1"/>
  <c r="N301" i="1" s="1"/>
  <c r="M301" i="1" s="1"/>
  <c r="O302" i="1"/>
  <c r="N302" i="1" s="1"/>
  <c r="M302" i="1" s="1"/>
  <c r="O303" i="1"/>
  <c r="N303" i="1" s="1"/>
  <c r="M303" i="1" s="1"/>
  <c r="O304" i="1"/>
  <c r="N304" i="1" s="1"/>
  <c r="M304" i="1" s="1"/>
  <c r="O305" i="1"/>
  <c r="N305" i="1" s="1"/>
  <c r="M305" i="1" s="1"/>
  <c r="O306" i="1"/>
  <c r="N306" i="1" s="1"/>
  <c r="M306" i="1" s="1"/>
  <c r="O307" i="1"/>
  <c r="N307" i="1" s="1"/>
  <c r="M307" i="1" s="1"/>
  <c r="O308" i="1"/>
  <c r="N308" i="1" s="1"/>
  <c r="M308" i="1" s="1"/>
  <c r="O309" i="1"/>
  <c r="N309" i="1" s="1"/>
  <c r="M309" i="1" s="1"/>
  <c r="O310" i="1"/>
  <c r="N310" i="1" s="1"/>
  <c r="M310" i="1" s="1"/>
  <c r="O311" i="1"/>
  <c r="N311" i="1" s="1"/>
  <c r="M311" i="1" s="1"/>
  <c r="O312" i="1"/>
  <c r="N312" i="1" s="1"/>
  <c r="M312" i="1" s="1"/>
  <c r="O313" i="1"/>
  <c r="N313" i="1" s="1"/>
  <c r="M313" i="1" s="1"/>
  <c r="O314" i="1"/>
  <c r="N314" i="1" s="1"/>
  <c r="M314" i="1" s="1"/>
  <c r="O315" i="1"/>
  <c r="N315" i="1" s="1"/>
  <c r="M315" i="1" s="1"/>
  <c r="O316" i="1"/>
  <c r="N316" i="1" s="1"/>
  <c r="M316" i="1" s="1"/>
  <c r="O317" i="1"/>
  <c r="N317" i="1" s="1"/>
  <c r="M317" i="1" s="1"/>
  <c r="O318" i="1"/>
  <c r="N318" i="1" s="1"/>
  <c r="M318" i="1" s="1"/>
  <c r="O319" i="1"/>
  <c r="N319" i="1" s="1"/>
  <c r="M319" i="1" s="1"/>
  <c r="O320" i="1"/>
  <c r="N320" i="1" s="1"/>
  <c r="M320" i="1" s="1"/>
  <c r="O321" i="1"/>
  <c r="N321" i="1" s="1"/>
  <c r="M321" i="1" s="1"/>
  <c r="O322" i="1"/>
  <c r="N322" i="1" s="1"/>
  <c r="M322" i="1" s="1"/>
  <c r="O323" i="1"/>
  <c r="N323" i="1" s="1"/>
  <c r="M323" i="1" s="1"/>
  <c r="O324" i="1"/>
  <c r="N324" i="1" s="1"/>
  <c r="M324" i="1" s="1"/>
  <c r="O325" i="1"/>
  <c r="N325" i="1" s="1"/>
  <c r="M325" i="1" s="1"/>
  <c r="O326" i="1"/>
  <c r="N326" i="1" s="1"/>
  <c r="M326" i="1" s="1"/>
  <c r="O327" i="1"/>
  <c r="N327" i="1" s="1"/>
  <c r="M327" i="1" s="1"/>
  <c r="O328" i="1"/>
  <c r="N328" i="1" s="1"/>
  <c r="M328" i="1" s="1"/>
  <c r="O329" i="1"/>
  <c r="N329" i="1" s="1"/>
  <c r="M329" i="1" s="1"/>
  <c r="O330" i="1"/>
  <c r="N330" i="1" s="1"/>
  <c r="M330" i="1" s="1"/>
  <c r="O331" i="1"/>
  <c r="N331" i="1" s="1"/>
  <c r="M331" i="1" s="1"/>
  <c r="O332" i="1"/>
  <c r="N332" i="1" s="1"/>
  <c r="M332" i="1" s="1"/>
  <c r="O333" i="1"/>
  <c r="N333" i="1" s="1"/>
  <c r="M333" i="1" s="1"/>
  <c r="O334" i="1"/>
  <c r="N334" i="1" s="1"/>
  <c r="M334" i="1" s="1"/>
  <c r="O335" i="1"/>
  <c r="N335" i="1" s="1"/>
  <c r="M335" i="1" s="1"/>
  <c r="O336" i="1"/>
  <c r="N336" i="1" s="1"/>
  <c r="M336" i="1" s="1"/>
  <c r="O337" i="1"/>
  <c r="N337" i="1" s="1"/>
  <c r="M337" i="1" s="1"/>
  <c r="O338" i="1"/>
  <c r="N338" i="1" s="1"/>
  <c r="M338" i="1" s="1"/>
  <c r="O339" i="1"/>
  <c r="N339" i="1" s="1"/>
  <c r="M339" i="1" s="1"/>
  <c r="O340" i="1"/>
  <c r="N340" i="1" s="1"/>
  <c r="M340" i="1" s="1"/>
  <c r="O341" i="1"/>
  <c r="N341" i="1" s="1"/>
  <c r="M341" i="1" s="1"/>
  <c r="O342" i="1"/>
  <c r="N342" i="1" s="1"/>
  <c r="M342" i="1" s="1"/>
  <c r="O343" i="1"/>
  <c r="N343" i="1" s="1"/>
  <c r="M343" i="1" s="1"/>
  <c r="O344" i="1"/>
  <c r="N344" i="1" s="1"/>
  <c r="M344" i="1" s="1"/>
  <c r="O345" i="1"/>
  <c r="N345" i="1" s="1"/>
  <c r="M345" i="1" s="1"/>
  <c r="O346" i="1"/>
  <c r="N346" i="1" s="1"/>
  <c r="M346" i="1" s="1"/>
  <c r="O347" i="1"/>
  <c r="N347" i="1" s="1"/>
  <c r="M347" i="1" s="1"/>
  <c r="O348" i="1"/>
  <c r="N348" i="1" s="1"/>
  <c r="M348" i="1" s="1"/>
  <c r="O349" i="1"/>
  <c r="N349" i="1" s="1"/>
  <c r="M349" i="1" s="1"/>
  <c r="O350" i="1"/>
  <c r="N350" i="1" s="1"/>
  <c r="M350" i="1" s="1"/>
  <c r="O351" i="1"/>
  <c r="N351" i="1" s="1"/>
  <c r="M351" i="1" s="1"/>
  <c r="O352" i="1"/>
  <c r="N352" i="1" s="1"/>
  <c r="M352" i="1" s="1"/>
  <c r="O353" i="1"/>
  <c r="N353" i="1" s="1"/>
  <c r="M353" i="1" s="1"/>
  <c r="O354" i="1"/>
  <c r="N354" i="1" s="1"/>
  <c r="M354" i="1" s="1"/>
  <c r="O355" i="1"/>
  <c r="N355" i="1" s="1"/>
  <c r="M355" i="1" s="1"/>
  <c r="O356" i="1"/>
  <c r="N356" i="1" s="1"/>
  <c r="M356" i="1" s="1"/>
  <c r="O357" i="1"/>
  <c r="N357" i="1" s="1"/>
  <c r="M357" i="1" s="1"/>
  <c r="O358" i="1"/>
  <c r="N358" i="1" s="1"/>
  <c r="M358" i="1" s="1"/>
  <c r="O359" i="1"/>
  <c r="N359" i="1" s="1"/>
  <c r="M359" i="1" s="1"/>
  <c r="O360" i="1"/>
  <c r="N360" i="1" s="1"/>
  <c r="M360" i="1" s="1"/>
  <c r="O361" i="1"/>
  <c r="N361" i="1" s="1"/>
  <c r="M361" i="1" s="1"/>
  <c r="O362" i="1"/>
  <c r="N362" i="1" s="1"/>
  <c r="M362" i="1" s="1"/>
  <c r="O363" i="1"/>
  <c r="N363" i="1" s="1"/>
  <c r="M363" i="1" s="1"/>
  <c r="O364" i="1"/>
  <c r="N364" i="1" s="1"/>
  <c r="M364" i="1" s="1"/>
  <c r="O365" i="1"/>
  <c r="N365" i="1" s="1"/>
  <c r="M365" i="1" s="1"/>
  <c r="O366" i="1"/>
  <c r="N366" i="1" s="1"/>
  <c r="M366" i="1" s="1"/>
  <c r="O367" i="1"/>
  <c r="N367" i="1" s="1"/>
  <c r="M367" i="1" s="1"/>
  <c r="O368" i="1"/>
  <c r="N368" i="1" s="1"/>
  <c r="M368" i="1" s="1"/>
  <c r="O369" i="1"/>
  <c r="N369" i="1" s="1"/>
  <c r="M369" i="1" s="1"/>
  <c r="O370" i="1"/>
  <c r="N370" i="1" s="1"/>
  <c r="M370" i="1" s="1"/>
  <c r="O371" i="1"/>
  <c r="N371" i="1" s="1"/>
  <c r="M371" i="1" s="1"/>
  <c r="O372" i="1"/>
  <c r="N372" i="1" s="1"/>
  <c r="M372" i="1" s="1"/>
  <c r="O373" i="1"/>
  <c r="N373" i="1" s="1"/>
  <c r="M373" i="1" s="1"/>
  <c r="O374" i="1"/>
  <c r="N374" i="1" s="1"/>
  <c r="M374" i="1" s="1"/>
  <c r="O375" i="1"/>
  <c r="N375" i="1" s="1"/>
  <c r="M375" i="1" s="1"/>
  <c r="O376" i="1"/>
  <c r="N376" i="1" s="1"/>
  <c r="M376" i="1" s="1"/>
  <c r="O377" i="1"/>
  <c r="N377" i="1" s="1"/>
  <c r="M377" i="1" s="1"/>
  <c r="O378" i="1"/>
  <c r="N378" i="1" s="1"/>
  <c r="M378" i="1" s="1"/>
  <c r="O379" i="1"/>
  <c r="N379" i="1" s="1"/>
  <c r="M379" i="1" s="1"/>
  <c r="O380" i="1"/>
  <c r="N380" i="1" s="1"/>
  <c r="M380" i="1" s="1"/>
  <c r="O381" i="1"/>
  <c r="N381" i="1" s="1"/>
  <c r="M381" i="1" s="1"/>
  <c r="O382" i="1"/>
  <c r="N382" i="1" s="1"/>
  <c r="M382" i="1" s="1"/>
  <c r="O383" i="1"/>
  <c r="N383" i="1" s="1"/>
  <c r="M383" i="1" s="1"/>
  <c r="O384" i="1"/>
  <c r="N384" i="1" s="1"/>
  <c r="M384" i="1" s="1"/>
  <c r="O385" i="1"/>
  <c r="N385" i="1" s="1"/>
  <c r="M385" i="1" s="1"/>
  <c r="O386" i="1"/>
  <c r="N386" i="1" s="1"/>
  <c r="M386" i="1" s="1"/>
  <c r="O387" i="1"/>
  <c r="N387" i="1" s="1"/>
  <c r="M387" i="1" s="1"/>
  <c r="O388" i="1"/>
  <c r="N388" i="1" s="1"/>
  <c r="M388" i="1" s="1"/>
  <c r="O389" i="1"/>
  <c r="N389" i="1" s="1"/>
  <c r="M389" i="1" s="1"/>
  <c r="O390" i="1"/>
  <c r="N390" i="1" s="1"/>
  <c r="M390" i="1" s="1"/>
  <c r="O391" i="1"/>
  <c r="N391" i="1" s="1"/>
  <c r="M391" i="1" s="1"/>
  <c r="O392" i="1"/>
  <c r="N392" i="1" s="1"/>
  <c r="M392" i="1" s="1"/>
  <c r="O393" i="1"/>
  <c r="N393" i="1" s="1"/>
  <c r="M393" i="1" s="1"/>
  <c r="O394" i="1"/>
  <c r="N394" i="1" s="1"/>
  <c r="M394" i="1" s="1"/>
  <c r="O395" i="1"/>
  <c r="N395" i="1" s="1"/>
  <c r="M395" i="1" s="1"/>
  <c r="O396" i="1"/>
  <c r="N396" i="1" s="1"/>
  <c r="M396" i="1" s="1"/>
  <c r="O397" i="1"/>
  <c r="N397" i="1" s="1"/>
  <c r="M397" i="1" s="1"/>
  <c r="O398" i="1"/>
  <c r="N398" i="1" s="1"/>
  <c r="M398" i="1" s="1"/>
  <c r="O399" i="1"/>
  <c r="N399" i="1" s="1"/>
  <c r="M399" i="1" s="1"/>
  <c r="O400" i="1"/>
  <c r="N400" i="1" s="1"/>
  <c r="M400" i="1" s="1"/>
  <c r="O401" i="1"/>
  <c r="N401" i="1" s="1"/>
  <c r="M401" i="1" s="1"/>
  <c r="O402" i="1"/>
  <c r="N402" i="1" s="1"/>
  <c r="M402" i="1" s="1"/>
  <c r="O403" i="1"/>
  <c r="N403" i="1" s="1"/>
  <c r="M403" i="1" s="1"/>
  <c r="O404" i="1"/>
  <c r="N404" i="1" s="1"/>
  <c r="M404" i="1" s="1"/>
  <c r="O405" i="1"/>
  <c r="N405" i="1" s="1"/>
  <c r="M405" i="1" s="1"/>
  <c r="O406" i="1"/>
  <c r="N406" i="1" s="1"/>
  <c r="M406" i="1" s="1"/>
  <c r="O407" i="1"/>
  <c r="N407" i="1" s="1"/>
  <c r="M407" i="1" s="1"/>
  <c r="O408" i="1"/>
  <c r="N408" i="1" s="1"/>
  <c r="M408" i="1" s="1"/>
  <c r="O409" i="1"/>
  <c r="N409" i="1" s="1"/>
  <c r="M409" i="1" s="1"/>
  <c r="O410" i="1"/>
  <c r="N410" i="1" s="1"/>
  <c r="M410" i="1" s="1"/>
  <c r="O411" i="1"/>
  <c r="N411" i="1" s="1"/>
  <c r="M411" i="1" s="1"/>
  <c r="O412" i="1"/>
  <c r="N412" i="1" s="1"/>
  <c r="M412" i="1" s="1"/>
  <c r="O413" i="1"/>
  <c r="N413" i="1" s="1"/>
  <c r="M413" i="1" s="1"/>
  <c r="O414" i="1"/>
  <c r="N414" i="1" s="1"/>
  <c r="M414" i="1" s="1"/>
  <c r="O415" i="1"/>
  <c r="N415" i="1" s="1"/>
  <c r="M415" i="1" s="1"/>
  <c r="O416" i="1"/>
  <c r="N416" i="1" s="1"/>
  <c r="M416" i="1" s="1"/>
  <c r="O417" i="1"/>
  <c r="N417" i="1" s="1"/>
  <c r="M417" i="1" s="1"/>
  <c r="O418" i="1"/>
  <c r="N418" i="1" s="1"/>
  <c r="M418" i="1" s="1"/>
  <c r="O419" i="1"/>
  <c r="N419" i="1" s="1"/>
  <c r="M419" i="1" s="1"/>
  <c r="O420" i="1"/>
  <c r="N420" i="1" s="1"/>
  <c r="M420" i="1" s="1"/>
  <c r="O421" i="1"/>
  <c r="N421" i="1" s="1"/>
  <c r="M421" i="1" s="1"/>
  <c r="O422" i="1"/>
  <c r="N422" i="1" s="1"/>
  <c r="M422" i="1" s="1"/>
  <c r="O423" i="1"/>
  <c r="N423" i="1" s="1"/>
  <c r="M423" i="1" s="1"/>
  <c r="O424" i="1"/>
  <c r="N424" i="1" s="1"/>
  <c r="M424" i="1" s="1"/>
  <c r="O425" i="1"/>
  <c r="N425" i="1" s="1"/>
  <c r="M425" i="1" s="1"/>
  <c r="O426" i="1"/>
  <c r="N426" i="1" s="1"/>
  <c r="M426" i="1" s="1"/>
  <c r="O427" i="1"/>
  <c r="N427" i="1" s="1"/>
  <c r="M427" i="1" s="1"/>
  <c r="O428" i="1"/>
  <c r="N428" i="1" s="1"/>
  <c r="M428" i="1" s="1"/>
  <c r="O429" i="1"/>
  <c r="N429" i="1" s="1"/>
  <c r="M429" i="1" s="1"/>
  <c r="O430" i="1"/>
  <c r="N430" i="1" s="1"/>
  <c r="M430" i="1" s="1"/>
  <c r="O431" i="1"/>
  <c r="N431" i="1" s="1"/>
  <c r="M431" i="1" s="1"/>
  <c r="O432" i="1"/>
  <c r="N432" i="1" s="1"/>
  <c r="M432" i="1" s="1"/>
  <c r="O433" i="1"/>
  <c r="N433" i="1" s="1"/>
  <c r="M433" i="1" s="1"/>
  <c r="O434" i="1"/>
  <c r="N434" i="1" s="1"/>
  <c r="M434" i="1" s="1"/>
  <c r="O435" i="1"/>
  <c r="N435" i="1" s="1"/>
  <c r="M435" i="1" s="1"/>
  <c r="O436" i="1"/>
  <c r="N436" i="1" s="1"/>
  <c r="M436" i="1" s="1"/>
  <c r="O437" i="1"/>
  <c r="N437" i="1" s="1"/>
  <c r="M437" i="1" s="1"/>
  <c r="O438" i="1"/>
  <c r="N438" i="1" s="1"/>
  <c r="M438" i="1" s="1"/>
  <c r="O439" i="1"/>
  <c r="N439" i="1" s="1"/>
  <c r="M439" i="1" s="1"/>
  <c r="O440" i="1"/>
  <c r="N440" i="1" s="1"/>
  <c r="M440" i="1" s="1"/>
  <c r="O441" i="1"/>
  <c r="N441" i="1" s="1"/>
  <c r="M441" i="1" s="1"/>
  <c r="O442" i="1"/>
  <c r="N442" i="1" s="1"/>
  <c r="M442" i="1" s="1"/>
  <c r="O443" i="1"/>
  <c r="N443" i="1" s="1"/>
  <c r="M443" i="1" s="1"/>
  <c r="O444" i="1"/>
  <c r="N444" i="1" s="1"/>
  <c r="M444" i="1" s="1"/>
  <c r="O445" i="1"/>
  <c r="N445" i="1" s="1"/>
  <c r="M445" i="1" s="1"/>
  <c r="O446" i="1"/>
  <c r="N446" i="1" s="1"/>
  <c r="M446" i="1" s="1"/>
  <c r="O447" i="1"/>
  <c r="N447" i="1" s="1"/>
  <c r="M447" i="1" s="1"/>
  <c r="O448" i="1"/>
  <c r="N448" i="1" s="1"/>
  <c r="M448" i="1" s="1"/>
  <c r="O449" i="1"/>
  <c r="N449" i="1" s="1"/>
  <c r="M449" i="1" s="1"/>
  <c r="O450" i="1"/>
  <c r="N450" i="1" s="1"/>
  <c r="M450" i="1" s="1"/>
  <c r="O451" i="1"/>
  <c r="N451" i="1" s="1"/>
  <c r="M451" i="1" s="1"/>
  <c r="O452" i="1"/>
  <c r="N452" i="1" s="1"/>
  <c r="M452" i="1" s="1"/>
  <c r="O453" i="1"/>
  <c r="N453" i="1" s="1"/>
  <c r="M453" i="1" s="1"/>
  <c r="O454" i="1"/>
  <c r="N454" i="1" s="1"/>
  <c r="M454" i="1" s="1"/>
  <c r="O455" i="1"/>
  <c r="N455" i="1" s="1"/>
  <c r="M455" i="1" s="1"/>
  <c r="O456" i="1"/>
  <c r="N456" i="1" s="1"/>
  <c r="M456" i="1" s="1"/>
  <c r="O457" i="1"/>
  <c r="N457" i="1" s="1"/>
  <c r="M457" i="1" s="1"/>
  <c r="O458" i="1"/>
  <c r="N458" i="1" s="1"/>
  <c r="M458" i="1" s="1"/>
  <c r="O459" i="1"/>
  <c r="N459" i="1" s="1"/>
  <c r="M459" i="1" s="1"/>
  <c r="O460" i="1"/>
  <c r="N460" i="1" s="1"/>
  <c r="M460" i="1" s="1"/>
  <c r="O461" i="1"/>
  <c r="N461" i="1" s="1"/>
  <c r="M461" i="1" s="1"/>
  <c r="O462" i="1"/>
  <c r="N462" i="1" s="1"/>
  <c r="M462" i="1" s="1"/>
  <c r="O463" i="1"/>
  <c r="N463" i="1" s="1"/>
  <c r="M463" i="1" s="1"/>
  <c r="O464" i="1"/>
  <c r="N464" i="1" s="1"/>
  <c r="M464" i="1" s="1"/>
  <c r="O465" i="1"/>
  <c r="N465" i="1" s="1"/>
  <c r="M465" i="1" s="1"/>
  <c r="O466" i="1"/>
  <c r="N466" i="1" s="1"/>
  <c r="M466" i="1" s="1"/>
  <c r="O467" i="1"/>
  <c r="N467" i="1" s="1"/>
  <c r="M467" i="1" s="1"/>
  <c r="O468" i="1"/>
  <c r="N468" i="1" s="1"/>
  <c r="M468" i="1" s="1"/>
  <c r="O469" i="1"/>
  <c r="N469" i="1" s="1"/>
  <c r="M469" i="1" s="1"/>
  <c r="O470" i="1"/>
  <c r="N470" i="1" s="1"/>
  <c r="M470" i="1" s="1"/>
  <c r="O471" i="1"/>
  <c r="N471" i="1" s="1"/>
  <c r="M471" i="1" s="1"/>
  <c r="O472" i="1"/>
  <c r="N472" i="1" s="1"/>
  <c r="M472" i="1" s="1"/>
  <c r="O473" i="1"/>
  <c r="N473" i="1" s="1"/>
  <c r="M473" i="1" s="1"/>
  <c r="O474" i="1"/>
  <c r="N474" i="1" s="1"/>
  <c r="M474" i="1" s="1"/>
  <c r="O475" i="1"/>
  <c r="N475" i="1" s="1"/>
  <c r="M475" i="1" s="1"/>
  <c r="O476" i="1"/>
  <c r="N476" i="1" s="1"/>
  <c r="M476" i="1" s="1"/>
  <c r="O477" i="1"/>
  <c r="N477" i="1" s="1"/>
  <c r="M477" i="1" s="1"/>
  <c r="O478" i="1"/>
  <c r="N478" i="1" s="1"/>
  <c r="M478" i="1" s="1"/>
  <c r="O479" i="1"/>
  <c r="N479" i="1" s="1"/>
  <c r="M479" i="1" s="1"/>
  <c r="O480" i="1"/>
  <c r="N480" i="1" s="1"/>
  <c r="M480" i="1" s="1"/>
  <c r="O481" i="1"/>
  <c r="N481" i="1" s="1"/>
  <c r="M481" i="1" s="1"/>
  <c r="O482" i="1"/>
  <c r="N482" i="1" s="1"/>
  <c r="M482" i="1" s="1"/>
  <c r="O483" i="1"/>
  <c r="N483" i="1" s="1"/>
  <c r="M483" i="1" s="1"/>
  <c r="O484" i="1"/>
  <c r="N484" i="1" s="1"/>
  <c r="M484" i="1" s="1"/>
  <c r="O485" i="1"/>
  <c r="N485" i="1" s="1"/>
  <c r="M485" i="1" s="1"/>
  <c r="O486" i="1"/>
  <c r="N486" i="1" s="1"/>
  <c r="M486" i="1" s="1"/>
  <c r="O487" i="1"/>
  <c r="N487" i="1" s="1"/>
  <c r="M487" i="1" s="1"/>
  <c r="O488" i="1"/>
  <c r="N488" i="1" s="1"/>
  <c r="M488" i="1" s="1"/>
  <c r="O489" i="1"/>
  <c r="N489" i="1" s="1"/>
  <c r="M489" i="1" s="1"/>
  <c r="O490" i="1"/>
  <c r="N490" i="1" s="1"/>
  <c r="M490" i="1" s="1"/>
  <c r="O491" i="1"/>
  <c r="N491" i="1" s="1"/>
  <c r="M491" i="1" s="1"/>
  <c r="O492" i="1"/>
  <c r="N492" i="1" s="1"/>
  <c r="M492" i="1" s="1"/>
  <c r="O493" i="1"/>
  <c r="N493" i="1" s="1"/>
  <c r="M493" i="1" s="1"/>
  <c r="O494" i="1"/>
  <c r="N494" i="1" s="1"/>
  <c r="M494" i="1" s="1"/>
  <c r="O495" i="1"/>
  <c r="N495" i="1" s="1"/>
  <c r="M495" i="1" s="1"/>
  <c r="O496" i="1"/>
  <c r="N496" i="1" s="1"/>
  <c r="M496" i="1" s="1"/>
  <c r="O497" i="1"/>
  <c r="N497" i="1" s="1"/>
  <c r="M497" i="1" s="1"/>
  <c r="O498" i="1"/>
  <c r="N498" i="1" s="1"/>
  <c r="M498" i="1" s="1"/>
  <c r="O499" i="1"/>
  <c r="N499" i="1" s="1"/>
  <c r="M499" i="1" s="1"/>
  <c r="O500" i="1"/>
  <c r="N500" i="1" s="1"/>
  <c r="M500" i="1" s="1"/>
  <c r="O501" i="1"/>
  <c r="N501" i="1" s="1"/>
  <c r="M501" i="1" s="1"/>
  <c r="O502" i="1"/>
  <c r="N502" i="1" s="1"/>
  <c r="M502" i="1" s="1"/>
  <c r="O503" i="1"/>
  <c r="N503" i="1" s="1"/>
  <c r="M503" i="1" s="1"/>
  <c r="O504" i="1"/>
  <c r="N504" i="1" s="1"/>
  <c r="M504" i="1" s="1"/>
  <c r="O505" i="1"/>
  <c r="N505" i="1" s="1"/>
  <c r="M505" i="1" s="1"/>
  <c r="O506" i="1"/>
  <c r="N506" i="1" s="1"/>
  <c r="M506" i="1" s="1"/>
  <c r="O507" i="1"/>
  <c r="N507" i="1" s="1"/>
  <c r="M507" i="1" s="1"/>
  <c r="O508" i="1"/>
  <c r="N508" i="1" s="1"/>
  <c r="M508" i="1" s="1"/>
  <c r="O509" i="1"/>
  <c r="N509" i="1" s="1"/>
  <c r="M509" i="1" s="1"/>
  <c r="O510" i="1"/>
  <c r="N510" i="1" s="1"/>
  <c r="M510" i="1" s="1"/>
  <c r="O511" i="1"/>
  <c r="N511" i="1" s="1"/>
  <c r="M511" i="1" s="1"/>
  <c r="O512" i="1"/>
  <c r="N512" i="1" s="1"/>
  <c r="M512" i="1" s="1"/>
  <c r="O513" i="1"/>
  <c r="N513" i="1" s="1"/>
  <c r="M513" i="1" s="1"/>
  <c r="O514" i="1"/>
  <c r="N514" i="1" s="1"/>
  <c r="M514" i="1" s="1"/>
  <c r="O515" i="1"/>
  <c r="N515" i="1" s="1"/>
  <c r="M515" i="1" s="1"/>
  <c r="O516" i="1"/>
  <c r="N516" i="1" s="1"/>
  <c r="M516" i="1" s="1"/>
  <c r="O517" i="1"/>
  <c r="N517" i="1" s="1"/>
  <c r="M517" i="1" s="1"/>
  <c r="O518" i="1"/>
  <c r="N518" i="1" s="1"/>
  <c r="M518" i="1" s="1"/>
  <c r="O519" i="1"/>
  <c r="N519" i="1" s="1"/>
  <c r="M519" i="1" s="1"/>
  <c r="O520" i="1"/>
  <c r="N520" i="1" s="1"/>
  <c r="M520" i="1" s="1"/>
  <c r="O521" i="1"/>
  <c r="N521" i="1" s="1"/>
  <c r="M521" i="1" s="1"/>
  <c r="O522" i="1"/>
  <c r="N522" i="1" s="1"/>
  <c r="M522" i="1" s="1"/>
  <c r="O523" i="1"/>
  <c r="N523" i="1" s="1"/>
  <c r="M523" i="1" s="1"/>
  <c r="O524" i="1"/>
  <c r="N524" i="1" s="1"/>
  <c r="M524" i="1" s="1"/>
  <c r="O525" i="1"/>
  <c r="N525" i="1" s="1"/>
  <c r="M525" i="1" s="1"/>
  <c r="O526" i="1"/>
  <c r="N526" i="1" s="1"/>
  <c r="M526" i="1" s="1"/>
  <c r="O527" i="1"/>
  <c r="N527" i="1" s="1"/>
  <c r="M527" i="1" s="1"/>
  <c r="O528" i="1"/>
  <c r="N528" i="1" s="1"/>
  <c r="M528" i="1" s="1"/>
  <c r="O529" i="1"/>
  <c r="N529" i="1" s="1"/>
  <c r="M529" i="1" s="1"/>
  <c r="O530" i="1"/>
  <c r="N530" i="1" s="1"/>
  <c r="M530" i="1" s="1"/>
  <c r="O531" i="1"/>
  <c r="N531" i="1" s="1"/>
  <c r="M531" i="1" s="1"/>
  <c r="O532" i="1"/>
  <c r="N532" i="1" s="1"/>
  <c r="M532" i="1" s="1"/>
  <c r="O533" i="1"/>
  <c r="N533" i="1" s="1"/>
  <c r="M533" i="1" s="1"/>
  <c r="O534" i="1"/>
  <c r="N534" i="1" s="1"/>
  <c r="M534" i="1" s="1"/>
  <c r="O535" i="1"/>
  <c r="N535" i="1" s="1"/>
  <c r="M535" i="1" s="1"/>
  <c r="O536" i="1"/>
  <c r="N536" i="1" s="1"/>
  <c r="M536" i="1" s="1"/>
  <c r="O537" i="1"/>
  <c r="N537" i="1" s="1"/>
  <c r="M537" i="1" s="1"/>
  <c r="O538" i="1"/>
  <c r="N538" i="1" s="1"/>
  <c r="M538" i="1" s="1"/>
  <c r="O539" i="1"/>
  <c r="N539" i="1" s="1"/>
  <c r="M539" i="1" s="1"/>
  <c r="O540" i="1"/>
  <c r="N540" i="1" s="1"/>
  <c r="M540" i="1" s="1"/>
  <c r="O541" i="1"/>
  <c r="N541" i="1" s="1"/>
  <c r="M541" i="1" s="1"/>
  <c r="O542" i="1"/>
  <c r="N542" i="1" s="1"/>
  <c r="M542" i="1" s="1"/>
  <c r="O543" i="1"/>
  <c r="N543" i="1" s="1"/>
  <c r="M543" i="1" s="1"/>
  <c r="O544" i="1"/>
  <c r="N544" i="1" s="1"/>
  <c r="M544" i="1" s="1"/>
  <c r="O545" i="1"/>
  <c r="N545" i="1" s="1"/>
  <c r="M545" i="1" s="1"/>
  <c r="O546" i="1"/>
  <c r="N546" i="1" s="1"/>
  <c r="M546" i="1" s="1"/>
  <c r="O547" i="1"/>
  <c r="N547" i="1" s="1"/>
  <c r="M547" i="1" s="1"/>
  <c r="O548" i="1"/>
  <c r="N548" i="1" s="1"/>
  <c r="M548" i="1" s="1"/>
  <c r="O549" i="1"/>
  <c r="N549" i="1" s="1"/>
  <c r="M549" i="1" s="1"/>
  <c r="O550" i="1"/>
  <c r="N550" i="1" s="1"/>
  <c r="M550" i="1" s="1"/>
  <c r="O551" i="1"/>
  <c r="N551" i="1" s="1"/>
  <c r="M551" i="1" s="1"/>
  <c r="O552" i="1"/>
  <c r="N552" i="1" s="1"/>
  <c r="M552" i="1" s="1"/>
  <c r="O553" i="1"/>
  <c r="N553" i="1" s="1"/>
  <c r="M553" i="1" s="1"/>
  <c r="O554" i="1"/>
  <c r="N554" i="1" s="1"/>
  <c r="M554" i="1" s="1"/>
  <c r="O555" i="1"/>
  <c r="N555" i="1" s="1"/>
  <c r="M555" i="1" s="1"/>
  <c r="O556" i="1"/>
  <c r="N556" i="1" s="1"/>
  <c r="M556" i="1" s="1"/>
  <c r="O557" i="1"/>
  <c r="N557" i="1" s="1"/>
  <c r="M557" i="1" s="1"/>
  <c r="O558" i="1"/>
  <c r="N558" i="1" s="1"/>
  <c r="M558" i="1" s="1"/>
  <c r="O559" i="1"/>
  <c r="N559" i="1" s="1"/>
  <c r="M559" i="1" s="1"/>
  <c r="O560" i="1"/>
  <c r="N560" i="1" s="1"/>
  <c r="M560" i="1" s="1"/>
  <c r="O561" i="1"/>
  <c r="N561" i="1" s="1"/>
  <c r="M561" i="1" s="1"/>
  <c r="O562" i="1"/>
  <c r="N562" i="1" s="1"/>
  <c r="M562" i="1" s="1"/>
  <c r="O563" i="1"/>
  <c r="N563" i="1" s="1"/>
  <c r="M563" i="1" s="1"/>
  <c r="O564" i="1"/>
  <c r="N564" i="1" s="1"/>
  <c r="M564" i="1" s="1"/>
  <c r="O565" i="1"/>
  <c r="N565" i="1" s="1"/>
  <c r="M565" i="1" s="1"/>
  <c r="O566" i="1"/>
  <c r="N566" i="1" s="1"/>
  <c r="M566" i="1" s="1"/>
  <c r="O567" i="1"/>
  <c r="N567" i="1" s="1"/>
  <c r="M567" i="1" s="1"/>
  <c r="O568" i="1"/>
  <c r="N568" i="1" s="1"/>
  <c r="M568" i="1" s="1"/>
  <c r="O569" i="1"/>
  <c r="N569" i="1" s="1"/>
  <c r="M569" i="1" s="1"/>
  <c r="O570" i="1"/>
  <c r="N570" i="1" s="1"/>
  <c r="M570" i="1" s="1"/>
  <c r="O571" i="1"/>
  <c r="N571" i="1" s="1"/>
  <c r="M571" i="1" s="1"/>
  <c r="O572" i="1"/>
  <c r="N572" i="1" s="1"/>
  <c r="M572" i="1" s="1"/>
  <c r="O573" i="1"/>
  <c r="N573" i="1" s="1"/>
  <c r="M573" i="1" s="1"/>
  <c r="O574" i="1"/>
  <c r="N574" i="1" s="1"/>
  <c r="M574" i="1" s="1"/>
  <c r="O575" i="1"/>
  <c r="N575" i="1" s="1"/>
  <c r="M575" i="1" s="1"/>
  <c r="O576" i="1"/>
  <c r="N576" i="1" s="1"/>
  <c r="M576" i="1" s="1"/>
  <c r="O577" i="1"/>
  <c r="N577" i="1" s="1"/>
  <c r="M577" i="1" s="1"/>
  <c r="O578" i="1"/>
  <c r="N578" i="1" s="1"/>
  <c r="M578" i="1" s="1"/>
  <c r="O579" i="1"/>
  <c r="N579" i="1" s="1"/>
  <c r="M579" i="1" s="1"/>
  <c r="O580" i="1"/>
  <c r="N580" i="1" s="1"/>
  <c r="M580" i="1" s="1"/>
  <c r="O581" i="1"/>
  <c r="N581" i="1" s="1"/>
  <c r="M581" i="1" s="1"/>
  <c r="O582" i="1"/>
  <c r="N582" i="1" s="1"/>
  <c r="M582" i="1" s="1"/>
  <c r="O583" i="1"/>
  <c r="N583" i="1" s="1"/>
  <c r="M583" i="1" s="1"/>
  <c r="O584" i="1"/>
  <c r="N584" i="1" s="1"/>
  <c r="M584" i="1" s="1"/>
  <c r="O585" i="1"/>
  <c r="N585" i="1" s="1"/>
  <c r="M585" i="1" s="1"/>
  <c r="O586" i="1"/>
  <c r="N586" i="1" s="1"/>
  <c r="M586" i="1" s="1"/>
  <c r="O587" i="1"/>
  <c r="N587" i="1" s="1"/>
  <c r="M587" i="1" s="1"/>
  <c r="O588" i="1"/>
  <c r="N588" i="1" s="1"/>
  <c r="M588" i="1" s="1"/>
  <c r="O589" i="1"/>
  <c r="N589" i="1" s="1"/>
  <c r="M589" i="1" s="1"/>
  <c r="O590" i="1"/>
  <c r="N590" i="1" s="1"/>
  <c r="M590" i="1" s="1"/>
  <c r="O591" i="1"/>
  <c r="N591" i="1" s="1"/>
  <c r="M591" i="1" s="1"/>
  <c r="O592" i="1"/>
  <c r="N592" i="1" s="1"/>
  <c r="M592" i="1" s="1"/>
  <c r="O593" i="1"/>
  <c r="N593" i="1" s="1"/>
  <c r="M593" i="1" s="1"/>
  <c r="O594" i="1"/>
  <c r="N594" i="1" s="1"/>
  <c r="M594" i="1" s="1"/>
  <c r="O595" i="1"/>
  <c r="N595" i="1" s="1"/>
  <c r="M595" i="1" s="1"/>
  <c r="O596" i="1"/>
  <c r="N596" i="1" s="1"/>
  <c r="M596" i="1" s="1"/>
  <c r="O597" i="1"/>
  <c r="N597" i="1" s="1"/>
  <c r="M597" i="1" s="1"/>
  <c r="O598" i="1"/>
  <c r="N598" i="1" s="1"/>
  <c r="M598" i="1" s="1"/>
  <c r="O599" i="1"/>
  <c r="N599" i="1" s="1"/>
  <c r="M599" i="1" s="1"/>
  <c r="O600" i="1"/>
  <c r="N600" i="1" s="1"/>
  <c r="M600" i="1" s="1"/>
  <c r="O601" i="1"/>
  <c r="N601" i="1" s="1"/>
  <c r="M601" i="1" s="1"/>
  <c r="O602" i="1"/>
  <c r="N602" i="1" s="1"/>
  <c r="M602" i="1" s="1"/>
  <c r="O603" i="1"/>
  <c r="N603" i="1" s="1"/>
  <c r="M603" i="1" s="1"/>
  <c r="O604" i="1"/>
  <c r="N604" i="1" s="1"/>
  <c r="M604" i="1" s="1"/>
  <c r="O605" i="1"/>
  <c r="N605" i="1" s="1"/>
  <c r="M605" i="1" s="1"/>
  <c r="O606" i="1"/>
  <c r="N606" i="1" s="1"/>
  <c r="M606" i="1" s="1"/>
  <c r="O607" i="1"/>
  <c r="N607" i="1" s="1"/>
  <c r="M607" i="1" s="1"/>
  <c r="O608" i="1"/>
  <c r="N608" i="1" s="1"/>
  <c r="M608" i="1" s="1"/>
  <c r="O609" i="1"/>
  <c r="N609" i="1" s="1"/>
  <c r="M609" i="1" s="1"/>
  <c r="O610" i="1"/>
  <c r="N610" i="1" s="1"/>
  <c r="M610" i="1" s="1"/>
  <c r="O611" i="1"/>
  <c r="N611" i="1" s="1"/>
  <c r="M611" i="1" s="1"/>
  <c r="O612" i="1"/>
  <c r="N612" i="1" s="1"/>
  <c r="M612" i="1" s="1"/>
  <c r="O613" i="1"/>
  <c r="N613" i="1" s="1"/>
  <c r="M613" i="1" s="1"/>
  <c r="O614" i="1"/>
  <c r="N614" i="1" s="1"/>
  <c r="M614" i="1" s="1"/>
  <c r="O615" i="1"/>
  <c r="N615" i="1" s="1"/>
  <c r="M615" i="1" s="1"/>
  <c r="O616" i="1"/>
  <c r="N616" i="1" s="1"/>
  <c r="M616" i="1" s="1"/>
  <c r="O617" i="1"/>
  <c r="N617" i="1" s="1"/>
  <c r="M617" i="1" s="1"/>
  <c r="O618" i="1"/>
  <c r="N618" i="1" s="1"/>
  <c r="M618" i="1" s="1"/>
  <c r="O619" i="1"/>
  <c r="N619" i="1" s="1"/>
  <c r="M619" i="1" s="1"/>
  <c r="O620" i="1"/>
  <c r="N620" i="1" s="1"/>
  <c r="M620" i="1" s="1"/>
  <c r="O621" i="1"/>
  <c r="N621" i="1" s="1"/>
  <c r="M621" i="1" s="1"/>
  <c r="O622" i="1"/>
  <c r="N622" i="1" s="1"/>
  <c r="M622" i="1" s="1"/>
  <c r="O623" i="1"/>
  <c r="N623" i="1" s="1"/>
  <c r="M623" i="1" s="1"/>
  <c r="O624" i="1"/>
  <c r="N624" i="1" s="1"/>
  <c r="M624" i="1" s="1"/>
  <c r="O625" i="1"/>
  <c r="N625" i="1" s="1"/>
  <c r="M625" i="1" s="1"/>
  <c r="O626" i="1"/>
  <c r="N626" i="1" s="1"/>
  <c r="M626" i="1" s="1"/>
  <c r="O627" i="1"/>
  <c r="N627" i="1" s="1"/>
  <c r="M627" i="1" s="1"/>
  <c r="O628" i="1"/>
  <c r="N628" i="1" s="1"/>
  <c r="M628" i="1" s="1"/>
  <c r="O629" i="1"/>
  <c r="N629" i="1" s="1"/>
  <c r="M629" i="1" s="1"/>
  <c r="O630" i="1"/>
  <c r="N630" i="1" s="1"/>
  <c r="M630" i="1" s="1"/>
  <c r="O631" i="1"/>
  <c r="N631" i="1" s="1"/>
  <c r="M631" i="1" s="1"/>
  <c r="O632" i="1"/>
  <c r="N632" i="1" s="1"/>
  <c r="M632" i="1" s="1"/>
  <c r="O633" i="1"/>
  <c r="N633" i="1" s="1"/>
  <c r="M633" i="1" s="1"/>
  <c r="O634" i="1"/>
  <c r="N634" i="1" s="1"/>
  <c r="M634" i="1" s="1"/>
  <c r="O635" i="1"/>
  <c r="N635" i="1" s="1"/>
  <c r="M635" i="1" s="1"/>
  <c r="O636" i="1"/>
  <c r="N636" i="1" s="1"/>
  <c r="M636" i="1" s="1"/>
  <c r="O637" i="1"/>
  <c r="N637" i="1" s="1"/>
  <c r="M637" i="1" s="1"/>
  <c r="O638" i="1"/>
  <c r="N638" i="1" s="1"/>
  <c r="M638" i="1" s="1"/>
  <c r="O639" i="1"/>
  <c r="N639" i="1" s="1"/>
  <c r="M639" i="1" s="1"/>
  <c r="O640" i="1"/>
  <c r="N640" i="1" s="1"/>
  <c r="M640" i="1" s="1"/>
  <c r="O641" i="1"/>
  <c r="N641" i="1" s="1"/>
  <c r="M641" i="1" s="1"/>
  <c r="O642" i="1"/>
  <c r="N642" i="1" s="1"/>
  <c r="M642" i="1" s="1"/>
  <c r="O643" i="1"/>
  <c r="N643" i="1" s="1"/>
  <c r="M643" i="1" s="1"/>
  <c r="O644" i="1"/>
  <c r="N644" i="1" s="1"/>
  <c r="M644" i="1" s="1"/>
  <c r="O645" i="1"/>
  <c r="N645" i="1" s="1"/>
  <c r="M645" i="1" s="1"/>
  <c r="O646" i="1"/>
  <c r="N646" i="1" s="1"/>
  <c r="M646" i="1" s="1"/>
  <c r="O647" i="1"/>
  <c r="N647" i="1" s="1"/>
  <c r="M647" i="1" s="1"/>
  <c r="O648" i="1"/>
  <c r="N648" i="1" s="1"/>
  <c r="M648" i="1" s="1"/>
  <c r="O649" i="1"/>
  <c r="N649" i="1" s="1"/>
  <c r="M649" i="1" s="1"/>
  <c r="O650" i="1"/>
  <c r="N650" i="1" s="1"/>
  <c r="M650" i="1" s="1"/>
  <c r="O651" i="1"/>
  <c r="N651" i="1" s="1"/>
  <c r="M651" i="1" s="1"/>
  <c r="O652" i="1"/>
  <c r="N652" i="1" s="1"/>
  <c r="M652" i="1" s="1"/>
  <c r="O653" i="1"/>
  <c r="N653" i="1" s="1"/>
  <c r="M653" i="1" s="1"/>
  <c r="O654" i="1"/>
  <c r="N654" i="1" s="1"/>
  <c r="M654" i="1" s="1"/>
  <c r="O655" i="1"/>
  <c r="N655" i="1" s="1"/>
  <c r="M655" i="1" s="1"/>
  <c r="O656" i="1"/>
  <c r="N656" i="1" s="1"/>
  <c r="M656" i="1" s="1"/>
  <c r="O657" i="1"/>
  <c r="N657" i="1" s="1"/>
  <c r="M657" i="1" s="1"/>
  <c r="O658" i="1"/>
  <c r="N658" i="1" s="1"/>
  <c r="M658" i="1" s="1"/>
  <c r="O659" i="1"/>
  <c r="N659" i="1" s="1"/>
  <c r="M659" i="1" s="1"/>
  <c r="O660" i="1"/>
  <c r="N660" i="1" s="1"/>
  <c r="M660" i="1" s="1"/>
  <c r="O661" i="1"/>
  <c r="N661" i="1" s="1"/>
  <c r="M661" i="1" s="1"/>
  <c r="O662" i="1"/>
  <c r="N662" i="1" s="1"/>
  <c r="M662" i="1" s="1"/>
  <c r="O663" i="1"/>
  <c r="N663" i="1" s="1"/>
  <c r="M663" i="1" s="1"/>
  <c r="O664" i="1"/>
  <c r="N664" i="1" s="1"/>
  <c r="M664" i="1" s="1"/>
  <c r="O665" i="1"/>
  <c r="N665" i="1" s="1"/>
  <c r="M665" i="1" s="1"/>
  <c r="O666" i="1"/>
  <c r="N666" i="1" s="1"/>
  <c r="M666" i="1" s="1"/>
  <c r="O667" i="1"/>
  <c r="N667" i="1" s="1"/>
  <c r="M667" i="1" s="1"/>
  <c r="O668" i="1"/>
  <c r="N668" i="1" s="1"/>
  <c r="M668" i="1" s="1"/>
  <c r="O669" i="1"/>
  <c r="N669" i="1" s="1"/>
  <c r="M669" i="1" s="1"/>
  <c r="O670" i="1"/>
  <c r="N670" i="1" s="1"/>
  <c r="M670" i="1" s="1"/>
  <c r="O671" i="1"/>
  <c r="N671" i="1" s="1"/>
  <c r="M671" i="1" s="1"/>
  <c r="O672" i="1"/>
  <c r="N672" i="1" s="1"/>
  <c r="M672" i="1" s="1"/>
  <c r="O673" i="1"/>
  <c r="N673" i="1" s="1"/>
  <c r="M673" i="1" s="1"/>
  <c r="O674" i="1"/>
  <c r="N674" i="1" s="1"/>
  <c r="M674" i="1" s="1"/>
  <c r="O675" i="1"/>
  <c r="N675" i="1" s="1"/>
  <c r="M675" i="1" s="1"/>
  <c r="O676" i="1"/>
  <c r="N676" i="1" s="1"/>
  <c r="M676" i="1" s="1"/>
  <c r="O677" i="1"/>
  <c r="N677" i="1" s="1"/>
  <c r="M677" i="1" s="1"/>
  <c r="O678" i="1"/>
  <c r="N678" i="1" s="1"/>
  <c r="M678" i="1" s="1"/>
  <c r="O679" i="1"/>
  <c r="N679" i="1" s="1"/>
  <c r="M679" i="1" s="1"/>
  <c r="O680" i="1"/>
  <c r="N680" i="1" s="1"/>
  <c r="M680" i="1" s="1"/>
  <c r="O681" i="1"/>
  <c r="N681" i="1" s="1"/>
  <c r="M681" i="1" s="1"/>
  <c r="O682" i="1"/>
  <c r="N682" i="1" s="1"/>
  <c r="M682" i="1" s="1"/>
  <c r="O683" i="1"/>
  <c r="N683" i="1" s="1"/>
  <c r="M683" i="1" s="1"/>
  <c r="O684" i="1"/>
  <c r="N684" i="1" s="1"/>
  <c r="M684" i="1" s="1"/>
  <c r="O685" i="1"/>
  <c r="N685" i="1" s="1"/>
  <c r="M685" i="1" s="1"/>
  <c r="O686" i="1"/>
  <c r="N686" i="1" s="1"/>
  <c r="M686" i="1" s="1"/>
  <c r="O687" i="1"/>
  <c r="N687" i="1" s="1"/>
  <c r="M687" i="1" s="1"/>
  <c r="O688" i="1"/>
  <c r="N688" i="1" s="1"/>
  <c r="M688" i="1" s="1"/>
  <c r="O689" i="1"/>
  <c r="N689" i="1" s="1"/>
  <c r="M689" i="1" s="1"/>
  <c r="O690" i="1"/>
  <c r="N690" i="1" s="1"/>
  <c r="M690" i="1" s="1"/>
  <c r="O691" i="1"/>
  <c r="N691" i="1" s="1"/>
  <c r="M691" i="1" s="1"/>
  <c r="O692" i="1"/>
  <c r="N692" i="1" s="1"/>
  <c r="M692" i="1" s="1"/>
  <c r="O693" i="1"/>
  <c r="N693" i="1" s="1"/>
  <c r="M693" i="1" s="1"/>
  <c r="O694" i="1"/>
  <c r="N694" i="1" s="1"/>
  <c r="M694" i="1" s="1"/>
  <c r="O695" i="1"/>
  <c r="N695" i="1" s="1"/>
  <c r="M695" i="1" s="1"/>
  <c r="O696" i="1"/>
  <c r="N696" i="1" s="1"/>
  <c r="M696" i="1" s="1"/>
  <c r="O697" i="1"/>
  <c r="N697" i="1" s="1"/>
  <c r="M697" i="1" s="1"/>
  <c r="O698" i="1"/>
  <c r="N698" i="1" s="1"/>
  <c r="M698" i="1" s="1"/>
  <c r="O699" i="1"/>
  <c r="N699" i="1" s="1"/>
  <c r="M699" i="1" s="1"/>
  <c r="O700" i="1"/>
  <c r="N700" i="1" s="1"/>
  <c r="M700" i="1" s="1"/>
  <c r="O701" i="1"/>
  <c r="N701" i="1" s="1"/>
  <c r="M701" i="1" s="1"/>
  <c r="O702" i="1"/>
  <c r="N702" i="1" s="1"/>
  <c r="M702" i="1" s="1"/>
  <c r="O703" i="1"/>
  <c r="N703" i="1" s="1"/>
  <c r="M703" i="1" s="1"/>
  <c r="O704" i="1"/>
  <c r="N704" i="1" s="1"/>
  <c r="M704" i="1" s="1"/>
  <c r="O705" i="1"/>
  <c r="N705" i="1" s="1"/>
  <c r="M705" i="1" s="1"/>
  <c r="O706" i="1"/>
  <c r="N706" i="1" s="1"/>
  <c r="M706" i="1" s="1"/>
  <c r="O707" i="1"/>
  <c r="N707" i="1" s="1"/>
  <c r="M707" i="1" s="1"/>
  <c r="O708" i="1"/>
  <c r="N708" i="1" s="1"/>
  <c r="M708" i="1" s="1"/>
  <c r="O709" i="1"/>
  <c r="N709" i="1" s="1"/>
  <c r="M709" i="1" s="1"/>
  <c r="O710" i="1"/>
  <c r="N710" i="1" s="1"/>
  <c r="M710" i="1" s="1"/>
  <c r="O711" i="1"/>
  <c r="N711" i="1" s="1"/>
  <c r="M711" i="1" s="1"/>
  <c r="O712" i="1"/>
  <c r="N712" i="1" s="1"/>
  <c r="M712" i="1" s="1"/>
  <c r="O713" i="1"/>
  <c r="N713" i="1" s="1"/>
  <c r="M713" i="1" s="1"/>
  <c r="O714" i="1"/>
  <c r="N714" i="1" s="1"/>
  <c r="M714" i="1" s="1"/>
  <c r="O715" i="1"/>
  <c r="N715" i="1" s="1"/>
  <c r="M715" i="1" s="1"/>
  <c r="O716" i="1"/>
  <c r="N716" i="1" s="1"/>
  <c r="M716" i="1" s="1"/>
  <c r="O717" i="1"/>
  <c r="N717" i="1" s="1"/>
  <c r="M717" i="1" s="1"/>
  <c r="O718" i="1"/>
  <c r="N718" i="1" s="1"/>
  <c r="M718" i="1" s="1"/>
  <c r="O719" i="1"/>
  <c r="N719" i="1" s="1"/>
  <c r="M719" i="1" s="1"/>
  <c r="O720" i="1"/>
  <c r="N720" i="1" s="1"/>
  <c r="M720" i="1" s="1"/>
  <c r="O721" i="1"/>
  <c r="N721" i="1" s="1"/>
  <c r="M721" i="1" s="1"/>
  <c r="O722" i="1"/>
  <c r="N722" i="1" s="1"/>
  <c r="M722" i="1" s="1"/>
  <c r="O723" i="1"/>
  <c r="N723" i="1" s="1"/>
  <c r="M723" i="1" s="1"/>
  <c r="O724" i="1"/>
  <c r="N724" i="1" s="1"/>
  <c r="M724" i="1" s="1"/>
  <c r="O725" i="1"/>
  <c r="N725" i="1" s="1"/>
  <c r="M725" i="1" s="1"/>
  <c r="O726" i="1"/>
  <c r="N726" i="1" s="1"/>
  <c r="M726" i="1" s="1"/>
  <c r="O727" i="1"/>
  <c r="N727" i="1" s="1"/>
  <c r="M727" i="1" s="1"/>
  <c r="O728" i="1"/>
  <c r="N728" i="1" s="1"/>
  <c r="M728" i="1" s="1"/>
  <c r="O729" i="1"/>
  <c r="N729" i="1" s="1"/>
  <c r="M729" i="1" s="1"/>
  <c r="O730" i="1"/>
  <c r="N730" i="1" s="1"/>
  <c r="M730" i="1" s="1"/>
  <c r="O731" i="1"/>
  <c r="N731" i="1" s="1"/>
  <c r="M731" i="1" s="1"/>
  <c r="O732" i="1"/>
  <c r="N732" i="1" s="1"/>
  <c r="M732" i="1" s="1"/>
  <c r="O733" i="1"/>
  <c r="N733" i="1" s="1"/>
  <c r="M733" i="1" s="1"/>
  <c r="O734" i="1"/>
  <c r="N734" i="1" s="1"/>
  <c r="M734" i="1" s="1"/>
  <c r="O735" i="1"/>
  <c r="N735" i="1" s="1"/>
  <c r="M735" i="1" s="1"/>
  <c r="O736" i="1"/>
  <c r="N736" i="1" s="1"/>
  <c r="M736" i="1" s="1"/>
  <c r="O737" i="1"/>
  <c r="N737" i="1" s="1"/>
  <c r="M737" i="1" s="1"/>
  <c r="O738" i="1"/>
  <c r="N738" i="1" s="1"/>
  <c r="M738" i="1" s="1"/>
  <c r="O739" i="1"/>
  <c r="N739" i="1" s="1"/>
  <c r="M739" i="1" s="1"/>
  <c r="O740" i="1"/>
  <c r="N740" i="1" s="1"/>
  <c r="M740" i="1" s="1"/>
  <c r="O741" i="1"/>
  <c r="N741" i="1" s="1"/>
  <c r="M741" i="1" s="1"/>
  <c r="O742" i="1"/>
  <c r="N742" i="1" s="1"/>
  <c r="M742" i="1" s="1"/>
  <c r="O743" i="1"/>
  <c r="N743" i="1" s="1"/>
  <c r="M743" i="1" s="1"/>
  <c r="O744" i="1"/>
  <c r="N744" i="1" s="1"/>
  <c r="M744" i="1" s="1"/>
  <c r="O745" i="1"/>
  <c r="N745" i="1" s="1"/>
  <c r="M745" i="1" s="1"/>
  <c r="O746" i="1"/>
  <c r="N746" i="1" s="1"/>
  <c r="M746" i="1" s="1"/>
  <c r="O747" i="1"/>
  <c r="N747" i="1" s="1"/>
  <c r="M747" i="1" s="1"/>
  <c r="O748" i="1"/>
  <c r="N748" i="1" s="1"/>
  <c r="M748" i="1" s="1"/>
  <c r="O749" i="1"/>
  <c r="N749" i="1" s="1"/>
  <c r="M749" i="1" s="1"/>
  <c r="O750" i="1"/>
  <c r="N750" i="1" s="1"/>
  <c r="M750" i="1" s="1"/>
  <c r="O751" i="1"/>
  <c r="N751" i="1" s="1"/>
  <c r="M751" i="1" s="1"/>
  <c r="O752" i="1"/>
  <c r="N752" i="1" s="1"/>
  <c r="M752" i="1" s="1"/>
  <c r="O753" i="1"/>
  <c r="N753" i="1" s="1"/>
  <c r="M753" i="1" s="1"/>
  <c r="O754" i="1"/>
  <c r="N754" i="1" s="1"/>
  <c r="M754" i="1" s="1"/>
  <c r="O755" i="1"/>
  <c r="N755" i="1" s="1"/>
  <c r="M755" i="1" s="1"/>
  <c r="O756" i="1"/>
  <c r="N756" i="1" s="1"/>
  <c r="M756" i="1" s="1"/>
  <c r="O757" i="1"/>
  <c r="N757" i="1" s="1"/>
  <c r="M757" i="1" s="1"/>
  <c r="O758" i="1"/>
  <c r="N758" i="1" s="1"/>
  <c r="M758" i="1" s="1"/>
  <c r="O759" i="1"/>
  <c r="N759" i="1" s="1"/>
  <c r="M759" i="1" s="1"/>
  <c r="O760" i="1"/>
  <c r="N760" i="1" s="1"/>
  <c r="M760" i="1" s="1"/>
  <c r="O761" i="1"/>
  <c r="N761" i="1" s="1"/>
  <c r="M761" i="1" s="1"/>
  <c r="O762" i="1"/>
  <c r="N762" i="1" s="1"/>
  <c r="M762" i="1" s="1"/>
  <c r="O763" i="1"/>
  <c r="N763" i="1" s="1"/>
  <c r="M763" i="1" s="1"/>
  <c r="O764" i="1"/>
  <c r="N764" i="1" s="1"/>
  <c r="M764" i="1" s="1"/>
  <c r="O765" i="1"/>
  <c r="N765" i="1" s="1"/>
  <c r="M765" i="1" s="1"/>
  <c r="O766" i="1"/>
  <c r="N766" i="1" s="1"/>
  <c r="M766" i="1" s="1"/>
  <c r="O767" i="1"/>
  <c r="N767" i="1" s="1"/>
  <c r="M767" i="1" s="1"/>
  <c r="O768" i="1"/>
  <c r="N768" i="1" s="1"/>
  <c r="M768" i="1" s="1"/>
  <c r="O769" i="1"/>
  <c r="N769" i="1" s="1"/>
  <c r="M769" i="1" s="1"/>
  <c r="O770" i="1"/>
  <c r="N770" i="1" s="1"/>
  <c r="M770" i="1" s="1"/>
  <c r="O771" i="1"/>
  <c r="N771" i="1" s="1"/>
  <c r="M771" i="1" s="1"/>
  <c r="O772" i="1"/>
  <c r="N772" i="1" s="1"/>
  <c r="M772" i="1" s="1"/>
  <c r="O773" i="1"/>
  <c r="N773" i="1" s="1"/>
  <c r="M773" i="1" s="1"/>
  <c r="O774" i="1"/>
  <c r="N774" i="1" s="1"/>
  <c r="M774" i="1" s="1"/>
  <c r="O775" i="1"/>
  <c r="N775" i="1" s="1"/>
  <c r="M775" i="1" s="1"/>
  <c r="O776" i="1"/>
  <c r="N776" i="1" s="1"/>
  <c r="M776" i="1" s="1"/>
  <c r="O777" i="1"/>
  <c r="N777" i="1" s="1"/>
  <c r="M777" i="1" s="1"/>
  <c r="O778" i="1"/>
  <c r="N778" i="1" s="1"/>
  <c r="M778" i="1" s="1"/>
  <c r="O779" i="1"/>
  <c r="N779" i="1" s="1"/>
  <c r="M779" i="1" s="1"/>
  <c r="O780" i="1"/>
  <c r="N780" i="1" s="1"/>
  <c r="M780" i="1" s="1"/>
  <c r="O781" i="1"/>
  <c r="N781" i="1" s="1"/>
  <c r="M781" i="1" s="1"/>
  <c r="O782" i="1"/>
  <c r="N782" i="1" s="1"/>
  <c r="M782" i="1" s="1"/>
  <c r="O783" i="1"/>
  <c r="N783" i="1" s="1"/>
  <c r="M783" i="1" s="1"/>
  <c r="O784" i="1"/>
  <c r="N784" i="1" s="1"/>
  <c r="M784" i="1" s="1"/>
  <c r="O785" i="1"/>
  <c r="N785" i="1" s="1"/>
  <c r="M785" i="1" s="1"/>
  <c r="O786" i="1"/>
  <c r="N786" i="1" s="1"/>
  <c r="M786" i="1" s="1"/>
  <c r="O787" i="1"/>
  <c r="N787" i="1" s="1"/>
  <c r="M787" i="1" s="1"/>
  <c r="O788" i="1"/>
  <c r="N788" i="1" s="1"/>
  <c r="M788" i="1" s="1"/>
  <c r="O789" i="1"/>
  <c r="N789" i="1" s="1"/>
  <c r="M789" i="1" s="1"/>
  <c r="O790" i="1"/>
  <c r="N790" i="1" s="1"/>
  <c r="M790" i="1" s="1"/>
  <c r="O791" i="1"/>
  <c r="N791" i="1" s="1"/>
  <c r="M791" i="1" s="1"/>
  <c r="O792" i="1"/>
  <c r="N792" i="1" s="1"/>
  <c r="M792" i="1" s="1"/>
  <c r="O793" i="1"/>
  <c r="N793" i="1" s="1"/>
  <c r="M793" i="1" s="1"/>
  <c r="O794" i="1"/>
  <c r="N794" i="1" s="1"/>
  <c r="M794" i="1" s="1"/>
  <c r="O795" i="1"/>
  <c r="N795" i="1" s="1"/>
  <c r="M795" i="1" s="1"/>
  <c r="O796" i="1"/>
  <c r="N796" i="1" s="1"/>
  <c r="M796" i="1" s="1"/>
  <c r="O797" i="1"/>
  <c r="N797" i="1" s="1"/>
  <c r="M797" i="1" s="1"/>
  <c r="O798" i="1"/>
  <c r="N798" i="1" s="1"/>
  <c r="M798" i="1" s="1"/>
  <c r="O799" i="1"/>
  <c r="N799" i="1" s="1"/>
  <c r="M799" i="1" s="1"/>
  <c r="O800" i="1"/>
  <c r="N800" i="1" s="1"/>
  <c r="M800" i="1" s="1"/>
  <c r="O801" i="1"/>
  <c r="N801" i="1" s="1"/>
  <c r="M801" i="1" s="1"/>
  <c r="O802" i="1"/>
  <c r="N802" i="1" s="1"/>
  <c r="M802" i="1" s="1"/>
  <c r="O803" i="1"/>
  <c r="N803" i="1" s="1"/>
  <c r="M803" i="1" s="1"/>
  <c r="O804" i="1"/>
  <c r="N804" i="1" s="1"/>
  <c r="M804" i="1" s="1"/>
  <c r="O805" i="1"/>
  <c r="N805" i="1" s="1"/>
  <c r="M805" i="1" s="1"/>
  <c r="O806" i="1"/>
  <c r="N806" i="1" s="1"/>
  <c r="M806" i="1" s="1"/>
  <c r="O807" i="1"/>
  <c r="N807" i="1" s="1"/>
  <c r="M807" i="1" s="1"/>
  <c r="O808" i="1"/>
  <c r="N808" i="1" s="1"/>
  <c r="M808" i="1" s="1"/>
  <c r="O809" i="1"/>
  <c r="N809" i="1" s="1"/>
  <c r="M809" i="1" s="1"/>
  <c r="O810" i="1"/>
  <c r="N810" i="1" s="1"/>
  <c r="M810" i="1" s="1"/>
  <c r="O811" i="1"/>
  <c r="N811" i="1" s="1"/>
  <c r="M811" i="1" s="1"/>
  <c r="O812" i="1"/>
  <c r="N812" i="1" s="1"/>
  <c r="M812" i="1" s="1"/>
  <c r="O813" i="1"/>
  <c r="N813" i="1" s="1"/>
  <c r="M813" i="1" s="1"/>
  <c r="O814" i="1"/>
  <c r="N814" i="1" s="1"/>
  <c r="M814" i="1" s="1"/>
  <c r="O815" i="1"/>
  <c r="N815" i="1" s="1"/>
  <c r="M815" i="1" s="1"/>
  <c r="O816" i="1"/>
  <c r="N816" i="1" s="1"/>
  <c r="M816" i="1" s="1"/>
  <c r="O817" i="1"/>
  <c r="N817" i="1" s="1"/>
  <c r="M817" i="1" s="1"/>
  <c r="O818" i="1"/>
  <c r="N818" i="1" s="1"/>
  <c r="M818" i="1" s="1"/>
  <c r="O819" i="1"/>
  <c r="N819" i="1" s="1"/>
  <c r="M819" i="1" s="1"/>
  <c r="O820" i="1"/>
  <c r="N820" i="1" s="1"/>
  <c r="M820" i="1" s="1"/>
  <c r="O821" i="1"/>
  <c r="N821" i="1" s="1"/>
  <c r="M821" i="1" s="1"/>
  <c r="O822" i="1"/>
  <c r="N822" i="1" s="1"/>
  <c r="M822" i="1" s="1"/>
  <c r="O823" i="1"/>
  <c r="N823" i="1" s="1"/>
  <c r="M823" i="1" s="1"/>
  <c r="O824" i="1"/>
  <c r="N824" i="1" s="1"/>
  <c r="M824" i="1" s="1"/>
  <c r="O825" i="1"/>
  <c r="N825" i="1" s="1"/>
  <c r="M825" i="1" s="1"/>
  <c r="O826" i="1"/>
  <c r="N826" i="1" s="1"/>
  <c r="M826" i="1" s="1"/>
  <c r="O827" i="1"/>
  <c r="N827" i="1" s="1"/>
  <c r="M827" i="1" s="1"/>
  <c r="O828" i="1"/>
  <c r="N828" i="1" s="1"/>
  <c r="M828" i="1" s="1"/>
  <c r="O829" i="1"/>
  <c r="N829" i="1" s="1"/>
  <c r="M829" i="1" s="1"/>
  <c r="O830" i="1"/>
  <c r="N830" i="1" s="1"/>
  <c r="M830" i="1" s="1"/>
  <c r="O831" i="1"/>
  <c r="N831" i="1" s="1"/>
  <c r="M831" i="1" s="1"/>
  <c r="O832" i="1"/>
  <c r="N832" i="1" s="1"/>
  <c r="M832" i="1" s="1"/>
  <c r="O833" i="1"/>
  <c r="N833" i="1" s="1"/>
  <c r="M833" i="1" s="1"/>
  <c r="O834" i="1"/>
  <c r="N834" i="1" s="1"/>
  <c r="M834" i="1" s="1"/>
  <c r="O835" i="1"/>
  <c r="N835" i="1" s="1"/>
  <c r="M835" i="1" s="1"/>
  <c r="O836" i="1"/>
  <c r="N836" i="1" s="1"/>
  <c r="M836" i="1" s="1"/>
  <c r="O837" i="1"/>
  <c r="N837" i="1" s="1"/>
  <c r="M837" i="1" s="1"/>
  <c r="O838" i="1"/>
  <c r="N838" i="1" s="1"/>
  <c r="M838" i="1" s="1"/>
  <c r="O839" i="1"/>
  <c r="N839" i="1" s="1"/>
  <c r="M839" i="1" s="1"/>
  <c r="O840" i="1"/>
  <c r="N840" i="1" s="1"/>
  <c r="M840" i="1" s="1"/>
  <c r="O841" i="1"/>
  <c r="N841" i="1" s="1"/>
  <c r="M841" i="1" s="1"/>
  <c r="O842" i="1"/>
  <c r="N842" i="1" s="1"/>
  <c r="M842" i="1" s="1"/>
  <c r="O843" i="1"/>
  <c r="N843" i="1" s="1"/>
  <c r="M843" i="1" s="1"/>
  <c r="O844" i="1"/>
  <c r="N844" i="1" s="1"/>
  <c r="M844" i="1" s="1"/>
  <c r="O845" i="1"/>
  <c r="N845" i="1" s="1"/>
  <c r="M845" i="1" s="1"/>
  <c r="O846" i="1"/>
  <c r="N846" i="1" s="1"/>
  <c r="M846" i="1" s="1"/>
  <c r="O847" i="1"/>
  <c r="N847" i="1" s="1"/>
  <c r="M847" i="1" s="1"/>
  <c r="O848" i="1"/>
  <c r="N848" i="1" s="1"/>
  <c r="M848" i="1" s="1"/>
  <c r="O849" i="1"/>
  <c r="N849" i="1" s="1"/>
  <c r="M849" i="1" s="1"/>
  <c r="O850" i="1"/>
  <c r="N850" i="1" s="1"/>
  <c r="M850" i="1" s="1"/>
  <c r="O851" i="1"/>
  <c r="N851" i="1" s="1"/>
  <c r="M851" i="1" s="1"/>
  <c r="O852" i="1"/>
  <c r="N852" i="1" s="1"/>
  <c r="M852" i="1" s="1"/>
  <c r="O853" i="1"/>
  <c r="N853" i="1" s="1"/>
  <c r="M853" i="1" s="1"/>
  <c r="O854" i="1"/>
  <c r="N854" i="1" s="1"/>
  <c r="M854" i="1" s="1"/>
  <c r="O855" i="1"/>
  <c r="N855" i="1" s="1"/>
  <c r="M855" i="1" s="1"/>
  <c r="O856" i="1"/>
  <c r="N856" i="1" s="1"/>
  <c r="M856" i="1" s="1"/>
  <c r="O857" i="1"/>
  <c r="N857" i="1" s="1"/>
  <c r="M857" i="1" s="1"/>
  <c r="O858" i="1"/>
  <c r="N858" i="1" s="1"/>
  <c r="M858" i="1" s="1"/>
  <c r="O859" i="1"/>
  <c r="N859" i="1" s="1"/>
  <c r="M859" i="1" s="1"/>
  <c r="O860" i="1"/>
  <c r="N860" i="1" s="1"/>
  <c r="M860" i="1" s="1"/>
  <c r="O861" i="1"/>
  <c r="N861" i="1" s="1"/>
  <c r="M861" i="1" s="1"/>
  <c r="O862" i="1"/>
  <c r="N862" i="1" s="1"/>
  <c r="M862" i="1" s="1"/>
  <c r="O863" i="1"/>
  <c r="N863" i="1" s="1"/>
  <c r="M863" i="1" s="1"/>
  <c r="O864" i="1"/>
  <c r="N864" i="1" s="1"/>
  <c r="M864" i="1" s="1"/>
  <c r="O865" i="1"/>
  <c r="N865" i="1" s="1"/>
  <c r="M865" i="1" s="1"/>
  <c r="O866" i="1"/>
  <c r="N866" i="1" s="1"/>
  <c r="M866" i="1" s="1"/>
  <c r="O867" i="1"/>
  <c r="N867" i="1" s="1"/>
  <c r="M867" i="1" s="1"/>
  <c r="O868" i="1"/>
  <c r="N868" i="1" s="1"/>
  <c r="M868" i="1" s="1"/>
  <c r="O869" i="1"/>
  <c r="N869" i="1" s="1"/>
  <c r="M869" i="1" s="1"/>
  <c r="O870" i="1"/>
  <c r="N870" i="1" s="1"/>
  <c r="M870" i="1" s="1"/>
  <c r="O871" i="1"/>
  <c r="N871" i="1" s="1"/>
  <c r="M871" i="1" s="1"/>
  <c r="O872" i="1"/>
  <c r="N872" i="1" s="1"/>
  <c r="M872" i="1" s="1"/>
  <c r="O873" i="1"/>
  <c r="N873" i="1" s="1"/>
  <c r="M873" i="1" s="1"/>
  <c r="O874" i="1"/>
  <c r="N874" i="1" s="1"/>
  <c r="M874" i="1" s="1"/>
  <c r="O875" i="1"/>
  <c r="N875" i="1" s="1"/>
  <c r="M875" i="1" s="1"/>
  <c r="O876" i="1"/>
  <c r="N876" i="1" s="1"/>
  <c r="M876" i="1" s="1"/>
  <c r="O877" i="1"/>
  <c r="N877" i="1" s="1"/>
  <c r="M877" i="1" s="1"/>
  <c r="O878" i="1"/>
  <c r="N878" i="1" s="1"/>
  <c r="M878" i="1" s="1"/>
  <c r="O879" i="1"/>
  <c r="N879" i="1" s="1"/>
  <c r="M879" i="1" s="1"/>
  <c r="O880" i="1"/>
  <c r="N880" i="1" s="1"/>
  <c r="M880" i="1" s="1"/>
  <c r="O881" i="1"/>
  <c r="N881" i="1" s="1"/>
  <c r="M881" i="1" s="1"/>
  <c r="O882" i="1"/>
  <c r="N882" i="1" s="1"/>
  <c r="M882" i="1" s="1"/>
  <c r="O883" i="1"/>
  <c r="N883" i="1" s="1"/>
  <c r="M883" i="1" s="1"/>
  <c r="O884" i="1"/>
  <c r="N884" i="1" s="1"/>
  <c r="M884" i="1" s="1"/>
  <c r="O885" i="1"/>
  <c r="N885" i="1" s="1"/>
  <c r="M885" i="1" s="1"/>
  <c r="O886" i="1"/>
  <c r="N886" i="1" s="1"/>
  <c r="M886" i="1" s="1"/>
  <c r="O887" i="1"/>
  <c r="N887" i="1" s="1"/>
  <c r="M887" i="1" s="1"/>
  <c r="O888" i="1"/>
  <c r="N888" i="1" s="1"/>
  <c r="M888" i="1" s="1"/>
  <c r="O889" i="1"/>
  <c r="N889" i="1" s="1"/>
  <c r="M889" i="1" s="1"/>
  <c r="O890" i="1"/>
  <c r="N890" i="1" s="1"/>
  <c r="M890" i="1" s="1"/>
  <c r="O891" i="1"/>
  <c r="N891" i="1" s="1"/>
  <c r="M891" i="1" s="1"/>
  <c r="O892" i="1"/>
  <c r="N892" i="1" s="1"/>
  <c r="M892" i="1" s="1"/>
  <c r="O893" i="1"/>
  <c r="N893" i="1" s="1"/>
  <c r="M893" i="1" s="1"/>
  <c r="O894" i="1"/>
  <c r="N894" i="1" s="1"/>
  <c r="M894" i="1" s="1"/>
  <c r="O895" i="1"/>
  <c r="N895" i="1" s="1"/>
  <c r="M895" i="1" s="1"/>
  <c r="O896" i="1"/>
  <c r="N896" i="1" s="1"/>
  <c r="M896" i="1" s="1"/>
  <c r="O897" i="1"/>
  <c r="N897" i="1" s="1"/>
  <c r="M897" i="1" s="1"/>
  <c r="O898" i="1"/>
  <c r="N898" i="1" s="1"/>
  <c r="M898" i="1" s="1"/>
  <c r="O899" i="1"/>
  <c r="N899" i="1" s="1"/>
  <c r="M899" i="1" s="1"/>
  <c r="O900" i="1"/>
  <c r="N900" i="1" s="1"/>
  <c r="M900" i="1" s="1"/>
  <c r="O901" i="1"/>
  <c r="N901" i="1" s="1"/>
  <c r="M901" i="1" s="1"/>
  <c r="O902" i="1"/>
  <c r="N902" i="1" s="1"/>
  <c r="M902" i="1" s="1"/>
  <c r="O903" i="1"/>
  <c r="N903" i="1" s="1"/>
  <c r="M903" i="1" s="1"/>
  <c r="O904" i="1"/>
  <c r="N904" i="1" s="1"/>
  <c r="M904" i="1" s="1"/>
  <c r="O905" i="1"/>
  <c r="N905" i="1" s="1"/>
  <c r="M905" i="1" s="1"/>
  <c r="O906" i="1"/>
  <c r="N906" i="1" s="1"/>
  <c r="M906" i="1" s="1"/>
  <c r="O907" i="1"/>
  <c r="N907" i="1" s="1"/>
  <c r="M907" i="1" s="1"/>
  <c r="O908" i="1"/>
  <c r="N908" i="1" s="1"/>
  <c r="M908" i="1" s="1"/>
  <c r="O909" i="1"/>
  <c r="N909" i="1" s="1"/>
  <c r="M909" i="1" s="1"/>
  <c r="O910" i="1"/>
  <c r="N910" i="1" s="1"/>
  <c r="M910" i="1" s="1"/>
  <c r="O911" i="1"/>
  <c r="N911" i="1" s="1"/>
  <c r="M911" i="1" s="1"/>
  <c r="O912" i="1"/>
  <c r="N912" i="1" s="1"/>
  <c r="M912" i="1" s="1"/>
  <c r="O913" i="1"/>
  <c r="N913" i="1" s="1"/>
  <c r="M913" i="1" s="1"/>
  <c r="O914" i="1"/>
  <c r="N914" i="1" s="1"/>
  <c r="M914" i="1" s="1"/>
  <c r="O915" i="1"/>
  <c r="N915" i="1" s="1"/>
  <c r="M915" i="1" s="1"/>
  <c r="O916" i="1"/>
  <c r="N916" i="1" s="1"/>
  <c r="M916" i="1" s="1"/>
  <c r="O917" i="1"/>
  <c r="N917" i="1" s="1"/>
  <c r="M917" i="1" s="1"/>
  <c r="O918" i="1"/>
  <c r="N918" i="1" s="1"/>
  <c r="M918" i="1" s="1"/>
  <c r="O919" i="1"/>
  <c r="N919" i="1" s="1"/>
  <c r="M919" i="1" s="1"/>
  <c r="O920" i="1"/>
  <c r="N920" i="1" s="1"/>
  <c r="M920" i="1" s="1"/>
  <c r="O921" i="1"/>
  <c r="N921" i="1" s="1"/>
  <c r="M921" i="1" s="1"/>
  <c r="O922" i="1"/>
  <c r="N922" i="1" s="1"/>
  <c r="M922" i="1" s="1"/>
  <c r="O923" i="1"/>
  <c r="N923" i="1" s="1"/>
  <c r="M923" i="1" s="1"/>
  <c r="O924" i="1"/>
  <c r="N924" i="1" s="1"/>
  <c r="M924" i="1" s="1"/>
  <c r="O925" i="1"/>
  <c r="N925" i="1" s="1"/>
  <c r="M925" i="1" s="1"/>
  <c r="O926" i="1"/>
  <c r="N926" i="1" s="1"/>
  <c r="M926" i="1" s="1"/>
  <c r="O927" i="1"/>
  <c r="N927" i="1" s="1"/>
  <c r="M927" i="1" s="1"/>
  <c r="O928" i="1"/>
  <c r="N928" i="1" s="1"/>
  <c r="M928" i="1" s="1"/>
  <c r="O929" i="1"/>
  <c r="N929" i="1" s="1"/>
  <c r="M929" i="1" s="1"/>
  <c r="O930" i="1"/>
  <c r="N930" i="1" s="1"/>
  <c r="M930" i="1" s="1"/>
  <c r="O931" i="1"/>
  <c r="N931" i="1" s="1"/>
  <c r="M931" i="1" s="1"/>
  <c r="O932" i="1"/>
  <c r="N932" i="1" s="1"/>
  <c r="M932" i="1" s="1"/>
  <c r="O933" i="1"/>
  <c r="N933" i="1" s="1"/>
  <c r="M933" i="1" s="1"/>
  <c r="O934" i="1"/>
  <c r="N934" i="1" s="1"/>
  <c r="M934" i="1" s="1"/>
  <c r="O935" i="1"/>
  <c r="N935" i="1" s="1"/>
  <c r="M935" i="1" s="1"/>
  <c r="O936" i="1"/>
  <c r="N936" i="1" s="1"/>
  <c r="M936" i="1" s="1"/>
  <c r="O937" i="1"/>
  <c r="N937" i="1" s="1"/>
  <c r="M937" i="1" s="1"/>
  <c r="O938" i="1"/>
  <c r="N938" i="1" s="1"/>
  <c r="M938" i="1" s="1"/>
  <c r="O939" i="1"/>
  <c r="N939" i="1" s="1"/>
  <c r="M939" i="1" s="1"/>
  <c r="O940" i="1"/>
  <c r="N940" i="1" s="1"/>
  <c r="M940" i="1" s="1"/>
  <c r="O941" i="1"/>
  <c r="N941" i="1" s="1"/>
  <c r="M941" i="1" s="1"/>
  <c r="O942" i="1"/>
  <c r="N942" i="1" s="1"/>
  <c r="M942" i="1" s="1"/>
  <c r="O943" i="1"/>
  <c r="N943" i="1" s="1"/>
  <c r="M943" i="1" s="1"/>
  <c r="O944" i="1"/>
  <c r="N944" i="1" s="1"/>
  <c r="M944" i="1" s="1"/>
  <c r="O945" i="1"/>
  <c r="N945" i="1" s="1"/>
  <c r="M945" i="1" s="1"/>
  <c r="O946" i="1"/>
  <c r="N946" i="1" s="1"/>
  <c r="M946" i="1" s="1"/>
  <c r="O947" i="1"/>
  <c r="N947" i="1" s="1"/>
  <c r="M947" i="1" s="1"/>
  <c r="O948" i="1"/>
  <c r="N948" i="1" s="1"/>
  <c r="M948" i="1" s="1"/>
  <c r="O949" i="1"/>
  <c r="N949" i="1" s="1"/>
  <c r="M949" i="1" s="1"/>
  <c r="O950" i="1"/>
  <c r="N950" i="1" s="1"/>
  <c r="M950" i="1" s="1"/>
  <c r="O951" i="1"/>
  <c r="N951" i="1" s="1"/>
  <c r="M951" i="1" s="1"/>
  <c r="O952" i="1"/>
  <c r="N952" i="1" s="1"/>
  <c r="M952" i="1" s="1"/>
  <c r="O953" i="1"/>
  <c r="N953" i="1" s="1"/>
  <c r="M953" i="1" s="1"/>
  <c r="O954" i="1"/>
  <c r="N954" i="1" s="1"/>
  <c r="M954" i="1" s="1"/>
  <c r="O955" i="1"/>
  <c r="N955" i="1" s="1"/>
  <c r="M955" i="1" s="1"/>
  <c r="O956" i="1"/>
  <c r="N956" i="1" s="1"/>
  <c r="M956" i="1" s="1"/>
  <c r="O957" i="1"/>
  <c r="N957" i="1" s="1"/>
  <c r="M957" i="1" s="1"/>
  <c r="O958" i="1"/>
  <c r="N958" i="1" s="1"/>
  <c r="M958" i="1" s="1"/>
  <c r="O959" i="1"/>
  <c r="N959" i="1" s="1"/>
  <c r="M959" i="1" s="1"/>
  <c r="O960" i="1"/>
  <c r="N960" i="1" s="1"/>
  <c r="M960" i="1" s="1"/>
  <c r="O961" i="1"/>
  <c r="N961" i="1" s="1"/>
  <c r="M961" i="1" s="1"/>
  <c r="O962" i="1"/>
  <c r="N962" i="1" s="1"/>
  <c r="M962" i="1" s="1"/>
  <c r="O963" i="1"/>
  <c r="N963" i="1" s="1"/>
  <c r="M963" i="1" s="1"/>
  <c r="O964" i="1"/>
  <c r="N964" i="1" s="1"/>
  <c r="M964" i="1" s="1"/>
  <c r="O965" i="1"/>
  <c r="N965" i="1" s="1"/>
  <c r="M965" i="1" s="1"/>
  <c r="O966" i="1"/>
  <c r="N966" i="1" s="1"/>
  <c r="M966" i="1" s="1"/>
  <c r="O967" i="1"/>
  <c r="N967" i="1" s="1"/>
  <c r="M967" i="1" s="1"/>
  <c r="O968" i="1"/>
  <c r="N968" i="1" s="1"/>
  <c r="M968" i="1" s="1"/>
  <c r="O969" i="1"/>
  <c r="N969" i="1" s="1"/>
  <c r="M969" i="1" s="1"/>
  <c r="O970" i="1"/>
  <c r="N970" i="1" s="1"/>
  <c r="M970" i="1" s="1"/>
  <c r="O971" i="1"/>
  <c r="N971" i="1" s="1"/>
  <c r="M971" i="1" s="1"/>
  <c r="O972" i="1"/>
  <c r="N972" i="1" s="1"/>
  <c r="M972" i="1" s="1"/>
  <c r="O973" i="1"/>
  <c r="N973" i="1" s="1"/>
  <c r="M973" i="1" s="1"/>
  <c r="O974" i="1"/>
  <c r="N974" i="1" s="1"/>
  <c r="M974" i="1" s="1"/>
  <c r="O975" i="1"/>
  <c r="N975" i="1" s="1"/>
  <c r="M975" i="1" s="1"/>
  <c r="O976" i="1"/>
  <c r="N976" i="1" s="1"/>
  <c r="M976" i="1" s="1"/>
  <c r="O977" i="1"/>
  <c r="N977" i="1" s="1"/>
  <c r="M977" i="1" s="1"/>
  <c r="O978" i="1"/>
  <c r="N978" i="1" s="1"/>
  <c r="M978" i="1" s="1"/>
  <c r="O979" i="1"/>
  <c r="N979" i="1" s="1"/>
  <c r="M979" i="1" s="1"/>
  <c r="O980" i="1"/>
  <c r="N980" i="1" s="1"/>
  <c r="M980" i="1" s="1"/>
  <c r="O981" i="1"/>
  <c r="N981" i="1" s="1"/>
  <c r="M981" i="1" s="1"/>
  <c r="O982" i="1"/>
  <c r="N982" i="1" s="1"/>
  <c r="M982" i="1" s="1"/>
  <c r="O983" i="1"/>
  <c r="N983" i="1" s="1"/>
  <c r="M983" i="1" s="1"/>
  <c r="O984" i="1"/>
  <c r="N984" i="1" s="1"/>
  <c r="M984" i="1" s="1"/>
  <c r="O985" i="1"/>
  <c r="N985" i="1" s="1"/>
  <c r="M985" i="1" s="1"/>
  <c r="O986" i="1"/>
  <c r="N986" i="1" s="1"/>
  <c r="M986" i="1" s="1"/>
  <c r="O987" i="1"/>
  <c r="N987" i="1" s="1"/>
  <c r="M987" i="1" s="1"/>
  <c r="O988" i="1"/>
  <c r="N988" i="1" s="1"/>
  <c r="M988" i="1" s="1"/>
  <c r="O989" i="1"/>
  <c r="N989" i="1" s="1"/>
  <c r="M989" i="1" s="1"/>
  <c r="O990" i="1"/>
  <c r="N990" i="1" s="1"/>
  <c r="M990" i="1" s="1"/>
  <c r="O991" i="1"/>
  <c r="N991" i="1" s="1"/>
  <c r="M991" i="1" s="1"/>
  <c r="O992" i="1"/>
  <c r="N992" i="1" s="1"/>
  <c r="M992" i="1" s="1"/>
  <c r="O993" i="1"/>
  <c r="N993" i="1" s="1"/>
  <c r="M993" i="1" s="1"/>
  <c r="O994" i="1"/>
  <c r="N994" i="1" s="1"/>
  <c r="M994" i="1" s="1"/>
  <c r="O995" i="1"/>
  <c r="N995" i="1" s="1"/>
  <c r="M995" i="1" s="1"/>
  <c r="O996" i="1"/>
  <c r="N996" i="1" s="1"/>
  <c r="M996" i="1" s="1"/>
  <c r="O997" i="1"/>
  <c r="N997" i="1" s="1"/>
  <c r="M997" i="1" s="1"/>
  <c r="O998" i="1"/>
  <c r="N998" i="1" s="1"/>
  <c r="M998" i="1" s="1"/>
  <c r="O999" i="1"/>
  <c r="N999" i="1" s="1"/>
  <c r="M999" i="1" s="1"/>
  <c r="O1000" i="1"/>
  <c r="N1000" i="1" s="1"/>
  <c r="M1000" i="1" s="1"/>
  <c r="O1001" i="1"/>
  <c r="N1001" i="1" s="1"/>
  <c r="M1001" i="1" s="1"/>
  <c r="O1002" i="1"/>
  <c r="N1002" i="1" s="1"/>
  <c r="M1002" i="1" s="1"/>
  <c r="O1003" i="1"/>
  <c r="N1003" i="1" s="1"/>
  <c r="M1003" i="1" s="1"/>
  <c r="O1004" i="1"/>
  <c r="N1004" i="1" s="1"/>
  <c r="M1004" i="1" s="1"/>
  <c r="O1005" i="1"/>
  <c r="N1005" i="1" s="1"/>
  <c r="M1005" i="1" s="1"/>
  <c r="O1006" i="1"/>
  <c r="N1006" i="1" s="1"/>
  <c r="M1006" i="1" s="1"/>
  <c r="O1007" i="1"/>
  <c r="N1007" i="1" s="1"/>
  <c r="M1007" i="1" s="1"/>
  <c r="O1008" i="1"/>
  <c r="N1008" i="1" s="1"/>
  <c r="M1008" i="1" s="1"/>
  <c r="O1009" i="1"/>
  <c r="N1009" i="1" s="1"/>
  <c r="M1009" i="1" s="1"/>
  <c r="O1010" i="1"/>
  <c r="N1010" i="1" s="1"/>
  <c r="M1010" i="1" s="1"/>
  <c r="O1011" i="1"/>
  <c r="N1011" i="1" s="1"/>
  <c r="M1011" i="1" s="1"/>
  <c r="O1012" i="1"/>
  <c r="N1012" i="1" s="1"/>
  <c r="M1012" i="1" s="1"/>
  <c r="O1013" i="1"/>
  <c r="N1013" i="1" s="1"/>
  <c r="M1013" i="1" s="1"/>
  <c r="O1014" i="1"/>
  <c r="N1014" i="1" s="1"/>
  <c r="M1014" i="1" s="1"/>
  <c r="O1015" i="1"/>
  <c r="N1015" i="1" s="1"/>
  <c r="M1015" i="1" s="1"/>
  <c r="O1016" i="1"/>
  <c r="N1016" i="1" s="1"/>
  <c r="M1016" i="1" s="1"/>
  <c r="O1017" i="1"/>
  <c r="N1017" i="1" s="1"/>
  <c r="M1017" i="1" s="1"/>
  <c r="O1018" i="1"/>
  <c r="N1018" i="1" s="1"/>
  <c r="M1018" i="1" s="1"/>
  <c r="O1019" i="1"/>
  <c r="N1019" i="1" s="1"/>
  <c r="M1019" i="1" s="1"/>
  <c r="O1020" i="1"/>
  <c r="N1020" i="1" s="1"/>
  <c r="M1020" i="1" s="1"/>
  <c r="O1021" i="1"/>
  <c r="N1021" i="1" s="1"/>
  <c r="M1021" i="1" s="1"/>
  <c r="O1022" i="1"/>
  <c r="N1022" i="1" s="1"/>
  <c r="M1022" i="1" s="1"/>
  <c r="O1023" i="1"/>
  <c r="N1023" i="1" s="1"/>
  <c r="M1023" i="1" s="1"/>
  <c r="O1024" i="1"/>
  <c r="N1024" i="1" s="1"/>
  <c r="M1024" i="1" s="1"/>
  <c r="O1025" i="1"/>
  <c r="N1025" i="1" s="1"/>
  <c r="M1025" i="1" s="1"/>
  <c r="O1026" i="1"/>
  <c r="N1026" i="1" s="1"/>
  <c r="M1026" i="1" s="1"/>
  <c r="O1027" i="1"/>
  <c r="N1027" i="1" s="1"/>
  <c r="M1027" i="1" s="1"/>
  <c r="O1028" i="1"/>
  <c r="N1028" i="1" s="1"/>
  <c r="M1028" i="1" s="1"/>
  <c r="O1029" i="1"/>
  <c r="N1029" i="1" s="1"/>
  <c r="M1029" i="1" s="1"/>
  <c r="O1030" i="1"/>
  <c r="N1030" i="1" s="1"/>
  <c r="M1030" i="1" s="1"/>
  <c r="O1031" i="1"/>
  <c r="N1031" i="1" s="1"/>
  <c r="M1031" i="1" s="1"/>
  <c r="O1032" i="1"/>
  <c r="N1032" i="1" s="1"/>
  <c r="M1032" i="1" s="1"/>
  <c r="O1033" i="1"/>
  <c r="N1033" i="1" s="1"/>
  <c r="M1033" i="1" s="1"/>
  <c r="O1034" i="1"/>
  <c r="N1034" i="1" s="1"/>
  <c r="M1034" i="1" s="1"/>
  <c r="O1035" i="1"/>
  <c r="N1035" i="1" s="1"/>
  <c r="M1035" i="1" s="1"/>
  <c r="O1036" i="1"/>
  <c r="N1036" i="1" s="1"/>
  <c r="M1036" i="1" s="1"/>
  <c r="O1037" i="1"/>
  <c r="N1037" i="1" s="1"/>
  <c r="M1037" i="1" s="1"/>
  <c r="O1038" i="1"/>
  <c r="N1038" i="1" s="1"/>
  <c r="M1038" i="1" s="1"/>
  <c r="O1039" i="1"/>
  <c r="N1039" i="1" s="1"/>
  <c r="M1039" i="1" s="1"/>
  <c r="O1040" i="1"/>
  <c r="N1040" i="1" s="1"/>
  <c r="M1040" i="1" s="1"/>
  <c r="O1041" i="1"/>
  <c r="N1041" i="1" s="1"/>
  <c r="M1041" i="1" s="1"/>
  <c r="O1042" i="1"/>
  <c r="N1042" i="1" s="1"/>
  <c r="M1042" i="1" s="1"/>
  <c r="O1043" i="1"/>
  <c r="N1043" i="1" s="1"/>
  <c r="M1043" i="1" s="1"/>
  <c r="O1044" i="1"/>
  <c r="N1044" i="1" s="1"/>
  <c r="M1044" i="1" s="1"/>
  <c r="O1045" i="1"/>
  <c r="N1045" i="1" s="1"/>
  <c r="M1045" i="1" s="1"/>
  <c r="O1046" i="1"/>
  <c r="N1046" i="1" s="1"/>
  <c r="M1046" i="1" s="1"/>
  <c r="O1047" i="1"/>
  <c r="N1047" i="1" s="1"/>
  <c r="M1047" i="1" s="1"/>
  <c r="O1048" i="1"/>
  <c r="N1048" i="1" s="1"/>
  <c r="M1048" i="1" s="1"/>
  <c r="O1049" i="1"/>
  <c r="N1049" i="1" s="1"/>
  <c r="M1049" i="1" s="1"/>
  <c r="O1050" i="1"/>
  <c r="N1050" i="1" s="1"/>
  <c r="M1050" i="1" s="1"/>
  <c r="O1051" i="1"/>
  <c r="N1051" i="1" s="1"/>
  <c r="M1051" i="1" s="1"/>
  <c r="O1052" i="1"/>
  <c r="N1052" i="1" s="1"/>
  <c r="M1052" i="1" s="1"/>
  <c r="O1053" i="1"/>
  <c r="N1053" i="1" s="1"/>
  <c r="M1053" i="1" s="1"/>
  <c r="O1054" i="1"/>
  <c r="N1054" i="1" s="1"/>
  <c r="M1054" i="1" s="1"/>
  <c r="O1055" i="1"/>
  <c r="N1055" i="1" s="1"/>
  <c r="M1055" i="1" s="1"/>
  <c r="O1056" i="1"/>
  <c r="N1056" i="1" s="1"/>
  <c r="M1056" i="1" s="1"/>
  <c r="O1057" i="1"/>
  <c r="N1057" i="1" s="1"/>
  <c r="M1057" i="1" s="1"/>
  <c r="O1058" i="1"/>
  <c r="N1058" i="1" s="1"/>
  <c r="M1058" i="1" s="1"/>
  <c r="O1059" i="1"/>
  <c r="N1059" i="1" s="1"/>
  <c r="M1059" i="1" s="1"/>
  <c r="O1060" i="1"/>
  <c r="N1060" i="1" s="1"/>
  <c r="M1060" i="1" s="1"/>
  <c r="O1061" i="1"/>
  <c r="N1061" i="1" s="1"/>
  <c r="M1061" i="1" s="1"/>
  <c r="O1062" i="1"/>
  <c r="N1062" i="1" s="1"/>
  <c r="M1062" i="1" s="1"/>
  <c r="O1063" i="1"/>
  <c r="N1063" i="1" s="1"/>
  <c r="M1063" i="1" s="1"/>
  <c r="O1064" i="1"/>
  <c r="N1064" i="1" s="1"/>
  <c r="M1064" i="1" s="1"/>
  <c r="O1065" i="1"/>
  <c r="N1065" i="1" s="1"/>
  <c r="M1065" i="1" s="1"/>
  <c r="O1066" i="1"/>
  <c r="N1066" i="1" s="1"/>
  <c r="M1066" i="1" s="1"/>
  <c r="O1067" i="1"/>
  <c r="N1067" i="1" s="1"/>
  <c r="M1067" i="1" s="1"/>
  <c r="O1068" i="1"/>
  <c r="N1068" i="1" s="1"/>
  <c r="M1068" i="1" s="1"/>
  <c r="O1069" i="1"/>
  <c r="N1069" i="1" s="1"/>
  <c r="M1069" i="1" s="1"/>
  <c r="O1070" i="1"/>
  <c r="N1070" i="1" s="1"/>
  <c r="M1070" i="1" s="1"/>
  <c r="O1071" i="1"/>
  <c r="N1071" i="1" s="1"/>
  <c r="M1071" i="1" s="1"/>
  <c r="O1072" i="1"/>
  <c r="N1072" i="1" s="1"/>
  <c r="M1072" i="1" s="1"/>
  <c r="O1073" i="1"/>
  <c r="N1073" i="1" s="1"/>
  <c r="M1073" i="1" s="1"/>
  <c r="O1074" i="1"/>
  <c r="N1074" i="1" s="1"/>
  <c r="M1074" i="1" s="1"/>
  <c r="O1075" i="1"/>
  <c r="N1075" i="1" s="1"/>
  <c r="M1075" i="1" s="1"/>
  <c r="O1076" i="1"/>
  <c r="N1076" i="1" s="1"/>
  <c r="M1076" i="1" s="1"/>
  <c r="O1077" i="1"/>
  <c r="N1077" i="1" s="1"/>
  <c r="M1077" i="1" s="1"/>
  <c r="O1078" i="1"/>
  <c r="N1078" i="1" s="1"/>
  <c r="M1078" i="1" s="1"/>
  <c r="O1079" i="1"/>
  <c r="N1079" i="1" s="1"/>
  <c r="M1079" i="1" s="1"/>
  <c r="O1080" i="1"/>
  <c r="N1080" i="1" s="1"/>
  <c r="M1080" i="1" s="1"/>
  <c r="O1081" i="1"/>
  <c r="N1081" i="1" s="1"/>
  <c r="M1081" i="1" s="1"/>
  <c r="O1082" i="1"/>
  <c r="N1082" i="1" s="1"/>
  <c r="M1082" i="1" s="1"/>
  <c r="O1083" i="1"/>
  <c r="N1083" i="1" s="1"/>
  <c r="M1083" i="1" s="1"/>
  <c r="O1084" i="1"/>
  <c r="N1084" i="1" s="1"/>
  <c r="M1084" i="1" s="1"/>
  <c r="O1085" i="1"/>
  <c r="N1085" i="1" s="1"/>
  <c r="M1085" i="1" s="1"/>
  <c r="O1086" i="1"/>
  <c r="N1086" i="1" s="1"/>
  <c r="M1086" i="1" s="1"/>
  <c r="O1087" i="1"/>
  <c r="N1087" i="1" s="1"/>
  <c r="M1087" i="1" s="1"/>
  <c r="O1088" i="1"/>
  <c r="N1088" i="1" s="1"/>
  <c r="M1088" i="1" s="1"/>
  <c r="O1089" i="1"/>
  <c r="N1089" i="1" s="1"/>
  <c r="M1089" i="1" s="1"/>
  <c r="O1090" i="1"/>
  <c r="N1090" i="1" s="1"/>
  <c r="M1090" i="1" s="1"/>
  <c r="O1091" i="1"/>
  <c r="N1091" i="1" s="1"/>
  <c r="M1091" i="1" s="1"/>
  <c r="O1092" i="1"/>
  <c r="N1092" i="1" s="1"/>
  <c r="M1092" i="1" s="1"/>
  <c r="O1093" i="1"/>
  <c r="N1093" i="1" s="1"/>
  <c r="M1093" i="1" s="1"/>
  <c r="O1094" i="1"/>
  <c r="N1094" i="1" s="1"/>
  <c r="M1094" i="1" s="1"/>
  <c r="O1095" i="1"/>
  <c r="N1095" i="1" s="1"/>
  <c r="M1095" i="1" s="1"/>
  <c r="O1096" i="1"/>
  <c r="N1096" i="1" s="1"/>
  <c r="M1096" i="1" s="1"/>
  <c r="O1097" i="1"/>
  <c r="N1097" i="1" s="1"/>
  <c r="M1097" i="1" s="1"/>
  <c r="O1098" i="1"/>
  <c r="N1098" i="1" s="1"/>
  <c r="M1098" i="1" s="1"/>
  <c r="O1099" i="1"/>
  <c r="N1099" i="1" s="1"/>
  <c r="M1099" i="1" s="1"/>
  <c r="O1100" i="1"/>
  <c r="N1100" i="1" s="1"/>
  <c r="M1100" i="1" s="1"/>
  <c r="O1101" i="1"/>
  <c r="N1101" i="1" s="1"/>
  <c r="M1101" i="1" s="1"/>
  <c r="O1102" i="1"/>
  <c r="N1102" i="1" s="1"/>
  <c r="M1102" i="1" s="1"/>
  <c r="O1103" i="1"/>
  <c r="N1103" i="1" s="1"/>
  <c r="M1103" i="1" s="1"/>
  <c r="O1104" i="1"/>
  <c r="N1104" i="1" s="1"/>
  <c r="M1104" i="1" s="1"/>
  <c r="O1105" i="1"/>
  <c r="N1105" i="1" s="1"/>
  <c r="M1105" i="1" s="1"/>
  <c r="O1106" i="1"/>
  <c r="N1106" i="1" s="1"/>
  <c r="M1106" i="1" s="1"/>
  <c r="O1107" i="1"/>
  <c r="N1107" i="1" s="1"/>
  <c r="M1107" i="1" s="1"/>
  <c r="O1108" i="1"/>
  <c r="N1108" i="1" s="1"/>
  <c r="M1108" i="1" s="1"/>
  <c r="O1109" i="1"/>
  <c r="N1109" i="1" s="1"/>
  <c r="M1109" i="1" s="1"/>
  <c r="O1110" i="1"/>
  <c r="N1110" i="1" s="1"/>
  <c r="M1110" i="1" s="1"/>
  <c r="O1111" i="1"/>
  <c r="N1111" i="1" s="1"/>
  <c r="M1111" i="1" s="1"/>
  <c r="O1112" i="1"/>
  <c r="N1112" i="1" s="1"/>
  <c r="M1112" i="1" s="1"/>
  <c r="O1113" i="1"/>
  <c r="N1113" i="1" s="1"/>
  <c r="M1113" i="1" s="1"/>
  <c r="O1114" i="1"/>
  <c r="N1114" i="1" s="1"/>
  <c r="M1114" i="1" s="1"/>
  <c r="O1115" i="1"/>
  <c r="N1115" i="1" s="1"/>
  <c r="M1115" i="1" s="1"/>
  <c r="O1116" i="1"/>
  <c r="N1116" i="1" s="1"/>
  <c r="M1116" i="1" s="1"/>
  <c r="O1117" i="1"/>
  <c r="N1117" i="1" s="1"/>
  <c r="M1117" i="1" s="1"/>
  <c r="O1118" i="1"/>
  <c r="N1118" i="1" s="1"/>
  <c r="M1118" i="1" s="1"/>
  <c r="O1119" i="1"/>
  <c r="N1119" i="1" s="1"/>
  <c r="M1119" i="1" s="1"/>
  <c r="O1120" i="1"/>
  <c r="N1120" i="1" s="1"/>
  <c r="M1120" i="1" s="1"/>
  <c r="O1121" i="1"/>
  <c r="N1121" i="1" s="1"/>
  <c r="M1121" i="1" s="1"/>
  <c r="O1122" i="1"/>
  <c r="N1122" i="1" s="1"/>
  <c r="M1122" i="1" s="1"/>
  <c r="O1123" i="1"/>
  <c r="N1123" i="1" s="1"/>
  <c r="M1123" i="1" s="1"/>
  <c r="O1124" i="1"/>
  <c r="N1124" i="1" s="1"/>
  <c r="M1124" i="1" s="1"/>
  <c r="O1125" i="1"/>
  <c r="N1125" i="1" s="1"/>
  <c r="M1125" i="1" s="1"/>
  <c r="O1126" i="1"/>
  <c r="N1126" i="1" s="1"/>
  <c r="M1126" i="1" s="1"/>
  <c r="O1127" i="1"/>
  <c r="N1127" i="1" s="1"/>
  <c r="M1127" i="1" s="1"/>
  <c r="O1128" i="1"/>
  <c r="N1128" i="1" s="1"/>
  <c r="M1128" i="1" s="1"/>
  <c r="O1129" i="1"/>
  <c r="N1129" i="1" s="1"/>
  <c r="M1129" i="1" s="1"/>
  <c r="O1130" i="1"/>
  <c r="N1130" i="1" s="1"/>
  <c r="M1130" i="1" s="1"/>
  <c r="O1131" i="1"/>
  <c r="N1131" i="1" s="1"/>
  <c r="M1131" i="1" s="1"/>
  <c r="O1132" i="1"/>
  <c r="N1132" i="1" s="1"/>
  <c r="M1132" i="1" s="1"/>
  <c r="O1133" i="1"/>
  <c r="N1133" i="1" s="1"/>
  <c r="M1133" i="1" s="1"/>
  <c r="O1134" i="1"/>
  <c r="N1134" i="1" s="1"/>
  <c r="M1134" i="1" s="1"/>
  <c r="O1135" i="1"/>
  <c r="N1135" i="1" s="1"/>
  <c r="M1135" i="1" s="1"/>
  <c r="O1136" i="1"/>
  <c r="N1136" i="1" s="1"/>
  <c r="M1136" i="1" s="1"/>
  <c r="O1137" i="1"/>
  <c r="N1137" i="1" s="1"/>
  <c r="M1137" i="1" s="1"/>
  <c r="O1138" i="1"/>
  <c r="N1138" i="1" s="1"/>
  <c r="M1138" i="1" s="1"/>
  <c r="O1139" i="1"/>
  <c r="N1139" i="1" s="1"/>
  <c r="M1139" i="1" s="1"/>
  <c r="O1140" i="1"/>
  <c r="N1140" i="1" s="1"/>
  <c r="M1140" i="1" s="1"/>
  <c r="O1141" i="1"/>
  <c r="N1141" i="1" s="1"/>
  <c r="M1141" i="1" s="1"/>
  <c r="O1142" i="1"/>
  <c r="N1142" i="1" s="1"/>
  <c r="M1142" i="1" s="1"/>
  <c r="O1143" i="1"/>
  <c r="N1143" i="1" s="1"/>
  <c r="M1143" i="1" s="1"/>
  <c r="O1144" i="1"/>
  <c r="N1144" i="1" s="1"/>
  <c r="M1144" i="1" s="1"/>
  <c r="O1145" i="1"/>
  <c r="N1145" i="1" s="1"/>
  <c r="M1145" i="1" s="1"/>
  <c r="O1146" i="1"/>
  <c r="N1146" i="1" s="1"/>
  <c r="M1146" i="1" s="1"/>
  <c r="O1147" i="1"/>
  <c r="N1147" i="1" s="1"/>
  <c r="M1147" i="1" s="1"/>
  <c r="O1148" i="1"/>
  <c r="N1148" i="1" s="1"/>
  <c r="M1148" i="1" s="1"/>
  <c r="O1149" i="1"/>
  <c r="N1149" i="1" s="1"/>
  <c r="M1149" i="1" s="1"/>
  <c r="O1150" i="1"/>
  <c r="N1150" i="1" s="1"/>
  <c r="M1150" i="1" s="1"/>
  <c r="O1151" i="1"/>
  <c r="N1151" i="1" s="1"/>
  <c r="M1151" i="1" s="1"/>
  <c r="O1152" i="1"/>
  <c r="N1152" i="1" s="1"/>
  <c r="M1152" i="1" s="1"/>
  <c r="O1153" i="1"/>
  <c r="N1153" i="1" s="1"/>
  <c r="M1153" i="1" s="1"/>
  <c r="O1154" i="1"/>
  <c r="N1154" i="1" s="1"/>
  <c r="M1154" i="1" s="1"/>
  <c r="O1155" i="1"/>
  <c r="N1155" i="1" s="1"/>
  <c r="M1155" i="1" s="1"/>
  <c r="O1156" i="1"/>
  <c r="N1156" i="1" s="1"/>
  <c r="M1156" i="1" s="1"/>
  <c r="O1157" i="1"/>
  <c r="N1157" i="1" s="1"/>
  <c r="M1157" i="1" s="1"/>
  <c r="O1158" i="1"/>
  <c r="N1158" i="1" s="1"/>
  <c r="M1158" i="1" s="1"/>
  <c r="O1159" i="1"/>
  <c r="N1159" i="1" s="1"/>
  <c r="M1159" i="1" s="1"/>
  <c r="O1160" i="1"/>
  <c r="N1160" i="1" s="1"/>
  <c r="M1160" i="1" s="1"/>
  <c r="O1161" i="1"/>
  <c r="N1161" i="1" s="1"/>
  <c r="M1161" i="1" s="1"/>
  <c r="O1162" i="1"/>
  <c r="N1162" i="1" s="1"/>
  <c r="M1162" i="1" s="1"/>
  <c r="O1163" i="1"/>
  <c r="N1163" i="1" s="1"/>
  <c r="M1163" i="1" s="1"/>
  <c r="O1164" i="1"/>
  <c r="N1164" i="1" s="1"/>
  <c r="M1164" i="1" s="1"/>
  <c r="O1165" i="1"/>
  <c r="N1165" i="1" s="1"/>
  <c r="M1165" i="1" s="1"/>
  <c r="O1166" i="1"/>
  <c r="N1166" i="1" s="1"/>
  <c r="M1166" i="1" s="1"/>
  <c r="O1167" i="1"/>
  <c r="N1167" i="1" s="1"/>
  <c r="M1167" i="1" s="1"/>
  <c r="O1168" i="1"/>
  <c r="N1168" i="1" s="1"/>
  <c r="M1168" i="1" s="1"/>
  <c r="O1169" i="1"/>
  <c r="N1169" i="1" s="1"/>
  <c r="M1169" i="1" s="1"/>
  <c r="O1170" i="1"/>
  <c r="N1170" i="1" s="1"/>
  <c r="M1170" i="1" s="1"/>
  <c r="O1171" i="1"/>
  <c r="N1171" i="1" s="1"/>
  <c r="M1171" i="1" s="1"/>
  <c r="O1172" i="1"/>
  <c r="N1172" i="1" s="1"/>
  <c r="M1172" i="1" s="1"/>
  <c r="O1173" i="1"/>
  <c r="N1173" i="1" s="1"/>
  <c r="M1173" i="1" s="1"/>
  <c r="O1174" i="1"/>
  <c r="N1174" i="1" s="1"/>
  <c r="M1174" i="1" s="1"/>
  <c r="O1175" i="1"/>
  <c r="N1175" i="1" s="1"/>
  <c r="M1175" i="1" s="1"/>
  <c r="O1176" i="1"/>
  <c r="N1176" i="1" s="1"/>
  <c r="M1176" i="1" s="1"/>
  <c r="O1177" i="1"/>
  <c r="N1177" i="1" s="1"/>
  <c r="M1177" i="1" s="1"/>
  <c r="O1178" i="1"/>
  <c r="N1178" i="1" s="1"/>
  <c r="M1178" i="1" s="1"/>
  <c r="O1179" i="1"/>
  <c r="N1179" i="1" s="1"/>
  <c r="M1179" i="1" s="1"/>
  <c r="O1180" i="1"/>
  <c r="N1180" i="1" s="1"/>
  <c r="M1180" i="1" s="1"/>
  <c r="O1181" i="1"/>
  <c r="N1181" i="1" s="1"/>
  <c r="M1181" i="1" s="1"/>
  <c r="O1182" i="1"/>
  <c r="N1182" i="1" s="1"/>
  <c r="M1182" i="1" s="1"/>
  <c r="O1183" i="1"/>
  <c r="N1183" i="1" s="1"/>
  <c r="M1183" i="1" s="1"/>
  <c r="O1184" i="1"/>
  <c r="N1184" i="1" s="1"/>
  <c r="M1184" i="1" s="1"/>
  <c r="O1185" i="1"/>
  <c r="N1185" i="1" s="1"/>
  <c r="M1185" i="1" s="1"/>
  <c r="O1186" i="1"/>
  <c r="N1186" i="1" s="1"/>
  <c r="M1186" i="1" s="1"/>
  <c r="O1187" i="1"/>
  <c r="N1187" i="1" s="1"/>
  <c r="M1187" i="1" s="1"/>
  <c r="O1188" i="1"/>
  <c r="N1188" i="1" s="1"/>
  <c r="M1188" i="1" s="1"/>
  <c r="O1189" i="1"/>
  <c r="N1189" i="1" s="1"/>
  <c r="M1189" i="1" s="1"/>
  <c r="O1190" i="1"/>
  <c r="N1190" i="1" s="1"/>
  <c r="M1190" i="1" s="1"/>
  <c r="O1191" i="1"/>
  <c r="N1191" i="1" s="1"/>
  <c r="M1191" i="1" s="1"/>
  <c r="O1192" i="1"/>
  <c r="N1192" i="1" s="1"/>
  <c r="M1192" i="1" s="1"/>
  <c r="O1193" i="1"/>
  <c r="N1193" i="1" s="1"/>
  <c r="M1193" i="1" s="1"/>
  <c r="O1194" i="1"/>
  <c r="N1194" i="1" s="1"/>
  <c r="M1194" i="1" s="1"/>
  <c r="O1195" i="1"/>
  <c r="N1195" i="1" s="1"/>
  <c r="M1195" i="1" s="1"/>
  <c r="O1196" i="1"/>
  <c r="N1196" i="1" s="1"/>
  <c r="M1196" i="1" s="1"/>
  <c r="O1197" i="1"/>
  <c r="N1197" i="1" s="1"/>
  <c r="M1197" i="1" s="1"/>
  <c r="O1198" i="1"/>
  <c r="N1198" i="1" s="1"/>
  <c r="M1198" i="1" s="1"/>
  <c r="O1199" i="1"/>
  <c r="N1199" i="1" s="1"/>
  <c r="M1199" i="1" s="1"/>
  <c r="O1200" i="1"/>
  <c r="N1200" i="1" s="1"/>
  <c r="M1200" i="1" s="1"/>
  <c r="O1201" i="1"/>
  <c r="N1201" i="1" s="1"/>
  <c r="M1201" i="1" s="1"/>
  <c r="O1202" i="1"/>
  <c r="N1202" i="1" s="1"/>
  <c r="M1202" i="1" s="1"/>
  <c r="O1203" i="1"/>
  <c r="N1203" i="1" s="1"/>
  <c r="M1203" i="1" s="1"/>
  <c r="O1204" i="1"/>
  <c r="N1204" i="1" s="1"/>
  <c r="M1204" i="1" s="1"/>
  <c r="O1205" i="1"/>
  <c r="N1205" i="1" s="1"/>
  <c r="M1205" i="1" s="1"/>
  <c r="O1206" i="1"/>
  <c r="N1206" i="1" s="1"/>
  <c r="M1206" i="1" s="1"/>
  <c r="O1207" i="1"/>
  <c r="N1207" i="1" s="1"/>
  <c r="M1207" i="1" s="1"/>
  <c r="O1208" i="1"/>
  <c r="N1208" i="1" s="1"/>
  <c r="M1208" i="1" s="1"/>
  <c r="O1209" i="1"/>
  <c r="N1209" i="1" s="1"/>
  <c r="M1209" i="1" s="1"/>
  <c r="O1210" i="1"/>
  <c r="N1210" i="1" s="1"/>
  <c r="M1210" i="1" s="1"/>
  <c r="O1211" i="1"/>
  <c r="N1211" i="1" s="1"/>
  <c r="M1211" i="1" s="1"/>
  <c r="O1212" i="1"/>
  <c r="N1212" i="1" s="1"/>
  <c r="M1212" i="1" s="1"/>
  <c r="O1213" i="1"/>
  <c r="N1213" i="1" s="1"/>
  <c r="M1213" i="1" s="1"/>
  <c r="O1214" i="1"/>
  <c r="N1214" i="1" s="1"/>
  <c r="M1214" i="1" s="1"/>
  <c r="O1215" i="1"/>
  <c r="N1215" i="1" s="1"/>
  <c r="M1215" i="1" s="1"/>
  <c r="O1216" i="1"/>
  <c r="N1216" i="1" s="1"/>
  <c r="M1216" i="1" s="1"/>
  <c r="O1217" i="1"/>
  <c r="N1217" i="1" s="1"/>
  <c r="M1217" i="1" s="1"/>
  <c r="O1218" i="1"/>
  <c r="N1218" i="1" s="1"/>
  <c r="M1218" i="1" s="1"/>
  <c r="O1219" i="1"/>
  <c r="N1219" i="1" s="1"/>
  <c r="M1219" i="1" s="1"/>
  <c r="O1220" i="1"/>
  <c r="N1220" i="1" s="1"/>
  <c r="M1220" i="1" s="1"/>
  <c r="O1221" i="1"/>
  <c r="N1221" i="1" s="1"/>
  <c r="M1221" i="1" s="1"/>
  <c r="O1222" i="1"/>
  <c r="N1222" i="1" s="1"/>
  <c r="M1222" i="1" s="1"/>
  <c r="O1223" i="1"/>
  <c r="N1223" i="1" s="1"/>
  <c r="M1223" i="1" s="1"/>
  <c r="O1224" i="1"/>
  <c r="N1224" i="1" s="1"/>
  <c r="M1224" i="1" s="1"/>
  <c r="O1225" i="1"/>
  <c r="N1225" i="1" s="1"/>
  <c r="M1225" i="1" s="1"/>
  <c r="O1226" i="1"/>
  <c r="N1226" i="1" s="1"/>
  <c r="M1226" i="1" s="1"/>
  <c r="O1227" i="1"/>
  <c r="N1227" i="1" s="1"/>
  <c r="M1227" i="1" s="1"/>
  <c r="O1228" i="1"/>
  <c r="N1228" i="1" s="1"/>
  <c r="M1228" i="1" s="1"/>
  <c r="O1229" i="1"/>
  <c r="N1229" i="1" s="1"/>
  <c r="M1229" i="1" s="1"/>
  <c r="O1230" i="1"/>
  <c r="N1230" i="1" s="1"/>
  <c r="M1230" i="1" s="1"/>
  <c r="O1231" i="1"/>
  <c r="N1231" i="1" s="1"/>
  <c r="M1231" i="1" s="1"/>
  <c r="O1232" i="1"/>
  <c r="N1232" i="1" s="1"/>
  <c r="M1232" i="1" s="1"/>
  <c r="O1233" i="1"/>
  <c r="N1233" i="1" s="1"/>
  <c r="M1233" i="1" s="1"/>
  <c r="O1234" i="1"/>
  <c r="N1234" i="1" s="1"/>
  <c r="M1234" i="1" s="1"/>
  <c r="O1235" i="1"/>
  <c r="N1235" i="1" s="1"/>
  <c r="M1235" i="1" s="1"/>
  <c r="O1236" i="1"/>
  <c r="N1236" i="1" s="1"/>
  <c r="M1236" i="1" s="1"/>
  <c r="O1237" i="1"/>
  <c r="N1237" i="1" s="1"/>
  <c r="M1237" i="1" s="1"/>
  <c r="O1238" i="1"/>
  <c r="N1238" i="1" s="1"/>
  <c r="M1238" i="1" s="1"/>
  <c r="O1239" i="1"/>
  <c r="N1239" i="1" s="1"/>
  <c r="M1239" i="1" s="1"/>
  <c r="O1240" i="1"/>
  <c r="N1240" i="1" s="1"/>
  <c r="M1240" i="1" s="1"/>
  <c r="O1241" i="1"/>
  <c r="N1241" i="1" s="1"/>
  <c r="M1241" i="1" s="1"/>
  <c r="O1242" i="1"/>
  <c r="N1242" i="1" s="1"/>
  <c r="M1242" i="1" s="1"/>
  <c r="O1243" i="1"/>
  <c r="N1243" i="1" s="1"/>
  <c r="M1243" i="1" s="1"/>
  <c r="O1244" i="1"/>
  <c r="N1244" i="1" s="1"/>
  <c r="M1244" i="1" s="1"/>
  <c r="O1245" i="1"/>
  <c r="N1245" i="1" s="1"/>
  <c r="M1245" i="1" s="1"/>
  <c r="O1246" i="1"/>
  <c r="N1246" i="1" s="1"/>
  <c r="M1246" i="1" s="1"/>
  <c r="O1247" i="1"/>
  <c r="N1247" i="1" s="1"/>
  <c r="M1247" i="1" s="1"/>
  <c r="O1248" i="1"/>
  <c r="N1248" i="1" s="1"/>
  <c r="M1248" i="1" s="1"/>
  <c r="O1249" i="1"/>
  <c r="N1249" i="1" s="1"/>
  <c r="M1249" i="1" s="1"/>
  <c r="O1250" i="1"/>
  <c r="N1250" i="1" s="1"/>
  <c r="M1250" i="1" s="1"/>
  <c r="O1251" i="1"/>
  <c r="N1251" i="1" s="1"/>
  <c r="M1251" i="1" s="1"/>
  <c r="O1252" i="1"/>
  <c r="N1252" i="1" s="1"/>
  <c r="M1252" i="1" s="1"/>
  <c r="O1253" i="1"/>
  <c r="N1253" i="1" s="1"/>
  <c r="M1253" i="1" s="1"/>
  <c r="O1254" i="1"/>
  <c r="N1254" i="1" s="1"/>
  <c r="M1254" i="1" s="1"/>
  <c r="O1255" i="1"/>
  <c r="N1255" i="1" s="1"/>
  <c r="M1255" i="1" s="1"/>
  <c r="O1256" i="1"/>
  <c r="N1256" i="1" s="1"/>
  <c r="M1256" i="1" s="1"/>
  <c r="O1257" i="1"/>
  <c r="N1257" i="1" s="1"/>
  <c r="M1257" i="1" s="1"/>
  <c r="O1258" i="1"/>
  <c r="N1258" i="1" s="1"/>
  <c r="M1258" i="1" s="1"/>
  <c r="O1259" i="1"/>
  <c r="N1259" i="1" s="1"/>
  <c r="M1259" i="1" s="1"/>
  <c r="O1260" i="1"/>
  <c r="N1260" i="1" s="1"/>
  <c r="M1260" i="1" s="1"/>
  <c r="O1261" i="1"/>
  <c r="N1261" i="1" s="1"/>
  <c r="M1261" i="1" s="1"/>
  <c r="O1262" i="1"/>
  <c r="N1262" i="1" s="1"/>
  <c r="M1262" i="1" s="1"/>
  <c r="O1263" i="1"/>
  <c r="N1263" i="1" s="1"/>
  <c r="M1263" i="1" s="1"/>
  <c r="O1264" i="1"/>
  <c r="N1264" i="1" s="1"/>
  <c r="M1264" i="1" s="1"/>
  <c r="O1265" i="1"/>
  <c r="N1265" i="1" s="1"/>
  <c r="M1265" i="1" s="1"/>
  <c r="O1266" i="1"/>
  <c r="N1266" i="1" s="1"/>
  <c r="M1266" i="1" s="1"/>
  <c r="O1267" i="1"/>
  <c r="N1267" i="1" s="1"/>
  <c r="M1267" i="1" s="1"/>
  <c r="O1268" i="1"/>
  <c r="N1268" i="1" s="1"/>
  <c r="M1268" i="1" s="1"/>
  <c r="O1269" i="1"/>
  <c r="N1269" i="1" s="1"/>
  <c r="M1269" i="1" s="1"/>
  <c r="O1270" i="1"/>
  <c r="N1270" i="1" s="1"/>
  <c r="M1270" i="1" s="1"/>
  <c r="O1271" i="1"/>
  <c r="N1271" i="1" s="1"/>
  <c r="M1271" i="1" s="1"/>
  <c r="O1272" i="1"/>
  <c r="N1272" i="1" s="1"/>
  <c r="M1272" i="1" s="1"/>
  <c r="O1273" i="1"/>
  <c r="N1273" i="1" s="1"/>
  <c r="M1273" i="1" s="1"/>
  <c r="O1274" i="1"/>
  <c r="N1274" i="1" s="1"/>
  <c r="M1274" i="1" s="1"/>
  <c r="O1275" i="1"/>
  <c r="N1275" i="1" s="1"/>
  <c r="M1275" i="1" s="1"/>
  <c r="O1276" i="1"/>
  <c r="N1276" i="1" s="1"/>
  <c r="M1276" i="1" s="1"/>
  <c r="O1277" i="1"/>
  <c r="N1277" i="1" s="1"/>
  <c r="M1277" i="1" s="1"/>
  <c r="O1278" i="1"/>
  <c r="N1278" i="1" s="1"/>
  <c r="M1278" i="1" s="1"/>
  <c r="O1279" i="1"/>
  <c r="N1279" i="1" s="1"/>
  <c r="M1279" i="1" s="1"/>
  <c r="O1280" i="1"/>
  <c r="N1280" i="1" s="1"/>
  <c r="M1280" i="1" s="1"/>
  <c r="O1281" i="1"/>
  <c r="N1281" i="1" s="1"/>
  <c r="M1281" i="1" s="1"/>
  <c r="O1282" i="1"/>
  <c r="N1282" i="1" s="1"/>
  <c r="M1282" i="1" s="1"/>
  <c r="O1283" i="1"/>
  <c r="N1283" i="1" s="1"/>
  <c r="M1283" i="1" s="1"/>
  <c r="O1284" i="1"/>
  <c r="N1284" i="1" s="1"/>
  <c r="M1284" i="1" s="1"/>
  <c r="O1285" i="1"/>
  <c r="N1285" i="1" s="1"/>
  <c r="M1285" i="1" s="1"/>
  <c r="O1286" i="1"/>
  <c r="N1286" i="1" s="1"/>
  <c r="M1286" i="1" s="1"/>
  <c r="O1287" i="1"/>
  <c r="N1287" i="1" s="1"/>
  <c r="M1287" i="1" s="1"/>
  <c r="O1288" i="1"/>
  <c r="N1288" i="1" s="1"/>
  <c r="M1288" i="1" s="1"/>
  <c r="O1289" i="1"/>
  <c r="N1289" i="1" s="1"/>
  <c r="M1289" i="1" s="1"/>
  <c r="O1290" i="1"/>
  <c r="N1290" i="1" s="1"/>
  <c r="M1290" i="1" s="1"/>
  <c r="O1291" i="1"/>
  <c r="N1291" i="1" s="1"/>
  <c r="M1291" i="1" s="1"/>
  <c r="O1292" i="1"/>
  <c r="N1292" i="1" s="1"/>
  <c r="M1292" i="1" s="1"/>
  <c r="O1293" i="1"/>
  <c r="N1293" i="1" s="1"/>
  <c r="M1293" i="1" s="1"/>
  <c r="O1294" i="1"/>
  <c r="N1294" i="1" s="1"/>
  <c r="M1294" i="1" s="1"/>
  <c r="O1295" i="1"/>
  <c r="N1295" i="1" s="1"/>
  <c r="M1295" i="1" s="1"/>
  <c r="O1296" i="1"/>
  <c r="N1296" i="1" s="1"/>
  <c r="M1296" i="1" s="1"/>
  <c r="O1297" i="1"/>
  <c r="N1297" i="1" s="1"/>
  <c r="M1297" i="1" s="1"/>
  <c r="O1298" i="1"/>
  <c r="N1298" i="1" s="1"/>
  <c r="M1298" i="1" s="1"/>
  <c r="O1299" i="1"/>
  <c r="N1299" i="1" s="1"/>
  <c r="M1299" i="1" s="1"/>
  <c r="O1300" i="1"/>
  <c r="N1300" i="1" s="1"/>
  <c r="M1300" i="1" s="1"/>
  <c r="O1301" i="1"/>
  <c r="N1301" i="1" s="1"/>
  <c r="M1301" i="1" s="1"/>
  <c r="O1302" i="1"/>
  <c r="N1302" i="1" s="1"/>
  <c r="M1302" i="1" s="1"/>
  <c r="O1303" i="1"/>
  <c r="N1303" i="1" s="1"/>
  <c r="M1303" i="1" s="1"/>
  <c r="O1304" i="1"/>
  <c r="N1304" i="1" s="1"/>
  <c r="M1304" i="1" s="1"/>
  <c r="O1305" i="1"/>
  <c r="N1305" i="1" s="1"/>
  <c r="M1305" i="1" s="1"/>
  <c r="O1306" i="1"/>
  <c r="N1306" i="1" s="1"/>
  <c r="M1306" i="1" s="1"/>
  <c r="O1307" i="1"/>
  <c r="N1307" i="1" s="1"/>
  <c r="M1307" i="1" s="1"/>
  <c r="O1308" i="1"/>
  <c r="N1308" i="1" s="1"/>
  <c r="M1308" i="1" s="1"/>
  <c r="O1309" i="1"/>
  <c r="N1309" i="1" s="1"/>
  <c r="M1309" i="1" s="1"/>
  <c r="O1310" i="1"/>
  <c r="N1310" i="1" s="1"/>
  <c r="M1310" i="1" s="1"/>
  <c r="O1311" i="1"/>
  <c r="N1311" i="1" s="1"/>
  <c r="M1311" i="1" s="1"/>
  <c r="O1312" i="1"/>
  <c r="N1312" i="1" s="1"/>
  <c r="M1312" i="1" s="1"/>
  <c r="O1313" i="1"/>
  <c r="N1313" i="1" s="1"/>
  <c r="M1313" i="1" s="1"/>
  <c r="O1314" i="1"/>
  <c r="N1314" i="1" s="1"/>
  <c r="M1314" i="1" s="1"/>
  <c r="O1315" i="1"/>
  <c r="N1315" i="1" s="1"/>
  <c r="M1315" i="1" s="1"/>
  <c r="O1316" i="1"/>
  <c r="N1316" i="1" s="1"/>
  <c r="M1316" i="1" s="1"/>
  <c r="O1317" i="1"/>
  <c r="N1317" i="1" s="1"/>
  <c r="M1317" i="1" s="1"/>
  <c r="O1318" i="1"/>
  <c r="N1318" i="1" s="1"/>
  <c r="M1318" i="1" s="1"/>
  <c r="O1319" i="1"/>
  <c r="N1319" i="1" s="1"/>
  <c r="M1319" i="1" s="1"/>
  <c r="O1320" i="1"/>
  <c r="N1320" i="1" s="1"/>
  <c r="M1320" i="1" s="1"/>
  <c r="O1321" i="1"/>
  <c r="N1321" i="1" s="1"/>
  <c r="M1321" i="1" s="1"/>
  <c r="O1322" i="1"/>
  <c r="N1322" i="1" s="1"/>
  <c r="M1322" i="1" s="1"/>
  <c r="O1323" i="1"/>
  <c r="N1323" i="1" s="1"/>
  <c r="M1323" i="1" s="1"/>
  <c r="O1324" i="1"/>
  <c r="N1324" i="1" s="1"/>
  <c r="M1324" i="1" s="1"/>
  <c r="O1325" i="1"/>
  <c r="N1325" i="1" s="1"/>
  <c r="M1325" i="1" s="1"/>
  <c r="O1326" i="1"/>
  <c r="N1326" i="1" s="1"/>
  <c r="M1326" i="1" s="1"/>
  <c r="O1327" i="1"/>
  <c r="N1327" i="1" s="1"/>
  <c r="M1327" i="1" s="1"/>
  <c r="O1328" i="1"/>
  <c r="N1328" i="1" s="1"/>
  <c r="M1328" i="1" s="1"/>
  <c r="O1329" i="1"/>
  <c r="N1329" i="1" s="1"/>
  <c r="M1329" i="1" s="1"/>
  <c r="O1330" i="1"/>
  <c r="N1330" i="1" s="1"/>
  <c r="M1330" i="1" s="1"/>
  <c r="O1331" i="1"/>
  <c r="N1331" i="1" s="1"/>
  <c r="M1331" i="1" s="1"/>
  <c r="O1332" i="1"/>
  <c r="N1332" i="1" s="1"/>
  <c r="M1332" i="1" s="1"/>
  <c r="O1333" i="1"/>
  <c r="N1333" i="1" s="1"/>
  <c r="M1333" i="1" s="1"/>
  <c r="O1334" i="1"/>
  <c r="N1334" i="1" s="1"/>
  <c r="M1334" i="1" s="1"/>
  <c r="O1335" i="1"/>
  <c r="N1335" i="1" s="1"/>
  <c r="M1335" i="1" s="1"/>
  <c r="O1336" i="1"/>
  <c r="N1336" i="1" s="1"/>
  <c r="M1336" i="1" s="1"/>
  <c r="O1337" i="1"/>
  <c r="N1337" i="1" s="1"/>
  <c r="M1337" i="1" s="1"/>
  <c r="O1338" i="1"/>
  <c r="N1338" i="1" s="1"/>
  <c r="M1338" i="1" s="1"/>
  <c r="O1339" i="1"/>
  <c r="N1339" i="1" s="1"/>
  <c r="M1339" i="1" s="1"/>
  <c r="O1340" i="1"/>
  <c r="N1340" i="1" s="1"/>
  <c r="M1340" i="1" s="1"/>
  <c r="O1341" i="1"/>
  <c r="N1341" i="1" s="1"/>
  <c r="M1341" i="1" s="1"/>
  <c r="O1342" i="1"/>
  <c r="N1342" i="1" s="1"/>
  <c r="M1342" i="1" s="1"/>
  <c r="O1343" i="1"/>
  <c r="N1343" i="1" s="1"/>
  <c r="M1343" i="1" s="1"/>
  <c r="O1344" i="1"/>
  <c r="N1344" i="1" s="1"/>
  <c r="M1344" i="1" s="1"/>
  <c r="O1345" i="1"/>
  <c r="N1345" i="1" s="1"/>
  <c r="M1345" i="1" s="1"/>
  <c r="O1346" i="1"/>
  <c r="N1346" i="1" s="1"/>
  <c r="M1346" i="1" s="1"/>
  <c r="O1347" i="1"/>
  <c r="N1347" i="1" s="1"/>
  <c r="M1347" i="1" s="1"/>
  <c r="O1348" i="1"/>
  <c r="N1348" i="1" s="1"/>
  <c r="M1348" i="1" s="1"/>
  <c r="O1349" i="1"/>
  <c r="N1349" i="1" s="1"/>
  <c r="M1349" i="1" s="1"/>
  <c r="O1350" i="1"/>
  <c r="N1350" i="1" s="1"/>
  <c r="M1350" i="1" s="1"/>
  <c r="O1351" i="1"/>
  <c r="N1351" i="1" s="1"/>
  <c r="M1351" i="1" s="1"/>
  <c r="O1352" i="1"/>
  <c r="N1352" i="1" s="1"/>
  <c r="M1352" i="1" s="1"/>
  <c r="O1353" i="1"/>
  <c r="N1353" i="1" s="1"/>
  <c r="M1353" i="1" s="1"/>
  <c r="O1354" i="1"/>
  <c r="N1354" i="1" s="1"/>
  <c r="M1354" i="1" s="1"/>
  <c r="O1355" i="1"/>
  <c r="N1355" i="1" s="1"/>
  <c r="M1355" i="1" s="1"/>
  <c r="O1356" i="1"/>
  <c r="N1356" i="1" s="1"/>
  <c r="M1356" i="1" s="1"/>
  <c r="O1357" i="1"/>
  <c r="N1357" i="1" s="1"/>
  <c r="M1357" i="1" s="1"/>
  <c r="O1358" i="1"/>
  <c r="N1358" i="1" s="1"/>
  <c r="M1358" i="1" s="1"/>
  <c r="O1359" i="1"/>
  <c r="N1359" i="1" s="1"/>
  <c r="M1359" i="1" s="1"/>
  <c r="O1360" i="1"/>
  <c r="N1360" i="1" s="1"/>
  <c r="M1360" i="1" s="1"/>
  <c r="O1361" i="1"/>
  <c r="N1361" i="1" s="1"/>
  <c r="M1361" i="1" s="1"/>
  <c r="O1362" i="1"/>
  <c r="N1362" i="1" s="1"/>
  <c r="M1362" i="1" s="1"/>
  <c r="O1363" i="1"/>
  <c r="N1363" i="1" s="1"/>
  <c r="M1363" i="1" s="1"/>
  <c r="O1364" i="1"/>
  <c r="N1364" i="1" s="1"/>
  <c r="M1364" i="1" s="1"/>
  <c r="O1365" i="1"/>
  <c r="N1365" i="1" s="1"/>
  <c r="M1365" i="1" s="1"/>
  <c r="O1366" i="1"/>
  <c r="N1366" i="1" s="1"/>
  <c r="M1366" i="1" s="1"/>
  <c r="O1367" i="1"/>
  <c r="N1367" i="1" s="1"/>
  <c r="M1367" i="1" s="1"/>
  <c r="O1368" i="1"/>
  <c r="N1368" i="1" s="1"/>
  <c r="M1368" i="1" s="1"/>
  <c r="O1369" i="1"/>
  <c r="N1369" i="1" s="1"/>
  <c r="M1369" i="1" s="1"/>
  <c r="O1370" i="1"/>
  <c r="N1370" i="1" s="1"/>
  <c r="M1370" i="1" s="1"/>
  <c r="O1371" i="1"/>
  <c r="N1371" i="1" s="1"/>
  <c r="M1371" i="1" s="1"/>
  <c r="O1372" i="1"/>
  <c r="N1372" i="1" s="1"/>
  <c r="M1372" i="1" s="1"/>
  <c r="O1373" i="1"/>
  <c r="N1373" i="1" s="1"/>
  <c r="M1373" i="1" s="1"/>
  <c r="O1374" i="1"/>
  <c r="N1374" i="1" s="1"/>
  <c r="M1374" i="1" s="1"/>
  <c r="O1375" i="1"/>
  <c r="N1375" i="1" s="1"/>
  <c r="M1375" i="1" s="1"/>
  <c r="O1376" i="1"/>
  <c r="N1376" i="1" s="1"/>
  <c r="M1376" i="1" s="1"/>
  <c r="O1377" i="1"/>
  <c r="N1377" i="1" s="1"/>
  <c r="M1377" i="1" s="1"/>
  <c r="O1378" i="1"/>
  <c r="N1378" i="1" s="1"/>
  <c r="M1378" i="1" s="1"/>
  <c r="O1379" i="1"/>
  <c r="N1379" i="1" s="1"/>
  <c r="M1379" i="1" s="1"/>
  <c r="O1380" i="1"/>
  <c r="N1380" i="1" s="1"/>
  <c r="M1380" i="1" s="1"/>
  <c r="O1381" i="1"/>
  <c r="N1381" i="1" s="1"/>
  <c r="M1381" i="1" s="1"/>
  <c r="O1382" i="1"/>
  <c r="N1382" i="1" s="1"/>
  <c r="M1382" i="1" s="1"/>
  <c r="O1383" i="1"/>
  <c r="N1383" i="1" s="1"/>
  <c r="M1383" i="1" s="1"/>
  <c r="O1384" i="1"/>
  <c r="N1384" i="1" s="1"/>
  <c r="M1384" i="1" s="1"/>
  <c r="O1385" i="1"/>
  <c r="N1385" i="1" s="1"/>
  <c r="M1385" i="1" s="1"/>
  <c r="O1386" i="1"/>
  <c r="N1386" i="1" s="1"/>
  <c r="M1386" i="1" s="1"/>
  <c r="O1387" i="1"/>
  <c r="N1387" i="1" s="1"/>
  <c r="M1387" i="1" s="1"/>
  <c r="O1388" i="1"/>
  <c r="N1388" i="1" s="1"/>
  <c r="M1388" i="1" s="1"/>
  <c r="O1389" i="1"/>
  <c r="N1389" i="1" s="1"/>
  <c r="M1389" i="1" s="1"/>
  <c r="O1390" i="1"/>
  <c r="N1390" i="1" s="1"/>
  <c r="M1390" i="1" s="1"/>
  <c r="O1391" i="1"/>
  <c r="N1391" i="1" s="1"/>
  <c r="M1391" i="1" s="1"/>
  <c r="O1392" i="1"/>
  <c r="N1392" i="1" s="1"/>
  <c r="M1392" i="1" s="1"/>
  <c r="O1393" i="1"/>
  <c r="N1393" i="1" s="1"/>
  <c r="M1393" i="1" s="1"/>
  <c r="O1394" i="1"/>
  <c r="N1394" i="1" s="1"/>
  <c r="M1394" i="1" s="1"/>
  <c r="O1395" i="1"/>
  <c r="N1395" i="1" s="1"/>
  <c r="M1395" i="1" s="1"/>
  <c r="O1396" i="1"/>
  <c r="N1396" i="1" s="1"/>
  <c r="M1396" i="1" s="1"/>
  <c r="O1397" i="1"/>
  <c r="N1397" i="1" s="1"/>
  <c r="M1397" i="1" s="1"/>
  <c r="O1398" i="1"/>
  <c r="N1398" i="1" s="1"/>
  <c r="M1398" i="1" s="1"/>
  <c r="O1399" i="1"/>
  <c r="N1399" i="1" s="1"/>
  <c r="M1399" i="1" s="1"/>
  <c r="O1400" i="1"/>
  <c r="O1401" i="1"/>
  <c r="N1401" i="1" s="1"/>
  <c r="M1401" i="1" s="1"/>
  <c r="O1402" i="1"/>
  <c r="N1402" i="1" s="1"/>
  <c r="M1402" i="1" s="1"/>
  <c r="O1403" i="1"/>
  <c r="N1403" i="1" s="1"/>
  <c r="M1403" i="1" s="1"/>
  <c r="O1404" i="1"/>
  <c r="N1404" i="1" s="1"/>
  <c r="M1404" i="1" s="1"/>
  <c r="O1405" i="1"/>
  <c r="N1405" i="1" s="1"/>
  <c r="M1405" i="1" s="1"/>
  <c r="O1406" i="1"/>
  <c r="N1406" i="1" s="1"/>
  <c r="M1406" i="1" s="1"/>
  <c r="O1407" i="1"/>
  <c r="N1407" i="1" s="1"/>
  <c r="M1407" i="1" s="1"/>
  <c r="O1408" i="1"/>
  <c r="N1408" i="1" s="1"/>
  <c r="M1408" i="1" s="1"/>
  <c r="O1409" i="1"/>
  <c r="N1409" i="1" s="1"/>
  <c r="M1409" i="1" s="1"/>
  <c r="O1410" i="1"/>
  <c r="N1410" i="1" s="1"/>
  <c r="M1410" i="1" s="1"/>
  <c r="O1411" i="1"/>
  <c r="N1411" i="1" s="1"/>
  <c r="M1411" i="1" s="1"/>
  <c r="O1412" i="1"/>
  <c r="N1412" i="1" s="1"/>
  <c r="M1412" i="1" s="1"/>
  <c r="O1413" i="1"/>
  <c r="N1413" i="1" s="1"/>
  <c r="M1413" i="1" s="1"/>
  <c r="O1414" i="1"/>
  <c r="N1414" i="1" s="1"/>
  <c r="M1414" i="1" s="1"/>
  <c r="O1415" i="1"/>
  <c r="N1415" i="1" s="1"/>
  <c r="M1415" i="1" s="1"/>
  <c r="O1416" i="1"/>
  <c r="N1416" i="1" s="1"/>
  <c r="M1416" i="1" s="1"/>
  <c r="O1417" i="1"/>
  <c r="N1417" i="1" s="1"/>
  <c r="M1417" i="1" s="1"/>
  <c r="O1418" i="1"/>
  <c r="N1418" i="1" s="1"/>
  <c r="M1418" i="1" s="1"/>
  <c r="O1419" i="1"/>
  <c r="N1419" i="1" s="1"/>
  <c r="M1419" i="1" s="1"/>
  <c r="O1420" i="1"/>
  <c r="N1420" i="1" s="1"/>
  <c r="M1420" i="1" s="1"/>
  <c r="O1421" i="1"/>
  <c r="N1421" i="1" s="1"/>
  <c r="M1421" i="1" s="1"/>
  <c r="O1422" i="1"/>
  <c r="N1422" i="1" s="1"/>
  <c r="M1422" i="1" s="1"/>
  <c r="O1423" i="1"/>
  <c r="N1423" i="1" s="1"/>
  <c r="M1423" i="1" s="1"/>
  <c r="O1424" i="1"/>
  <c r="N1424" i="1" s="1"/>
  <c r="M1424" i="1" s="1"/>
  <c r="O1425" i="1"/>
  <c r="N1425" i="1" s="1"/>
  <c r="M1425" i="1" s="1"/>
  <c r="O1426" i="1"/>
  <c r="N1426" i="1" s="1"/>
  <c r="M1426" i="1" s="1"/>
  <c r="O1427" i="1"/>
  <c r="N1427" i="1" s="1"/>
  <c r="M1427" i="1" s="1"/>
  <c r="O1428" i="1"/>
  <c r="N1428" i="1" s="1"/>
  <c r="M1428" i="1" s="1"/>
  <c r="O1429" i="1"/>
  <c r="N1429" i="1" s="1"/>
  <c r="M1429" i="1" s="1"/>
  <c r="O1430" i="1"/>
  <c r="N1430" i="1" s="1"/>
  <c r="M1430" i="1" s="1"/>
  <c r="O1431" i="1"/>
  <c r="N1431" i="1" s="1"/>
  <c r="M1431" i="1" s="1"/>
  <c r="O1432" i="1"/>
  <c r="N1432" i="1" s="1"/>
  <c r="M1432" i="1" s="1"/>
  <c r="O1433" i="1"/>
  <c r="N1433" i="1" s="1"/>
  <c r="M1433" i="1" s="1"/>
  <c r="O1434" i="1"/>
  <c r="N1434" i="1" s="1"/>
  <c r="M1434" i="1" s="1"/>
  <c r="O1435" i="1"/>
  <c r="N1435" i="1" s="1"/>
  <c r="M1435" i="1" s="1"/>
  <c r="O1436" i="1"/>
  <c r="N1436" i="1" s="1"/>
  <c r="M1436" i="1" s="1"/>
  <c r="O1437" i="1"/>
  <c r="N1437" i="1" s="1"/>
  <c r="M1437" i="1" s="1"/>
  <c r="O1438" i="1"/>
  <c r="N1438" i="1" s="1"/>
  <c r="M1438" i="1" s="1"/>
  <c r="O1439" i="1"/>
  <c r="N1439" i="1" s="1"/>
  <c r="M1439" i="1" s="1"/>
  <c r="O1440" i="1"/>
  <c r="N1440" i="1" s="1"/>
  <c r="M1440" i="1" s="1"/>
  <c r="O1441" i="1"/>
  <c r="N1441" i="1" s="1"/>
  <c r="M1441" i="1" s="1"/>
  <c r="O1442" i="1"/>
  <c r="N1442" i="1" s="1"/>
  <c r="M1442" i="1" s="1"/>
  <c r="O1443" i="1"/>
  <c r="N1443" i="1" s="1"/>
  <c r="M1443" i="1" s="1"/>
  <c r="O1444" i="1"/>
  <c r="N1444" i="1" s="1"/>
  <c r="M1444" i="1" s="1"/>
  <c r="O1445" i="1"/>
  <c r="N1445" i="1" s="1"/>
  <c r="M1445" i="1" s="1"/>
  <c r="O1446" i="1"/>
  <c r="N1446" i="1" s="1"/>
  <c r="M1446" i="1" s="1"/>
  <c r="O1447" i="1"/>
  <c r="N1447" i="1" s="1"/>
  <c r="M1447" i="1" s="1"/>
  <c r="O1448" i="1"/>
  <c r="N1448" i="1" s="1"/>
  <c r="M1448" i="1" s="1"/>
  <c r="O1449" i="1"/>
  <c r="N1449" i="1" s="1"/>
  <c r="M1449" i="1" s="1"/>
  <c r="O1450" i="1"/>
  <c r="N1450" i="1" s="1"/>
  <c r="M1450" i="1" s="1"/>
  <c r="O1451" i="1"/>
  <c r="N1451" i="1" s="1"/>
  <c r="M1451" i="1" s="1"/>
  <c r="O1452" i="1"/>
  <c r="N1452" i="1" s="1"/>
  <c r="M1452" i="1" s="1"/>
  <c r="O1453" i="1"/>
  <c r="N1453" i="1" s="1"/>
  <c r="M1453" i="1" s="1"/>
  <c r="O1454" i="1"/>
  <c r="N1454" i="1" s="1"/>
  <c r="M1454" i="1" s="1"/>
  <c r="O1455" i="1"/>
  <c r="N1455" i="1" s="1"/>
  <c r="M1455" i="1" s="1"/>
  <c r="O1456" i="1"/>
  <c r="N1456" i="1" s="1"/>
  <c r="M1456" i="1" s="1"/>
  <c r="O1457" i="1"/>
  <c r="N1457" i="1" s="1"/>
  <c r="M1457" i="1" s="1"/>
  <c r="O1458" i="1"/>
  <c r="N1458" i="1" s="1"/>
  <c r="M1458" i="1" s="1"/>
  <c r="O1459" i="1"/>
  <c r="N1459" i="1" s="1"/>
  <c r="M1459" i="1" s="1"/>
  <c r="O1460" i="1"/>
  <c r="N1460" i="1" s="1"/>
  <c r="M1460" i="1" s="1"/>
  <c r="O1461" i="1"/>
  <c r="N1461" i="1" s="1"/>
  <c r="M1461" i="1" s="1"/>
  <c r="O1462" i="1"/>
  <c r="N1462" i="1" s="1"/>
  <c r="M1462" i="1" s="1"/>
  <c r="O1463" i="1"/>
  <c r="N1463" i="1" s="1"/>
  <c r="M1463" i="1" s="1"/>
  <c r="O1464" i="1"/>
  <c r="N1464" i="1" s="1"/>
  <c r="M1464" i="1" s="1"/>
  <c r="O1465" i="1"/>
  <c r="N1465" i="1" s="1"/>
  <c r="M1465" i="1" s="1"/>
  <c r="O1466" i="1"/>
  <c r="N1466" i="1" s="1"/>
  <c r="M1466" i="1" s="1"/>
  <c r="O1467" i="1"/>
  <c r="N1467" i="1" s="1"/>
  <c r="M1467" i="1" s="1"/>
  <c r="O1468" i="1"/>
  <c r="N1468" i="1" s="1"/>
  <c r="M1468" i="1" s="1"/>
  <c r="O1469" i="1"/>
  <c r="N1469" i="1" s="1"/>
  <c r="M1469" i="1" s="1"/>
  <c r="O1470" i="1"/>
  <c r="N1470" i="1" s="1"/>
  <c r="M1470" i="1" s="1"/>
  <c r="O1471" i="1"/>
  <c r="N1471" i="1" s="1"/>
  <c r="M1471" i="1" s="1"/>
  <c r="O1472" i="1"/>
  <c r="N1472" i="1" s="1"/>
  <c r="M1472" i="1" s="1"/>
  <c r="O1473" i="1"/>
  <c r="N1473" i="1" s="1"/>
  <c r="M1473" i="1" s="1"/>
  <c r="O1474" i="1"/>
  <c r="N1474" i="1" s="1"/>
  <c r="M1474" i="1" s="1"/>
  <c r="O1475" i="1"/>
  <c r="N1475" i="1" s="1"/>
  <c r="M1475" i="1" s="1"/>
  <c r="O1476" i="1"/>
  <c r="N1476" i="1" s="1"/>
  <c r="M1476" i="1" s="1"/>
  <c r="O1477" i="1"/>
  <c r="N1477" i="1" s="1"/>
  <c r="M1477" i="1" s="1"/>
  <c r="O1478" i="1"/>
  <c r="N1478" i="1" s="1"/>
  <c r="M1478" i="1" s="1"/>
  <c r="O1479" i="1"/>
  <c r="N1479" i="1" s="1"/>
  <c r="M1479" i="1" s="1"/>
  <c r="O1480" i="1"/>
  <c r="N1480" i="1" s="1"/>
  <c r="M1480" i="1" s="1"/>
  <c r="O1481" i="1"/>
  <c r="N1481" i="1" s="1"/>
  <c r="M1481" i="1" s="1"/>
  <c r="O1482" i="1"/>
  <c r="N1482" i="1" s="1"/>
  <c r="M1482" i="1" s="1"/>
  <c r="O1483" i="1"/>
  <c r="N1483" i="1" s="1"/>
  <c r="M1483" i="1" s="1"/>
  <c r="O1484" i="1"/>
  <c r="N1484" i="1" s="1"/>
  <c r="M1484" i="1" s="1"/>
  <c r="O1485" i="1"/>
  <c r="N1485" i="1" s="1"/>
  <c r="M1485" i="1" s="1"/>
  <c r="O1486" i="1"/>
  <c r="N1486" i="1" s="1"/>
  <c r="M1486" i="1" s="1"/>
  <c r="O1487" i="1"/>
  <c r="N1487" i="1" s="1"/>
  <c r="M1487" i="1" s="1"/>
  <c r="O1488" i="1"/>
  <c r="N1488" i="1" s="1"/>
  <c r="M1488" i="1" s="1"/>
  <c r="O1489" i="1"/>
  <c r="N1489" i="1" s="1"/>
  <c r="M1489" i="1" s="1"/>
  <c r="O1490" i="1"/>
  <c r="N1490" i="1" s="1"/>
  <c r="M1490" i="1" s="1"/>
  <c r="O1491" i="1"/>
  <c r="N1491" i="1" s="1"/>
  <c r="M1491" i="1" s="1"/>
  <c r="O1492" i="1"/>
  <c r="N1492" i="1" s="1"/>
  <c r="M1492" i="1" s="1"/>
  <c r="O1493" i="1"/>
  <c r="N1493" i="1" s="1"/>
  <c r="M1493" i="1" s="1"/>
  <c r="O1494" i="1"/>
  <c r="N1494" i="1" s="1"/>
  <c r="M1494" i="1" s="1"/>
  <c r="O1495" i="1"/>
  <c r="N1495" i="1" s="1"/>
  <c r="M1495" i="1" s="1"/>
  <c r="O1496" i="1"/>
  <c r="N1496" i="1" s="1"/>
  <c r="M1496" i="1" s="1"/>
  <c r="O1497" i="1"/>
  <c r="N1497" i="1" s="1"/>
  <c r="M1497" i="1" s="1"/>
  <c r="O1498" i="1"/>
  <c r="N1498" i="1" s="1"/>
  <c r="M1498" i="1" s="1"/>
  <c r="O1499" i="1"/>
  <c r="N1499" i="1" s="1"/>
  <c r="M1499" i="1" s="1"/>
  <c r="O1500" i="1"/>
  <c r="N1500" i="1" s="1"/>
  <c r="M1500" i="1" s="1"/>
  <c r="O1501" i="1"/>
  <c r="N1501" i="1" s="1"/>
  <c r="M1501" i="1" s="1"/>
  <c r="O1502" i="1"/>
  <c r="N1502" i="1" s="1"/>
  <c r="M1502" i="1" s="1"/>
  <c r="O1503" i="1"/>
  <c r="N1503" i="1" s="1"/>
  <c r="M1503" i="1" s="1"/>
  <c r="O1504" i="1"/>
  <c r="N1504" i="1" s="1"/>
  <c r="M1504" i="1" s="1"/>
  <c r="O1505" i="1"/>
  <c r="N1505" i="1" s="1"/>
  <c r="M1505" i="1" s="1"/>
  <c r="O1506" i="1"/>
  <c r="N1506" i="1" s="1"/>
  <c r="M1506" i="1" s="1"/>
  <c r="O1507" i="1"/>
  <c r="N1507" i="1" s="1"/>
  <c r="M1507" i="1" s="1"/>
  <c r="O1508" i="1"/>
  <c r="N1508" i="1" s="1"/>
  <c r="M1508" i="1" s="1"/>
  <c r="O1509" i="1"/>
  <c r="N1509" i="1" s="1"/>
  <c r="M1509" i="1" s="1"/>
  <c r="O1510" i="1"/>
  <c r="N1510" i="1" s="1"/>
  <c r="M1510" i="1" s="1"/>
  <c r="O1511" i="1"/>
  <c r="N1511" i="1" s="1"/>
  <c r="M1511" i="1" s="1"/>
  <c r="O1512" i="1"/>
  <c r="N1512" i="1" s="1"/>
  <c r="M1512" i="1" s="1"/>
  <c r="O1513" i="1"/>
  <c r="N1513" i="1" s="1"/>
  <c r="M1513" i="1" s="1"/>
  <c r="O1514" i="1"/>
  <c r="N1514" i="1" s="1"/>
  <c r="M1514" i="1" s="1"/>
  <c r="O1515" i="1"/>
  <c r="N1515" i="1" s="1"/>
  <c r="M1515" i="1" s="1"/>
  <c r="O1516" i="1"/>
  <c r="N1516" i="1" s="1"/>
  <c r="M1516" i="1" s="1"/>
  <c r="O1517" i="1"/>
  <c r="N1517" i="1" s="1"/>
  <c r="M1517" i="1" s="1"/>
  <c r="O1518" i="1"/>
  <c r="N1518" i="1" s="1"/>
  <c r="M1518" i="1" s="1"/>
  <c r="O1519" i="1"/>
  <c r="N1519" i="1" s="1"/>
  <c r="M1519" i="1" s="1"/>
  <c r="O1520" i="1"/>
  <c r="N1520" i="1" s="1"/>
  <c r="M1520" i="1" s="1"/>
  <c r="O1521" i="1"/>
  <c r="N1521" i="1" s="1"/>
  <c r="M1521" i="1" s="1"/>
  <c r="O1522" i="1"/>
  <c r="N1522" i="1" s="1"/>
  <c r="M1522" i="1" s="1"/>
  <c r="O1523" i="1"/>
  <c r="N1523" i="1" s="1"/>
  <c r="M1523" i="1" s="1"/>
  <c r="O1524" i="1"/>
  <c r="N1524" i="1" s="1"/>
  <c r="M1524" i="1" s="1"/>
  <c r="O1525" i="1"/>
  <c r="N1525" i="1" s="1"/>
  <c r="M1525" i="1" s="1"/>
  <c r="O1526" i="1"/>
  <c r="N1526" i="1" s="1"/>
  <c r="M1526" i="1" s="1"/>
  <c r="O1527" i="1"/>
  <c r="N1527" i="1" s="1"/>
  <c r="M1527" i="1" s="1"/>
  <c r="O1528" i="1"/>
  <c r="N1528" i="1" s="1"/>
  <c r="M1528" i="1" s="1"/>
  <c r="O1529" i="1"/>
  <c r="N1529" i="1" s="1"/>
  <c r="M1529" i="1" s="1"/>
  <c r="O1530" i="1"/>
  <c r="N1530" i="1" s="1"/>
  <c r="M1530" i="1" s="1"/>
  <c r="O1531" i="1"/>
  <c r="N1531" i="1" s="1"/>
  <c r="M1531" i="1" s="1"/>
  <c r="O1532" i="1"/>
  <c r="N1532" i="1" s="1"/>
  <c r="M1532" i="1" s="1"/>
  <c r="O1533" i="1"/>
  <c r="N1533" i="1" s="1"/>
  <c r="M1533" i="1" s="1"/>
  <c r="O1534" i="1"/>
  <c r="N1534" i="1" s="1"/>
  <c r="M1534" i="1" s="1"/>
  <c r="O1535" i="1"/>
  <c r="N1535" i="1" s="1"/>
  <c r="M1535" i="1" s="1"/>
  <c r="O1536" i="1"/>
  <c r="N1536" i="1" s="1"/>
  <c r="M1536" i="1" s="1"/>
  <c r="O1537" i="1"/>
  <c r="N1537" i="1" s="1"/>
  <c r="M1537" i="1" s="1"/>
  <c r="O1538" i="1"/>
  <c r="N1538" i="1" s="1"/>
  <c r="M1538" i="1" s="1"/>
  <c r="O1539" i="1"/>
  <c r="N1539" i="1" s="1"/>
  <c r="M1539" i="1" s="1"/>
  <c r="O1540" i="1"/>
  <c r="N1540" i="1" s="1"/>
  <c r="M1540" i="1" s="1"/>
  <c r="O1541" i="1"/>
  <c r="N1541" i="1" s="1"/>
  <c r="M1541" i="1" s="1"/>
  <c r="O1542" i="1"/>
  <c r="N1542" i="1" s="1"/>
  <c r="M1542" i="1" s="1"/>
  <c r="O1543" i="1"/>
  <c r="N1543" i="1" s="1"/>
  <c r="M1543" i="1" s="1"/>
  <c r="O1544" i="1"/>
  <c r="N1544" i="1" s="1"/>
  <c r="M1544" i="1" s="1"/>
  <c r="O1545" i="1"/>
  <c r="N1545" i="1" s="1"/>
  <c r="M1545" i="1" s="1"/>
  <c r="O1546" i="1"/>
  <c r="N1546" i="1" s="1"/>
  <c r="M1546" i="1" s="1"/>
  <c r="O1547" i="1"/>
  <c r="N1547" i="1" s="1"/>
  <c r="M1547" i="1" s="1"/>
  <c r="O1548" i="1"/>
  <c r="N1548" i="1" s="1"/>
  <c r="M1548" i="1" s="1"/>
  <c r="O1549" i="1"/>
  <c r="N1549" i="1" s="1"/>
  <c r="M1549" i="1" s="1"/>
  <c r="O1550" i="1"/>
  <c r="N1550" i="1" s="1"/>
  <c r="M1550" i="1" s="1"/>
  <c r="O1551" i="1"/>
  <c r="N1551" i="1" s="1"/>
  <c r="M1551" i="1" s="1"/>
  <c r="O1552" i="1"/>
  <c r="N1552" i="1" s="1"/>
  <c r="M1552" i="1" s="1"/>
  <c r="O1553" i="1"/>
  <c r="N1553" i="1" s="1"/>
  <c r="M1553" i="1" s="1"/>
  <c r="O1554" i="1"/>
  <c r="N1554" i="1" s="1"/>
  <c r="M1554" i="1" s="1"/>
  <c r="O1555" i="1"/>
  <c r="N1555" i="1" s="1"/>
  <c r="M1555" i="1" s="1"/>
  <c r="O1556" i="1"/>
  <c r="N1556" i="1" s="1"/>
  <c r="M1556" i="1" s="1"/>
  <c r="O1557" i="1"/>
  <c r="N1557" i="1" s="1"/>
  <c r="M1557" i="1" s="1"/>
  <c r="O1558" i="1"/>
  <c r="N1558" i="1" s="1"/>
  <c r="M1558" i="1" s="1"/>
  <c r="O1559" i="1"/>
  <c r="N1559" i="1" s="1"/>
  <c r="M1559" i="1" s="1"/>
  <c r="O1560" i="1"/>
  <c r="N1560" i="1" s="1"/>
  <c r="M1560" i="1" s="1"/>
  <c r="O1561" i="1"/>
  <c r="N1561" i="1" s="1"/>
  <c r="M1561" i="1" s="1"/>
  <c r="O1562" i="1"/>
  <c r="N1562" i="1" s="1"/>
  <c r="M1562" i="1" s="1"/>
  <c r="O1563" i="1"/>
  <c r="N1563" i="1" s="1"/>
  <c r="M1563" i="1" s="1"/>
  <c r="O1564" i="1"/>
  <c r="N1564" i="1" s="1"/>
  <c r="M1564" i="1" s="1"/>
  <c r="O1565" i="1"/>
  <c r="N1565" i="1" s="1"/>
  <c r="M1565" i="1" s="1"/>
  <c r="O1566" i="1"/>
  <c r="N1566" i="1" s="1"/>
  <c r="M1566" i="1" s="1"/>
  <c r="O1567" i="1"/>
  <c r="N1567" i="1" s="1"/>
  <c r="M1567" i="1" s="1"/>
  <c r="O1568" i="1"/>
  <c r="N1568" i="1" s="1"/>
  <c r="M1568" i="1" s="1"/>
  <c r="O1569" i="1"/>
  <c r="N1569" i="1" s="1"/>
  <c r="M1569" i="1" s="1"/>
  <c r="O1570" i="1"/>
  <c r="N1570" i="1" s="1"/>
  <c r="M1570" i="1" s="1"/>
  <c r="O1571" i="1"/>
  <c r="N1571" i="1" s="1"/>
  <c r="M1571" i="1" s="1"/>
  <c r="O1572" i="1"/>
  <c r="N1572" i="1" s="1"/>
  <c r="M1572" i="1" s="1"/>
  <c r="O1573" i="1"/>
  <c r="N1573" i="1" s="1"/>
  <c r="M1573" i="1" s="1"/>
  <c r="O1574" i="1"/>
  <c r="N1574" i="1" s="1"/>
  <c r="M1574" i="1" s="1"/>
  <c r="O1575" i="1"/>
  <c r="N1575" i="1" s="1"/>
  <c r="M1575" i="1" s="1"/>
  <c r="O1576" i="1"/>
  <c r="N1576" i="1" s="1"/>
  <c r="M1576" i="1" s="1"/>
  <c r="O1577" i="1"/>
  <c r="N1577" i="1" s="1"/>
  <c r="M1577" i="1" s="1"/>
  <c r="O1578" i="1"/>
  <c r="N1578" i="1" s="1"/>
  <c r="M1578" i="1" s="1"/>
  <c r="O1579" i="1"/>
  <c r="N1579" i="1" s="1"/>
  <c r="M1579" i="1" s="1"/>
  <c r="O1580" i="1"/>
  <c r="N1580" i="1" s="1"/>
  <c r="M1580" i="1" s="1"/>
  <c r="O1581" i="1"/>
  <c r="N1581" i="1" s="1"/>
  <c r="M1581" i="1" s="1"/>
  <c r="O1582" i="1"/>
  <c r="N1582" i="1" s="1"/>
  <c r="M1582" i="1" s="1"/>
  <c r="O1583" i="1"/>
  <c r="N1583" i="1" s="1"/>
  <c r="M1583" i="1" s="1"/>
  <c r="O1584" i="1"/>
  <c r="N1584" i="1" s="1"/>
  <c r="M1584" i="1" s="1"/>
  <c r="O1585" i="1"/>
  <c r="N1585" i="1" s="1"/>
  <c r="M1585" i="1" s="1"/>
  <c r="O1586" i="1"/>
  <c r="N1586" i="1" s="1"/>
  <c r="M1586" i="1" s="1"/>
  <c r="O1587" i="1"/>
  <c r="N1587" i="1" s="1"/>
  <c r="M1587" i="1" s="1"/>
  <c r="O1588" i="1"/>
  <c r="N1588" i="1" s="1"/>
  <c r="M1588" i="1" s="1"/>
  <c r="O1589" i="1"/>
  <c r="N1589" i="1" s="1"/>
  <c r="M1589" i="1" s="1"/>
  <c r="O1590" i="1"/>
  <c r="N1590" i="1" s="1"/>
  <c r="M1590" i="1" s="1"/>
  <c r="O1591" i="1"/>
  <c r="N1591" i="1" s="1"/>
  <c r="M1591" i="1" s="1"/>
  <c r="O1592" i="1"/>
  <c r="N1592" i="1" s="1"/>
  <c r="M1592" i="1" s="1"/>
  <c r="O1593" i="1"/>
  <c r="N1593" i="1" s="1"/>
  <c r="M1593" i="1" s="1"/>
  <c r="O1594" i="1"/>
  <c r="N1594" i="1" s="1"/>
  <c r="M1594" i="1" s="1"/>
  <c r="O1595" i="1"/>
  <c r="N1595" i="1" s="1"/>
  <c r="M1595" i="1" s="1"/>
  <c r="O1596" i="1"/>
  <c r="N1596" i="1" s="1"/>
  <c r="M1596" i="1" s="1"/>
  <c r="O1597" i="1"/>
  <c r="N1597" i="1" s="1"/>
  <c r="M1597" i="1" s="1"/>
  <c r="O1598" i="1"/>
  <c r="N1598" i="1" s="1"/>
  <c r="M1598" i="1" s="1"/>
  <c r="O1599" i="1"/>
  <c r="N1599" i="1" s="1"/>
  <c r="M1599" i="1" s="1"/>
  <c r="O1600" i="1"/>
  <c r="N1600" i="1" s="1"/>
  <c r="M1600" i="1" s="1"/>
  <c r="O1601" i="1"/>
  <c r="N1601" i="1" s="1"/>
  <c r="M1601" i="1" s="1"/>
  <c r="O1602" i="1"/>
  <c r="N1602" i="1" s="1"/>
  <c r="M1602" i="1" s="1"/>
  <c r="O1603" i="1"/>
  <c r="N1603" i="1" s="1"/>
  <c r="M1603" i="1" s="1"/>
  <c r="O1604" i="1"/>
  <c r="N1604" i="1" s="1"/>
  <c r="M1604" i="1" s="1"/>
  <c r="O1605" i="1"/>
  <c r="N1605" i="1" s="1"/>
  <c r="M1605" i="1" s="1"/>
  <c r="O1606" i="1"/>
  <c r="N1606" i="1" s="1"/>
  <c r="M1606" i="1" s="1"/>
  <c r="O1607" i="1"/>
  <c r="N1607" i="1" s="1"/>
  <c r="M1607" i="1" s="1"/>
  <c r="O1608" i="1"/>
  <c r="N1608" i="1" s="1"/>
  <c r="M1608" i="1" s="1"/>
  <c r="O1609" i="1"/>
  <c r="N1609" i="1" s="1"/>
  <c r="M1609" i="1" s="1"/>
  <c r="O1610" i="1"/>
  <c r="N1610" i="1" s="1"/>
  <c r="M1610" i="1" s="1"/>
  <c r="O1611" i="1"/>
  <c r="N1611" i="1" s="1"/>
  <c r="M1611" i="1" s="1"/>
  <c r="O1612" i="1"/>
  <c r="N1612" i="1" s="1"/>
  <c r="M1612" i="1" s="1"/>
  <c r="O1613" i="1"/>
  <c r="N1613" i="1" s="1"/>
  <c r="M1613" i="1" s="1"/>
  <c r="O1614" i="1"/>
  <c r="N1614" i="1" s="1"/>
  <c r="M1614" i="1" s="1"/>
  <c r="O1615" i="1"/>
  <c r="N1615" i="1" s="1"/>
  <c r="M1615" i="1" s="1"/>
  <c r="O1616" i="1"/>
  <c r="N1616" i="1" s="1"/>
  <c r="M1616" i="1" s="1"/>
  <c r="O1617" i="1"/>
  <c r="N1617" i="1" s="1"/>
  <c r="M1617" i="1" s="1"/>
  <c r="O1618" i="1"/>
  <c r="N1618" i="1" s="1"/>
  <c r="M1618" i="1" s="1"/>
  <c r="O1619" i="1"/>
  <c r="N1619" i="1" s="1"/>
  <c r="M1619" i="1" s="1"/>
  <c r="O1620" i="1"/>
  <c r="N1620" i="1" s="1"/>
  <c r="M1620" i="1" s="1"/>
  <c r="O1621" i="1"/>
  <c r="N1621" i="1" s="1"/>
  <c r="M1621" i="1" s="1"/>
  <c r="O1622" i="1"/>
  <c r="N1622" i="1" s="1"/>
  <c r="M1622" i="1" s="1"/>
  <c r="O1623" i="1"/>
  <c r="N1623" i="1" s="1"/>
  <c r="M1623" i="1" s="1"/>
  <c r="O1624" i="1"/>
  <c r="O1625" i="1"/>
  <c r="N1625" i="1" s="1"/>
  <c r="M1625" i="1" s="1"/>
  <c r="O1626" i="1"/>
  <c r="N1626" i="1" s="1"/>
  <c r="M1626" i="1" s="1"/>
  <c r="O1627" i="1"/>
  <c r="N1627" i="1" s="1"/>
  <c r="M1627" i="1" s="1"/>
  <c r="O1628" i="1"/>
  <c r="N1628" i="1" s="1"/>
  <c r="M1628" i="1" s="1"/>
  <c r="O1629" i="1"/>
  <c r="N1629" i="1" s="1"/>
  <c r="M1629" i="1" s="1"/>
  <c r="O1630" i="1"/>
  <c r="N1630" i="1" s="1"/>
  <c r="M1630" i="1" s="1"/>
  <c r="O1631" i="1"/>
  <c r="N1631" i="1" s="1"/>
  <c r="M1631" i="1" s="1"/>
  <c r="O1632" i="1"/>
  <c r="N1632" i="1" s="1"/>
  <c r="M1632" i="1" s="1"/>
  <c r="O1633" i="1"/>
  <c r="N1633" i="1" s="1"/>
  <c r="M1633" i="1" s="1"/>
  <c r="O1634" i="1"/>
  <c r="N1634" i="1" s="1"/>
  <c r="M1634" i="1" s="1"/>
  <c r="O1635" i="1"/>
  <c r="N1635" i="1" s="1"/>
  <c r="M1635" i="1" s="1"/>
  <c r="O1636" i="1"/>
  <c r="N1636" i="1" s="1"/>
  <c r="M1636" i="1" s="1"/>
  <c r="O1637" i="1"/>
  <c r="N1637" i="1" s="1"/>
  <c r="M1637" i="1" s="1"/>
  <c r="O1638" i="1"/>
  <c r="N1638" i="1" s="1"/>
  <c r="M1638" i="1" s="1"/>
  <c r="O1639" i="1"/>
  <c r="N1639" i="1" s="1"/>
  <c r="M1639" i="1" s="1"/>
  <c r="O1640" i="1"/>
  <c r="N1640" i="1" s="1"/>
  <c r="M1640" i="1" s="1"/>
  <c r="O1641" i="1"/>
  <c r="N1641" i="1" s="1"/>
  <c r="M1641" i="1" s="1"/>
  <c r="O1642" i="1"/>
  <c r="N1642" i="1" s="1"/>
  <c r="M1642" i="1" s="1"/>
  <c r="O1643" i="1"/>
  <c r="N1643" i="1" s="1"/>
  <c r="M1643" i="1" s="1"/>
  <c r="O1644" i="1"/>
  <c r="N1644" i="1" s="1"/>
  <c r="M1644" i="1" s="1"/>
  <c r="O1645" i="1"/>
  <c r="N1645" i="1" s="1"/>
  <c r="M1645" i="1" s="1"/>
  <c r="O1646" i="1"/>
  <c r="N1646" i="1" s="1"/>
  <c r="M1646" i="1" s="1"/>
  <c r="O1647" i="1"/>
  <c r="N1647" i="1" s="1"/>
  <c r="M1647" i="1" s="1"/>
  <c r="O1648" i="1"/>
  <c r="N1648" i="1" s="1"/>
  <c r="M1648" i="1" s="1"/>
  <c r="O1649" i="1"/>
  <c r="N1649" i="1" s="1"/>
  <c r="M1649" i="1" s="1"/>
  <c r="O1650" i="1"/>
  <c r="N1650" i="1" s="1"/>
  <c r="M1650" i="1" s="1"/>
  <c r="O1651" i="1"/>
  <c r="N1651" i="1" s="1"/>
  <c r="M1651" i="1" s="1"/>
  <c r="O1652" i="1"/>
  <c r="N1652" i="1" s="1"/>
  <c r="M1652" i="1" s="1"/>
  <c r="O1653" i="1"/>
  <c r="N1653" i="1" s="1"/>
  <c r="M1653" i="1" s="1"/>
  <c r="O1654" i="1"/>
  <c r="N1654" i="1" s="1"/>
  <c r="M1654" i="1" s="1"/>
  <c r="O1655" i="1"/>
  <c r="N1655" i="1" s="1"/>
  <c r="M1655" i="1" s="1"/>
  <c r="O1656" i="1"/>
  <c r="N1656" i="1" s="1"/>
  <c r="M1656" i="1" s="1"/>
  <c r="O1657" i="1"/>
  <c r="N1657" i="1" s="1"/>
  <c r="M1657" i="1" s="1"/>
  <c r="O1658" i="1"/>
  <c r="N1658" i="1" s="1"/>
  <c r="M1658" i="1" s="1"/>
  <c r="O1659" i="1"/>
  <c r="N1659" i="1" s="1"/>
  <c r="M1659" i="1" s="1"/>
  <c r="O1660" i="1"/>
  <c r="N1660" i="1" s="1"/>
  <c r="M1660" i="1" s="1"/>
  <c r="O1661" i="1"/>
  <c r="N1661" i="1" s="1"/>
  <c r="M1661" i="1" s="1"/>
  <c r="O1662" i="1"/>
  <c r="N1662" i="1" s="1"/>
  <c r="M1662" i="1" s="1"/>
  <c r="O1663" i="1"/>
  <c r="N1663" i="1" s="1"/>
  <c r="M1663" i="1" s="1"/>
  <c r="O1664" i="1"/>
  <c r="N1664" i="1" s="1"/>
  <c r="M1664" i="1" s="1"/>
  <c r="O1665" i="1"/>
  <c r="N1665" i="1" s="1"/>
  <c r="M1665" i="1" s="1"/>
  <c r="O1666" i="1"/>
  <c r="N1666" i="1" s="1"/>
  <c r="M1666" i="1" s="1"/>
  <c r="O1667" i="1"/>
  <c r="N1667" i="1" s="1"/>
  <c r="M1667" i="1" s="1"/>
  <c r="O1668" i="1"/>
  <c r="N1668" i="1" s="1"/>
  <c r="M1668" i="1" s="1"/>
  <c r="O1669" i="1"/>
  <c r="N1669" i="1" s="1"/>
  <c r="M1669" i="1" s="1"/>
  <c r="O1670" i="1"/>
  <c r="N1670" i="1" s="1"/>
  <c r="M1670" i="1" s="1"/>
  <c r="O1671" i="1"/>
  <c r="N1671" i="1" s="1"/>
  <c r="M1671" i="1" s="1"/>
  <c r="O1672" i="1"/>
  <c r="N1672" i="1" s="1"/>
  <c r="M1672" i="1" s="1"/>
  <c r="O1673" i="1"/>
  <c r="N1673" i="1" s="1"/>
  <c r="M1673" i="1" s="1"/>
  <c r="O1674" i="1"/>
  <c r="N1674" i="1" s="1"/>
  <c r="M1674" i="1" s="1"/>
  <c r="O1675" i="1"/>
  <c r="N1675" i="1" s="1"/>
  <c r="M1675" i="1" s="1"/>
  <c r="O1676" i="1"/>
  <c r="N1676" i="1" s="1"/>
  <c r="M1676" i="1" s="1"/>
  <c r="O1677" i="1"/>
  <c r="N1677" i="1" s="1"/>
  <c r="M1677" i="1" s="1"/>
  <c r="O1678" i="1"/>
  <c r="N1678" i="1" s="1"/>
  <c r="M1678" i="1" s="1"/>
  <c r="O1679" i="1"/>
  <c r="N1679" i="1" s="1"/>
  <c r="M1679" i="1" s="1"/>
  <c r="O1680" i="1"/>
  <c r="N1680" i="1" s="1"/>
  <c r="M1680" i="1" s="1"/>
  <c r="O1681" i="1"/>
  <c r="N1681" i="1" s="1"/>
  <c r="M1681" i="1" s="1"/>
  <c r="O1682" i="1"/>
  <c r="N1682" i="1" s="1"/>
  <c r="M1682" i="1" s="1"/>
  <c r="O1683" i="1"/>
  <c r="N1683" i="1" s="1"/>
  <c r="M1683" i="1" s="1"/>
  <c r="O1684" i="1"/>
  <c r="N1684" i="1" s="1"/>
  <c r="M1684" i="1" s="1"/>
  <c r="O1685" i="1"/>
  <c r="N1685" i="1" s="1"/>
  <c r="M1685" i="1" s="1"/>
  <c r="O1686" i="1"/>
  <c r="N1686" i="1" s="1"/>
  <c r="M1686" i="1" s="1"/>
  <c r="O1687" i="1"/>
  <c r="N1687" i="1" s="1"/>
  <c r="M1687" i="1" s="1"/>
  <c r="O1688" i="1"/>
  <c r="N1688" i="1" s="1"/>
  <c r="M1688" i="1" s="1"/>
  <c r="O1689" i="1"/>
  <c r="N1689" i="1" s="1"/>
  <c r="M1689" i="1" s="1"/>
  <c r="O1690" i="1"/>
  <c r="N1690" i="1" s="1"/>
  <c r="M1690" i="1" s="1"/>
  <c r="O1691" i="1"/>
  <c r="N1691" i="1" s="1"/>
  <c r="M1691" i="1" s="1"/>
  <c r="O1692" i="1"/>
  <c r="N1692" i="1" s="1"/>
  <c r="M1692" i="1" s="1"/>
  <c r="E24" i="5" s="1" a="1"/>
  <c r="E24" i="5" s="1"/>
  <c r="O1693" i="1"/>
  <c r="N1693" i="1" s="1"/>
  <c r="M1693" i="1" s="1"/>
  <c r="F24" i="5" s="1" a="1"/>
  <c r="F24" i="5" s="1"/>
  <c r="O1694" i="1"/>
  <c r="N1694" i="1" s="1"/>
  <c r="M1694" i="1" s="1"/>
  <c r="G24" i="5" s="1" a="1"/>
  <c r="G24" i="5" s="1"/>
  <c r="O1695" i="1"/>
  <c r="N1695" i="1" s="1"/>
  <c r="M1695" i="1" s="1"/>
  <c r="H24" i="5" s="1" a="1"/>
  <c r="H24" i="5" s="1"/>
  <c r="O1696" i="1"/>
  <c r="N1696" i="1" s="1"/>
  <c r="M1696" i="1" s="1"/>
  <c r="O1697" i="1"/>
  <c r="N1697" i="1" s="1"/>
  <c r="M1697" i="1" s="1"/>
  <c r="O1698" i="1"/>
  <c r="N1698" i="1" s="1"/>
  <c r="M1698" i="1" s="1"/>
  <c r="O1699" i="1"/>
  <c r="N1699" i="1" s="1"/>
  <c r="M1699" i="1" s="1"/>
  <c r="O1700" i="1"/>
  <c r="N1700" i="1" s="1"/>
  <c r="M1700" i="1" s="1"/>
  <c r="O1701" i="1"/>
  <c r="N1701" i="1" s="1"/>
  <c r="M1701" i="1" s="1"/>
  <c r="O1702" i="1"/>
  <c r="N1702" i="1" s="1"/>
  <c r="M1702" i="1" s="1"/>
  <c r="O1703" i="1"/>
  <c r="N1703" i="1" s="1"/>
  <c r="M1703" i="1" s="1"/>
  <c r="O1704" i="1"/>
  <c r="N1704" i="1" s="1"/>
  <c r="M1704" i="1" s="1"/>
  <c r="O1705" i="1"/>
  <c r="N1705" i="1" s="1"/>
  <c r="M1705" i="1" s="1"/>
  <c r="O1706" i="1"/>
  <c r="N1706" i="1" s="1"/>
  <c r="M1706" i="1" s="1"/>
  <c r="O1707" i="1"/>
  <c r="N1707" i="1" s="1"/>
  <c r="M1707" i="1" s="1"/>
  <c r="O1708" i="1"/>
  <c r="N1708" i="1" s="1"/>
  <c r="M1708" i="1" s="1"/>
  <c r="O1709" i="1"/>
  <c r="N1709" i="1" s="1"/>
  <c r="M1709" i="1" s="1"/>
  <c r="O1710" i="1"/>
  <c r="N1710" i="1" s="1"/>
  <c r="M1710" i="1" s="1"/>
  <c r="O1711" i="1"/>
  <c r="N1711" i="1" s="1"/>
  <c r="M1711" i="1" s="1"/>
  <c r="O2" i="1"/>
  <c r="N2" i="1" s="1"/>
  <c r="M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E23" i="5" s="1" a="1"/>
  <c r="E23" i="5" s="1"/>
  <c r="L1693" i="1"/>
  <c r="F23" i="5" s="1" a="1"/>
  <c r="F23" i="5" s="1"/>
  <c r="L1694" i="1"/>
  <c r="G23" i="5" s="1" a="1"/>
  <c r="G23" i="5" s="1"/>
  <c r="L1695" i="1"/>
  <c r="H23" i="5" s="1" a="1"/>
  <c r="H23" i="5" s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H14" i="5" a="1"/>
  <c r="H14" i="5" s="1"/>
  <c r="G14" i="5" a="1"/>
  <c r="G14" i="5" s="1"/>
  <c r="F14" i="5" a="1"/>
  <c r="F14" i="5" s="1"/>
  <c r="H13" i="5" a="1"/>
  <c r="H13" i="5" s="1"/>
  <c r="G13" i="5" a="1"/>
  <c r="G13" i="5" s="1"/>
  <c r="F13" i="5" a="1"/>
  <c r="F13" i="5" s="1"/>
  <c r="E14" i="5" a="1"/>
  <c r="E14" i="5" s="1"/>
  <c r="E13" i="5" a="1"/>
  <c r="E13" i="5" s="1"/>
  <c r="E12" i="5" a="1"/>
  <c r="E12" i="5" s="1"/>
  <c r="H12" i="5" a="1"/>
  <c r="H12" i="5" s="1"/>
  <c r="G12" i="5" a="1"/>
  <c r="G12" i="5" s="1"/>
  <c r="F12" i="5" a="1"/>
  <c r="F12" i="5" s="1"/>
  <c r="F15" i="5" s="1"/>
  <c r="H10" i="5" a="1"/>
  <c r="H10" i="5" s="1"/>
  <c r="G10" i="5" a="1"/>
  <c r="G10" i="5" s="1"/>
  <c r="F10" i="5" a="1"/>
  <c r="F10" i="5" s="1"/>
  <c r="E10" i="5" a="1"/>
  <c r="E10" i="5" s="1"/>
  <c r="H9" i="5" a="1"/>
  <c r="H9" i="5" s="1"/>
  <c r="G9" i="5" a="1"/>
  <c r="G9" i="5" s="1"/>
  <c r="F9" i="5" a="1"/>
  <c r="F9" i="5" s="1"/>
  <c r="E9" i="5" a="1"/>
  <c r="E9" i="5" s="1"/>
  <c r="I41" i="5" l="1"/>
  <c r="I40" i="5" s="1"/>
  <c r="I24" i="5" s="1"/>
  <c r="J41" i="5" s="1"/>
  <c r="J42" i="5" s="1"/>
  <c r="I37" i="5"/>
  <c r="F22" i="5"/>
  <c r="G15" i="5"/>
  <c r="G11" i="5"/>
  <c r="H15" i="5"/>
  <c r="H11" i="5"/>
  <c r="H22" i="5"/>
  <c r="G22" i="5"/>
  <c r="E11" i="5"/>
  <c r="F11" i="5"/>
  <c r="F16" i="5" s="1"/>
  <c r="E15" i="5"/>
  <c r="I33" i="5" l="1"/>
  <c r="I32" i="5" s="1"/>
  <c r="I22" i="5" s="1"/>
  <c r="I42" i="5"/>
  <c r="I34" i="5"/>
  <c r="I36" i="5"/>
  <c r="I23" i="5" s="1"/>
  <c r="J37" i="5" s="1"/>
  <c r="I38" i="5"/>
  <c r="J40" i="5"/>
  <c r="J24" i="5" s="1"/>
  <c r="H16" i="5"/>
  <c r="G16" i="5"/>
  <c r="E16" i="5"/>
  <c r="J38" i="5" l="1"/>
  <c r="J36" i="5"/>
  <c r="J23" i="5" s="1"/>
  <c r="J33" i="5"/>
  <c r="I9" i="5"/>
  <c r="I11" i="5" l="1"/>
  <c r="I16" i="5"/>
  <c r="J32" i="5"/>
  <c r="J34" i="5"/>
  <c r="J22" i="5" l="1"/>
  <c r="J9" i="5" s="1"/>
  <c r="J11" i="5" s="1"/>
  <c r="J1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<sst xmlns="http://schemas.openxmlformats.org/spreadsheetml/2006/main" count="9970" uniqueCount="735">
  <si>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</si>
  <si>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</si>
  <si>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</si>
  <si>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</si>
  <si>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</si>
  <si>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</si>
  <si>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</si>
  <si>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</si>
  <si>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</si>
  <si>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</si>
  <si>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</si>
  <si>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</si>
  <si>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</si>
  <si>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</si>
  <si>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</si>
  <si>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</si>
  <si>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</si>
  <si>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</si>
  <si>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</si>
  <si>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</si>
  <si>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</si>
  <si>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</si>
  <si>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</si>
  <si>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</si>
  <si>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</si>
  <si>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</si>
  <si>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</si>
  <si>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</si>
  <si>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</si>
  <si>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</si>
  <si>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</si>
  <si>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</si>
  <si>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</si>
  <si>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</si>
  <si>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</si>
  <si>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</si>
  <si>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</si>
  <si>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</si>
  <si>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</si>
  <si>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</si>
  <si>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</si>
  <si>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</si>
  <si>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</si>
  <si>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</si>
  <si>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</si>
  <si>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</si>
  <si>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</si>
  <si>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</si>
  <si>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</si>
  <si>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</si>
  <si>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</si>
  <si>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</si>
  <si>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</si>
  <si>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</si>
  <si>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</si>
  <si>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</si>
  <si>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</si>
  <si>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</si>
  <si>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</si>
  <si>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</si>
  <si>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</si>
  <si>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</si>
  <si>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</si>
  <si>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</si>
  <si>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</si>
  <si>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</si>
  <si>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</si>
  <si>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</si>
  <si>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</si>
  <si>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</si>
  <si>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</si>
  <si>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</si>
  <si>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</si>
  <si>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</si>
  <si>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</si>
  <si>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</si>
  <si>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</si>
  <si>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</si>
  <si>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</si>
  <si>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</si>
  <si>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</si>
  <si>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</si>
  <si>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</si>
  <si>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</si>
  <si>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</si>
  <si>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</si>
  <si>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</si>
  <si>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</si>
  <si>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</si>
  <si>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</si>
  <si>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</si>
  <si>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</si>
  <si>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</si>
  <si>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</si>
  <si>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</si>
  <si>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</si>
  <si>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</si>
  <si>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</si>
  <si>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</si>
  <si>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</si>
  <si>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</si>
  <si>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</si>
  <si>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</si>
  <si>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</si>
  <si>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</si>
  <si>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</si>
  <si>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</si>
  <si>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</si>
  <si>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</si>
  <si>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</si>
  <si>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</si>
  <si>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</si>
  <si>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</si>
  <si>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</si>
  <si>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</si>
  <si>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</si>
  <si>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</si>
  <si>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</si>
  <si>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</si>
  <si>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</si>
  <si>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</si>
  <si>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</si>
  <si>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</si>
  <si>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</si>
  <si>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</si>
  <si>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</si>
  <si>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</si>
  <si>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</si>
  <si>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</si>
  <si>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</si>
  <si>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</si>
  <si>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</si>
  <si>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</si>
  <si>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</si>
  <si>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</si>
  <si>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</si>
  <si>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</si>
  <si>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</si>
  <si>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</si>
  <si>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</si>
  <si>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</si>
  <si>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</si>
  <si>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</si>
  <si>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</si>
  <si>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</si>
  <si>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</si>
  <si>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</si>
  <si>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</si>
  <si>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</si>
  <si>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</si>
  <si>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</si>
  <si>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</si>
  <si>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</si>
  <si>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</si>
  <si>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</si>
  <si>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</si>
  <si>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</si>
  <si>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</si>
  <si>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</si>
  <si>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</si>
  <si>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</si>
  <si>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</si>
  <si>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</si>
  <si>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</si>
  <si>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</si>
  <si>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</si>
  <si>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</si>
  <si>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</si>
  <si>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</si>
  <si>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</si>
  <si>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</si>
  <si>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</si>
  <si>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</si>
  <si>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</si>
  <si>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</si>
  <si>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</si>
  <si>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</si>
  <si>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</si>
  <si>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</si>
  <si>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</si>
  <si>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</si>
  <si>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</si>
  <si>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</si>
  <si>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</si>
  <si>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</si>
  <si>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</si>
  <si>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</si>
  <si>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</si>
  <si>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</si>
  <si>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</si>
  <si>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</si>
  <si>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</si>
  <si>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</si>
  <si>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</si>
  <si>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</si>
  <si>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</si>
  <si>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</si>
  <si>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</si>
  <si>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</si>
  <si>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</si>
  <si>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</si>
  <si>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</si>
  <si>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</si>
  <si>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</si>
  <si>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</si>
  <si>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</si>
  <si>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</si>
  <si>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</si>
  <si>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</si>
  <si>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</si>
  <si>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</si>
  <si>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</si>
  <si>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</si>
  <si>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</si>
  <si>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</si>
  <si>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</si>
  <si>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</si>
  <si>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</si>
  <si>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</si>
  <si>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</si>
  <si>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</si>
  <si>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</si>
  <si>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</si>
  <si>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</si>
  <si>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</si>
  <si>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</si>
  <si>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</si>
  <si>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</si>
  <si>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</si>
  <si>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</si>
  <si>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</si>
  <si>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</si>
  <si>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</si>
  <si>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</si>
  <si>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</si>
  <si>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</si>
  <si>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</si>
  <si>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</si>
  <si>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</si>
  <si>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</si>
  <si>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</si>
  <si>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</si>
  <si>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</si>
  <si>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</si>
  <si>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</si>
  <si>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</si>
  <si>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</si>
  <si>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</si>
  <si>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</si>
  <si>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</si>
  <si>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</si>
  <si>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</si>
  <si>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</si>
  <si>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</si>
  <si>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</si>
  <si>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</si>
  <si>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</si>
  <si>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</si>
  <si>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</si>
  <si>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</si>
  <si>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</si>
  <si>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</si>
  <si>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</si>
  <si>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</si>
  <si>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</si>
  <si>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</si>
  <si>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</si>
  <si>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</si>
  <si>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</si>
  <si>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</si>
  <si>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</si>
  <si>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</si>
  <si>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</si>
  <si>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</si>
  <si>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</si>
  <si>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</si>
  <si>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</si>
  <si>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</si>
  <si>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</si>
  <si>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</si>
  <si>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</si>
  <si>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</si>
  <si>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</si>
  <si>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</si>
  <si>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</si>
  <si>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</si>
  <si>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</si>
  <si>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</si>
  <si>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</si>
  <si>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</si>
  <si>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</si>
  <si>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</si>
  <si>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</si>
  <si>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</si>
  <si>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</si>
  <si>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</si>
  <si>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</si>
  <si>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</si>
  <si>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</si>
  <si>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</si>
  <si>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</si>
  <si>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</si>
  <si>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</si>
  <si>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</si>
  <si>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</si>
  <si>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</si>
  <si>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</si>
  <si>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</si>
  <si>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</si>
  <si>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</si>
  <si>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</si>
  <si>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</si>
  <si>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</si>
  <si>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</si>
  <si>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</si>
  <si>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</si>
  <si>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</si>
  <si>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</si>
  <si>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</si>
  <si>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</si>
  <si>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</si>
  <si>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</si>
  <si>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</si>
  <si>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</si>
  <si>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</si>
  <si>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</si>
  <si>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</si>
  <si>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</si>
  <si>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</si>
  <si>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</si>
  <si>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</si>
  <si>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</si>
  <si>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</si>
  <si>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</si>
  <si>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</si>
  <si>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</si>
  <si>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</si>
  <si>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</si>
  <si>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</si>
  <si>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</si>
  <si>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</si>
  <si>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</si>
  <si>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</si>
  <si>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</si>
  <si>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</si>
  <si>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</si>
  <si>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</si>
  <si>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</si>
  <si>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</si>
  <si>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</si>
  <si>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</si>
  <si>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</si>
  <si>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</si>
  <si>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</si>
  <si>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</si>
  <si>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</si>
  <si>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</si>
  <si>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</si>
  <si>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</si>
  <si>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</si>
  <si>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</si>
  <si>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</si>
  <si>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</si>
  <si>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</si>
  <si>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</si>
  <si>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</si>
  <si>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</si>
  <si>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</si>
  <si>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</si>
  <si>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</si>
  <si>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</si>
  <si>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</si>
  <si>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</si>
  <si>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</si>
  <si>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</si>
  <si>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</si>
  <si>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</si>
  <si>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</si>
  <si>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</si>
  <si>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</si>
  <si>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</si>
  <si>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</si>
  <si>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</si>
  <si>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</si>
  <si>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</si>
  <si>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</si>
  <si>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</si>
  <si>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</si>
  <si>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</si>
  <si>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</si>
  <si>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</si>
  <si>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</si>
  <si>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</si>
  <si>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</si>
  <si>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</si>
  <si>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</si>
  <si>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</si>
  <si>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</si>
  <si>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</si>
  <si>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</si>
  <si>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</si>
  <si>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</si>
  <si>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</si>
  <si>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</si>
  <si>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</si>
  <si>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</si>
  <si>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</si>
  <si>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</si>
  <si>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</si>
  <si>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</si>
  <si>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</si>
  <si>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</si>
  <si>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</si>
  <si>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</si>
  <si>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</si>
  <si>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</si>
  <si>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</si>
  <si>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</si>
  <si>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</si>
  <si>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</si>
  <si>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</si>
  <si>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</si>
  <si>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</si>
  <si>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</si>
  <si>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</si>
  <si>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</si>
  <si>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</si>
  <si>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</si>
  <si>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</si>
  <si>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</si>
  <si>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</si>
  <si>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</si>
  <si>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</si>
  <si>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</si>
  <si>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</si>
  <si>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</si>
  <si>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</si>
  <si>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</si>
  <si>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</si>
  <si>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</si>
  <si>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</si>
  <si>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</si>
  <si>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</si>
  <si>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</si>
  <si>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</si>
  <si>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</si>
  <si>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</si>
  <si>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</si>
  <si>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</si>
  <si>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</si>
  <si>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</si>
  <si>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</si>
  <si>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</si>
  <si>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</si>
  <si>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</si>
  <si>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</si>
  <si>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</si>
  <si>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</si>
  <si>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</si>
  <si>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</si>
  <si>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</si>
  <si>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</si>
  <si>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</si>
  <si>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</si>
  <si>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</si>
  <si>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</si>
  <si>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</si>
  <si>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</si>
  <si>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</si>
  <si>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</si>
  <si>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</si>
  <si>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</si>
  <si>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</si>
  <si>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</si>
  <si>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</si>
  <si>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</si>
  <si>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</si>
  <si>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</si>
  <si>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</si>
  <si>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</si>
  <si>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</si>
  <si>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</si>
  <si>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</si>
  <si>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</si>
  <si>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</si>
  <si>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</si>
  <si>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</si>
  <si>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</si>
  <si>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</si>
  <si>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</si>
  <si>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</si>
  <si>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</si>
  <si>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</si>
  <si>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</si>
  <si>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</si>
  <si>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</si>
  <si>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</si>
  <si>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</si>
  <si>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</si>
  <si>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</si>
  <si>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</si>
  <si>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</si>
  <si>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</si>
  <si>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</si>
  <si>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</si>
  <si>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</si>
  <si>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</si>
  <si>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</si>
  <si>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</si>
  <si>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</si>
  <si>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</si>
  <si>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</si>
  <si>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</si>
  <si>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</si>
  <si>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</si>
  <si>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</si>
  <si>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</si>
  <si>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</si>
  <si>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</si>
  <si>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</si>
  <si>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</si>
  <si>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</si>
  <si>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</si>
  <si>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</si>
  <si>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</si>
  <si>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</si>
  <si>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</si>
  <si>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</si>
  <si>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</si>
  <si>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</si>
  <si>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</si>
  <si>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</si>
  <si>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</si>
  <si>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</si>
  <si>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</si>
  <si>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</si>
  <si>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</si>
  <si>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</si>
  <si>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</si>
  <si>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</si>
  <si>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</si>
  <si>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</si>
  <si>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</si>
  <si>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</si>
  <si>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</si>
  <si>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</si>
  <si>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</si>
  <si>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</si>
  <si>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</si>
  <si>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</si>
  <si>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</si>
  <si>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</si>
  <si>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</si>
  <si>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</si>
  <si>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</si>
  <si>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</si>
  <si>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</si>
  <si>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</si>
  <si>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</si>
  <si>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</si>
  <si>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</si>
  <si>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</si>
  <si>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</si>
  <si>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</si>
  <si>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</si>
  <si>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</si>
  <si>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</si>
  <si>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</si>
  <si>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</si>
  <si>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</si>
  <si>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</si>
  <si>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</si>
  <si>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</si>
  <si>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</si>
  <si>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</si>
  <si>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</si>
  <si>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</si>
  <si>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</si>
  <si>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</si>
  <si>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</si>
  <si>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</si>
  <si>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</si>
  <si>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</si>
  <si>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</si>
  <si>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</si>
  <si>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</si>
  <si>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</si>
  <si>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</si>
  <si>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</si>
  <si>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</si>
  <si>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</si>
  <si>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</si>
  <si>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</si>
  <si>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</si>
  <si>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</si>
  <si>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</si>
  <si>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</si>
  <si>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</si>
  <si>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</si>
  <si>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</si>
  <si>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</si>
  <si>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</si>
  <si>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</si>
  <si>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</si>
  <si>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</si>
  <si>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</si>
  <si>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</si>
  <si>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</si>
  <si>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</si>
  <si>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</si>
  <si>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</si>
  <si>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</si>
  <si>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</si>
  <si>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</si>
  <si>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</si>
  <si>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</si>
  <si>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</si>
  <si>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</si>
  <si>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</si>
  <si>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</si>
  <si>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</si>
  <si>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</si>
  <si>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</si>
  <si>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</si>
  <si>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</si>
  <si>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</si>
  <si>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</si>
  <si>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</si>
  <si>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</si>
  <si>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</si>
  <si>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</si>
  <si>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</si>
  <si>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</si>
  <si>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</si>
  <si>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</si>
  <si>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</si>
  <si>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</si>
  <si>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</si>
  <si>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</si>
  <si>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</si>
  <si>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</si>
  <si>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</si>
  <si>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</si>
  <si>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</si>
  <si>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</si>
  <si>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</si>
  <si>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</si>
  <si>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</si>
  <si>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</si>
  <si>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</si>
  <si>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</si>
  <si>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</si>
  <si>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</si>
  <si>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</si>
  <si>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</si>
  <si>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</si>
  <si>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</si>
  <si>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</si>
  <si>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</si>
  <si>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</si>
  <si>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</si>
  <si>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</si>
  <si>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</si>
  <si>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</si>
  <si>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</si>
  <si>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</si>
  <si>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</si>
  <si>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</si>
  <si>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</si>
  <si>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</si>
  <si>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</si>
  <si>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</si>
  <si>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</si>
  <si>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</si>
  <si>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</si>
  <si>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</si>
  <si>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</si>
  <si>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</si>
  <si>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</si>
  <si>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</si>
  <si>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</si>
  <si>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</si>
  <si>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</si>
  <si>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</si>
  <si>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</si>
  <si>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</si>
  <si>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</si>
  <si>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</si>
  <si>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</si>
  <si>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</si>
  <si>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</si>
  <si>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</si>
  <si>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</si>
  <si>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</si>
  <si>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</si>
  <si>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</si>
  <si>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</si>
  <si>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</si>
  <si>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</si>
  <si>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</si>
  <si>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</si>
  <si>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</si>
  <si>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</si>
  <si>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Income Statement</t>
  </si>
  <si>
    <t>Historical</t>
  </si>
  <si>
    <t>Revenue</t>
  </si>
  <si>
    <t>COGS</t>
  </si>
  <si>
    <t>Gross Profit</t>
  </si>
  <si>
    <t>Other operating expenses</t>
  </si>
  <si>
    <t xml:space="preserve">Research and Development 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</si>
  <si>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</si>
  <si>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</si>
  <si>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</si>
  <si>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</si>
  <si>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</si>
  <si>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</si>
  <si>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</si>
  <si>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</si>
  <si>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</si>
  <si>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</si>
  <si>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Year 5</t>
  </si>
  <si>
    <t>Year 6</t>
  </si>
  <si>
    <t>Strong case</t>
  </si>
  <si>
    <t>Weak case</t>
  </si>
  <si>
    <t>Gross Margin</t>
  </si>
  <si>
    <t>Operating Margin</t>
  </si>
  <si>
    <t>Base Year</t>
  </si>
  <si>
    <t>Groos Margin</t>
  </si>
  <si>
    <t>Operating Profit</t>
  </si>
  <si>
    <t>Mean</t>
  </si>
  <si>
    <t>Median</t>
  </si>
  <si>
    <t>Range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</si>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</sst>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65" formatCode="_(&quot;$&quot;* #,##0_);_(&quot;$&quot;* \(#,##0\);_(&quot;$&quot;* &quot;-&quot;??_);_(@_)"/>
    <numFmt numFmtId="166" formatCode="_(&quot;$&quot;* #,##0.00_);_(&quot;$&quot;* \(#,##0.00\);_(&quot;$&quot;* &quot;-&quot;??_);_(@_)"/>
    <numFmt numFmtId="167" formatCode="0.0%"/>
  </numFmts>
  <fonts count="2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charset val="178"/>
      <scheme val="minor"/>
    </font>
    <font>
      <i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EC4F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164" fontId="0" fillId="0" borderId="0" xfId="0" applyNumberFormat="1" applyAlignment="1">
      <alignment horizontal="left" readingOrder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/>
    <xf numFmtId="0" fontId="18" fillId="0" borderId="12" xfId="0" applyFont="1" applyBorder="1" applyAlignment="1">
      <alignment horizontal="center"/>
    </xf>
    <xf numFmtId="0" fontId="19" fillId="0" borderId="10" xfId="0" applyFont="1" applyBorder="1"/>
    <xf numFmtId="0" fontId="18" fillId="0" borderId="11" xfId="0" applyFont="1" applyBorder="1" applyAlignment="1">
      <alignment horizontal="center"/>
    </xf>
    <xf numFmtId="0" fontId="18" fillId="0" borderId="13" xfId="0" applyFont="1" applyBorder="1"/>
    <xf numFmtId="165" fontId="0" fillId="0" borderId="0" xfId="0" quotePrefix="1" applyNumberFormat="1"/>
    <xf numFmtId="0" fontId="0" fillId="0" borderId="13" xfId="0" applyBorder="1" applyAlignment="1">
      <alignment horizontal="left" indent="1"/>
    </xf>
    <xf numFmtId="165" fontId="0" fillId="0" borderId="0" xfId="0" applyNumberFormat="1"/>
    <xf numFmtId="44" fontId="0" fillId="0" borderId="13" xfId="42" applyFont="1" applyBorder="1"/>
    <xf numFmtId="0" fontId="20" fillId="0" borderId="13" xfId="0" applyFont="1" applyBorder="1" applyAlignment="1">
      <alignment horizontal="left" indent="1"/>
    </xf>
    <xf numFmtId="0" fontId="18" fillId="0" borderId="0" xfId="0" applyFont="1" applyBorder="1"/>
    <xf numFmtId="0" fontId="0" fillId="0" borderId="0" xfId="0" applyBorder="1" applyAlignment="1">
      <alignment horizontal="left" indent="1"/>
    </xf>
    <xf numFmtId="44" fontId="0" fillId="0" borderId="0" xfId="42" applyFont="1" applyBorder="1"/>
    <xf numFmtId="0" fontId="20" fillId="0" borderId="0" xfId="0" applyFont="1" applyBorder="1" applyAlignment="1">
      <alignment horizontal="left" indent="1"/>
    </xf>
    <xf numFmtId="0" fontId="0" fillId="0" borderId="17" xfId="0" applyBorder="1"/>
    <xf numFmtId="0" fontId="18" fillId="0" borderId="17" xfId="0" applyFont="1" applyBorder="1" applyAlignment="1">
      <alignment horizontal="center"/>
    </xf>
    <xf numFmtId="0" fontId="0" fillId="33" borderId="0" xfId="0" applyFill="1"/>
    <xf numFmtId="0" fontId="0" fillId="33" borderId="15" xfId="0" applyFill="1" applyBorder="1"/>
    <xf numFmtId="0" fontId="21" fillId="0" borderId="18" xfId="0" applyFont="1" applyBorder="1" applyAlignment="1">
      <alignment wrapText="1"/>
    </xf>
    <xf numFmtId="0" fontId="21" fillId="0" borderId="20" xfId="0" applyFont="1" applyBorder="1" applyAlignment="1">
      <alignment wrapText="1"/>
    </xf>
    <xf numFmtId="0" fontId="22" fillId="0" borderId="21" xfId="0" applyFont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22" xfId="0" applyBorder="1"/>
    <xf numFmtId="0" fontId="18" fillId="0" borderId="22" xfId="0" applyFont="1" applyBorder="1"/>
    <xf numFmtId="0" fontId="18" fillId="0" borderId="22" xfId="0" applyFont="1" applyBorder="1" applyAlignment="1">
      <alignment horizontal="center"/>
    </xf>
    <xf numFmtId="0" fontId="21" fillId="0" borderId="20" xfId="0" applyFont="1" applyBorder="1" applyAlignment="1">
      <alignment vertical="center"/>
    </xf>
    <xf numFmtId="0" fontId="21" fillId="0" borderId="20" xfId="0" applyFont="1" applyBorder="1" applyAlignment="1">
      <alignment horizontal="right" wrapText="1"/>
    </xf>
    <xf numFmtId="2" fontId="0" fillId="0" borderId="0" xfId="0" applyNumberFormat="1"/>
    <xf numFmtId="0" fontId="21" fillId="0" borderId="23" xfId="0" applyFont="1" applyBorder="1" applyAlignment="1">
      <alignment vertical="center"/>
    </xf>
    <xf numFmtId="0" fontId="21" fillId="0" borderId="23" xfId="0" applyFont="1" applyBorder="1" applyAlignment="1">
      <alignment wrapText="1"/>
    </xf>
    <xf numFmtId="0" fontId="21" fillId="0" borderId="23" xfId="0" applyFont="1" applyBorder="1" applyAlignment="1">
      <alignment horizontal="right" wrapText="1"/>
    </xf>
    <xf numFmtId="165" fontId="0" fillId="0" borderId="0" xfId="42" applyNumberFormat="1" applyFont="1" applyFill="1" applyBorder="1"/>
    <xf numFmtId="0" fontId="18" fillId="0" borderId="17" xfId="0" applyFont="1" applyBorder="1" applyAlignment="1"/>
    <xf numFmtId="9" fontId="0" fillId="0" borderId="0" xfId="43" applyFont="1"/>
    <xf numFmtId="164" fontId="0" fillId="0" borderId="0" xfId="0" applyNumberFormat="1" applyAlignment="1">
      <alignment horizontal="left"/>
    </xf>
    <xf numFmtId="0" fontId="19" fillId="0" borderId="11" xfId="0" applyFont="1" applyBorder="1"/>
    <xf numFmtId="0" fontId="0" fillId="33" borderId="0" xfId="0" applyFill="1" applyBorder="1"/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0" applyNumberFormat="1"/>
    <xf numFmtId="0" fontId="17" fillId="12" borderId="0" xfId="21" applyAlignment="1">
      <alignment horizontal="left"/>
    </xf>
    <xf numFmtId="0" fontId="7" fillId="3" borderId="0" xfId="7" applyAlignment="1">
      <alignment horizontal="left"/>
    </xf>
    <xf numFmtId="0" fontId="0" fillId="34" borderId="0" xfId="0" applyFill="1"/>
    <xf numFmtId="0" fontId="18" fillId="35" borderId="13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8" fillId="35" borderId="15" xfId="0" applyFont="1" applyFill="1" applyBorder="1" applyAlignment="1">
      <alignment horizontal="center"/>
    </xf>
    <xf numFmtId="0" fontId="22" fillId="35" borderId="25" xfId="0" applyFont="1" applyFill="1" applyBorder="1" applyAlignment="1">
      <alignment horizontal="center" vertical="center"/>
    </xf>
    <xf numFmtId="0" fontId="22" fillId="35" borderId="0" xfId="0" applyFont="1" applyFill="1" applyBorder="1" applyAlignment="1">
      <alignment horizontal="center" vertical="center"/>
    </xf>
    <xf numFmtId="0" fontId="1" fillId="22" borderId="14" xfId="31" applyBorder="1"/>
    <xf numFmtId="0" fontId="1" fillId="22" borderId="15" xfId="31" applyBorder="1"/>
    <xf numFmtId="165" fontId="1" fillId="22" borderId="15" xfId="31" applyNumberFormat="1" applyBorder="1"/>
    <xf numFmtId="165" fontId="1" fillId="22" borderId="16" xfId="31" applyNumberFormat="1" applyBorder="1"/>
    <xf numFmtId="0" fontId="23" fillId="37" borderId="0" xfId="35" applyFont="1" applyFill="1"/>
    <xf numFmtId="167" fontId="24" fillId="0" borderId="0" xfId="0" applyNumberFormat="1" applyFont="1"/>
    <xf numFmtId="167" fontId="24" fillId="0" borderId="0" xfId="43" applyNumberFormat="1" applyFont="1" applyFill="1" applyBorder="1"/>
    <xf numFmtId="167" fontId="25" fillId="0" borderId="22" xfId="43" applyNumberFormat="1" applyFont="1" applyFill="1" applyBorder="1" applyAlignment="1">
      <alignment horizontal="center"/>
    </xf>
    <xf numFmtId="167" fontId="25" fillId="0" borderId="22" xfId="0" applyNumberFormat="1" applyFont="1" applyBorder="1" applyAlignment="1">
      <alignment horizontal="center"/>
    </xf>
    <xf numFmtId="2" fontId="24" fillId="0" borderId="0" xfId="43" applyNumberFormat="1" applyFont="1" applyFill="1" applyBorder="1"/>
    <xf numFmtId="2" fontId="24" fillId="0" borderId="0" xfId="0" applyNumberFormat="1" applyFont="1"/>
    <xf numFmtId="167" fontId="25" fillId="0" borderId="22" xfId="0" applyNumberFormat="1" applyFont="1" applyBorder="1"/>
    <xf numFmtId="2" fontId="24" fillId="0" borderId="24" xfId="0" applyNumberFormat="1" applyFont="1" applyBorder="1"/>
    <xf numFmtId="0" fontId="6" fillId="38" borderId="19" xfId="6" applyFill="1" applyBorder="1" applyAlignment="1">
      <alignment wrapText="1"/>
    </xf>
    <xf numFmtId="165" fontId="0" fillId="33" borderId="0" xfId="42" applyNumberFormat="1" applyFont="1" applyFill="1" applyBorder="1"/>
    <xf numFmtId="166" fontId="0" fillId="33" borderId="0" xfId="42" applyNumberFormat="1" applyFont="1" applyFill="1" applyBorder="1"/>
    <xf numFmtId="0" fontId="0" fillId="36" borderId="0" xfId="0" applyFill="1"/>
    <xf numFmtId="0" fontId="23" fillId="37" borderId="10" xfId="7" applyFont="1" applyFill="1" applyBorder="1" applyAlignment="1">
      <alignment horizontal="center"/>
    </xf>
    <xf numFmtId="0" fontId="23" fillId="37" borderId="12" xfId="7" applyFont="1" applyFill="1" applyBorder="1" applyAlignment="1">
      <alignment horizontal="center"/>
    </xf>
    <xf numFmtId="0" fontId="23" fillId="4" borderId="0" xfId="8" applyFont="1" applyAlignment="1">
      <alignment horizontal="center"/>
    </xf>
    <xf numFmtId="0" fontId="23" fillId="2" borderId="13" xfId="6" applyFont="1" applyBorder="1"/>
    <xf numFmtId="0" fontId="23" fillId="2" borderId="14" xfId="6" applyFont="1" applyBorder="1"/>
    <xf numFmtId="164" fontId="0" fillId="0" borderId="26" xfId="0" applyNumberFormat="1" applyFill="1" applyBorder="1"/>
    <xf numFmtId="164" fontId="0" fillId="0" borderId="16" xfId="0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C4F2"/>
      <color rgb="FFCCFFCC"/>
      <color rgb="FFFFCCCC"/>
      <color rgb="FFFFCC99"/>
      <color rgb="FFFF9999"/>
      <color rgb="FF9999FF"/>
      <color rgb="FFCCCCFF"/>
      <color rgb="FFCC99FF"/>
      <color rgb="FFFF99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Total Revenue for Industry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Industry Sector In Year 1</a:t>
          </a:r>
        </a:p>
      </cx:txPr>
    </cx:title>
    <cx:plotArea>
      <cx:plotAreaRegion>
        <cx:series layoutId="clusteredColumn" uniqueId="{50F9C1A3-5707-4CAC-9697-D51D52EE0E71}"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Calibri" panose="020F0502020204030204" pitchFamily="34" charset="0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for Industry Sector In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4</a:t>
            </a:r>
          </a:p>
        </cx:rich>
      </cx:tx>
    </cx:title>
    <cx:plotArea>
      <cx:plotAreaRegion>
        <cx:series layoutId="clusteredColumn" uniqueId="{A8AD125A-99E5-41C7-B005-D019560C8F6D}">
          <cx:spPr>
            <a:solidFill>
              <a:srgbClr val="EEC4F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324304</xdr:colOff>
      <xdr:row>3</xdr:row>
      <xdr:rowOff>24947</xdr:rowOff>
    </xdr:from>
    <xdr:to>
      <xdr:col>18</xdr:col>
      <xdr:colOff>21318</xdr:colOff>
      <xdr:row>17</xdr:row>
      <xdr:rowOff>5897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6B13879-A210-4B92-91EB-DFA90B5970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48018" y="569233"/>
              <a:ext cx="4559300" cy="27023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485775</xdr:colOff>
      <xdr:row>24</xdr:row>
      <xdr:rowOff>117475</xdr:rowOff>
    </xdr:from>
    <xdr:to>
      <xdr:col>12</xdr:col>
      <xdr:colOff>142875</xdr:colOff>
      <xdr:row>39</xdr:row>
      <xdr:rowOff>98425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3C7F2D2-6FB9-4D0B-9425-336BF67FDA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4675" y="4721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ar" refreshedDate="44266.461020370371" createdVersion="6" refreshedVersion="6" minRefreshableVersion="3" recordCount="1710" xr:uid="{3607E0D2-AD50-4DB0-9E68-F6699CF8ED4E}">
  <cacheSource type="worksheet">
    <worksheetSource ref="B1:B1711" sheet="projectdata-nys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ar" refreshedDate="44266.771798263886" createdVersion="6" refreshedVersion="6" minRefreshableVersion="3" recordCount="1710" xr:uid="{6E083C25-8876-4E95-B914-9D14D17E538D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Date="1" containsMixedTypes="1" minDate="2012-03-03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s v="12/31/2012"/>
    <n v="24855000000"/>
    <n v="10499000000"/>
    <n v="12977000000"/>
    <n v="0"/>
    <n v="845000000"/>
    <x v="0"/>
    <x v="0"/>
  </r>
  <r>
    <x v="0"/>
    <x v="1"/>
    <s v="12/31/2013"/>
    <n v="26743000000"/>
    <n v="11019000000"/>
    <n v="12913000000"/>
    <n v="0"/>
    <n v="853000000"/>
    <x v="0"/>
    <x v="0"/>
  </r>
  <r>
    <x v="0"/>
    <x v="2"/>
    <s v="12/31/2014"/>
    <n v="42650000000"/>
    <n v="15620000000"/>
    <n v="20686000000"/>
    <n v="0"/>
    <n v="1295000000"/>
    <x v="0"/>
    <x v="0"/>
  </r>
  <r>
    <x v="0"/>
    <x v="3"/>
    <s v="12/31/2015"/>
    <n v="40990000000"/>
    <n v="11096000000"/>
    <n v="21275000000"/>
    <n v="0"/>
    <n v="1364000000"/>
    <x v="0"/>
    <x v="0"/>
  </r>
  <r>
    <x v="1"/>
    <x v="0"/>
    <s v="12/29/2012"/>
    <n v="6205003000"/>
    <n v="3106967000"/>
    <n v="2440721000"/>
    <n v="0"/>
    <n v="0"/>
    <x v="1"/>
    <x v="1"/>
  </r>
  <r>
    <x v="1"/>
    <x v="1"/>
    <s v="12/28/2013"/>
    <n v="6493814000"/>
    <n v="3241668000"/>
    <n v="2591828000"/>
    <n v="0"/>
    <n v="0"/>
    <x v="1"/>
    <x v="1"/>
  </r>
  <r>
    <x v="1"/>
    <x v="2"/>
    <d v="2015-03-01T00:00:00"/>
    <n v="9843861000"/>
    <n v="5390248000"/>
    <n v="3601903000"/>
    <n v="0"/>
    <n v="0"/>
    <x v="1"/>
    <x v="1"/>
  </r>
  <r>
    <x v="1"/>
    <x v="3"/>
    <d v="2016-02-01T00:00:00"/>
    <n v="9737018000"/>
    <n v="5314246000"/>
    <n v="3596992000"/>
    <n v="0"/>
    <n v="0"/>
    <x v="1"/>
    <x v="1"/>
  </r>
  <r>
    <x v="2"/>
    <x v="0"/>
    <s v="9/28/2013"/>
    <n v="170910000000"/>
    <n v="106606000000"/>
    <n v="10830000000"/>
    <n v="4475000000"/>
    <n v="0"/>
    <x v="2"/>
    <x v="2"/>
  </r>
  <r>
    <x v="2"/>
    <x v="1"/>
    <s v="9/27/2014"/>
    <n v="182795000000"/>
    <n v="112258000000"/>
    <n v="11993000000"/>
    <n v="6041000000"/>
    <n v="0"/>
    <x v="2"/>
    <x v="2"/>
  </r>
  <r>
    <x v="2"/>
    <x v="2"/>
    <s v="9/26/2015"/>
    <n v="233715000000"/>
    <n v="140089000000"/>
    <n v="14329000000"/>
    <n v="8067000000"/>
    <n v="0"/>
    <x v="2"/>
    <x v="2"/>
  </r>
  <r>
    <x v="2"/>
    <x v="3"/>
    <s v="9/24/2016"/>
    <n v="215639000000"/>
    <n v="131376000000"/>
    <n v="14194000000"/>
    <n v="10045000000"/>
    <n v="0"/>
    <x v="2"/>
    <x v="2"/>
  </r>
  <r>
    <x v="3"/>
    <x v="0"/>
    <s v="12/31/2012"/>
    <n v="18380000000"/>
    <n v="4508000000"/>
    <n v="4989000000"/>
    <n v="2778000000"/>
    <n v="0"/>
    <x v="3"/>
    <x v="3"/>
  </r>
  <r>
    <x v="3"/>
    <x v="1"/>
    <s v="12/31/2013"/>
    <n v="18790000000"/>
    <n v="4581000000"/>
    <n v="5352000000"/>
    <n v="2855000000"/>
    <n v="0"/>
    <x v="3"/>
    <x v="3"/>
  </r>
  <r>
    <x v="3"/>
    <x v="2"/>
    <s v="12/31/2014"/>
    <n v="19960000000"/>
    <n v="4426000000"/>
    <n v="8474000000"/>
    <n v="3297000000"/>
    <n v="0"/>
    <x v="3"/>
    <x v="3"/>
  </r>
  <r>
    <x v="3"/>
    <x v="3"/>
    <s v="12/31/2015"/>
    <n v="22859000000"/>
    <n v="4500000000"/>
    <n v="6387000000"/>
    <n v="4285000000"/>
    <n v="0"/>
    <x v="3"/>
    <x v="3"/>
  </r>
  <r>
    <x v="4"/>
    <x v="0"/>
    <s v="9/30/2013"/>
    <n v="87959167000"/>
    <n v="85451348000"/>
    <n v="1447234000"/>
    <n v="0"/>
    <n v="162186000"/>
    <x v="3"/>
    <x v="4"/>
  </r>
  <r>
    <x v="4"/>
    <x v="1"/>
    <s v="9/30/2014"/>
    <n v="119569127000"/>
    <n v="116586761000"/>
    <n v="2011595000"/>
    <n v="0"/>
    <n v="188680000"/>
    <x v="3"/>
    <x v="4"/>
  </r>
  <r>
    <x v="4"/>
    <x v="2"/>
    <s v="9/30/2015"/>
    <n v="135961803000"/>
    <n v="132432490000"/>
    <n v="2858458000"/>
    <n v="0"/>
    <n v="248635000"/>
    <x v="3"/>
    <x v="4"/>
  </r>
  <r>
    <x v="4"/>
    <x v="3"/>
    <s v="9/30/2016"/>
    <n v="146849686000"/>
    <n v="142577080000"/>
    <n v="2382097000"/>
    <n v="0"/>
    <n v="364735000"/>
    <x v="3"/>
    <x v="4"/>
  </r>
  <r>
    <x v="5"/>
    <x v="0"/>
    <s v="12/31/2012"/>
    <n v="19050000000"/>
    <n v="8899000000"/>
    <n v="6735000000"/>
    <n v="1461000000"/>
    <n v="595000000"/>
    <x v="3"/>
    <x v="5"/>
  </r>
  <r>
    <x v="5"/>
    <x v="1"/>
    <s v="12/31/2013"/>
    <n v="19657000000"/>
    <n v="9193000000"/>
    <n v="6372000000"/>
    <n v="1371000000"/>
    <n v="588000000"/>
    <x v="3"/>
    <x v="5"/>
  </r>
  <r>
    <x v="5"/>
    <x v="2"/>
    <s v="12/31/2014"/>
    <n v="20247000000"/>
    <n v="9218000000"/>
    <n v="6530000000"/>
    <n v="1345000000"/>
    <n v="555000000"/>
    <x v="3"/>
    <x v="5"/>
  </r>
  <r>
    <x v="5"/>
    <x v="3"/>
    <s v="12/31/2015"/>
    <n v="20405000000"/>
    <n v="8747000000"/>
    <n v="6785000000"/>
    <n v="1405000000"/>
    <n v="601000000"/>
    <x v="3"/>
    <x v="5"/>
  </r>
  <r>
    <x v="6"/>
    <x v="0"/>
    <s v="11/29/2013"/>
    <n v="4055240000"/>
    <n v="586557000"/>
    <n v="2140578000"/>
    <n v="826631000"/>
    <n v="52254000"/>
    <x v="2"/>
    <x v="6"/>
  </r>
  <r>
    <x v="6"/>
    <x v="1"/>
    <s v="11/28/2014"/>
    <n v="4147065000"/>
    <n v="622080000"/>
    <n v="2195640000"/>
    <n v="844353000"/>
    <n v="52424000"/>
    <x v="2"/>
    <x v="6"/>
  </r>
  <r>
    <x v="6"/>
    <x v="2"/>
    <s v="11/27/2015"/>
    <n v="4795511000"/>
    <n v="744317000"/>
    <n v="2215161000"/>
    <n v="862730000"/>
    <n v="68649000"/>
    <x v="2"/>
    <x v="6"/>
  </r>
  <r>
    <x v="6"/>
    <x v="3"/>
    <d v="2016-02-12T00:00:00"/>
    <n v="5854430000"/>
    <n v="819908000"/>
    <n v="2487907000"/>
    <n v="975987000"/>
    <n v="78534000"/>
    <x v="2"/>
    <x v="6"/>
  </r>
  <r>
    <x v="7"/>
    <x v="0"/>
    <d v="2013-02-11T00:00:00"/>
    <n v="2633689000"/>
    <n v="941278000"/>
    <n v="396233000"/>
    <n v="513035000"/>
    <n v="220000"/>
    <x v="2"/>
    <x v="7"/>
  </r>
  <r>
    <x v="7"/>
    <x v="1"/>
    <d v="2014-01-11T00:00:00"/>
    <n v="2864773000"/>
    <n v="1034585000"/>
    <n v="454676000"/>
    <n v="559686000"/>
    <n v="26020000"/>
    <x v="2"/>
    <x v="7"/>
  </r>
  <r>
    <x v="7"/>
    <x v="2"/>
    <s v="10/31/2015"/>
    <n v="3435092000"/>
    <n v="1175830000"/>
    <n v="702644000"/>
    <n v="637459000"/>
    <n v="88318000"/>
    <x v="2"/>
    <x v="7"/>
  </r>
  <r>
    <x v="7"/>
    <x v="3"/>
    <s v="10/29/2016"/>
    <n v="3421409000"/>
    <n v="1194236000"/>
    <n v="461438000"/>
    <n v="653816000"/>
    <n v="70123000"/>
    <x v="2"/>
    <x v="7"/>
  </r>
  <r>
    <x v="8"/>
    <x v="0"/>
    <s v="12/31/2012"/>
    <n v="90559000000"/>
    <n v="86936000000"/>
    <n v="1665000000"/>
    <n v="0"/>
    <n v="0"/>
    <x v="4"/>
    <x v="8"/>
  </r>
  <r>
    <x v="8"/>
    <x v="1"/>
    <s v="12/31/2013"/>
    <n v="89804000000"/>
    <n v="85915000000"/>
    <n v="1759000000"/>
    <n v="0"/>
    <n v="0"/>
    <x v="4"/>
    <x v="8"/>
  </r>
  <r>
    <x v="8"/>
    <x v="2"/>
    <s v="12/31/2014"/>
    <n v="81201000000"/>
    <n v="76433000000"/>
    <n v="1907000000"/>
    <n v="0"/>
    <n v="0"/>
    <x v="4"/>
    <x v="8"/>
  </r>
  <r>
    <x v="8"/>
    <x v="3"/>
    <s v="12/31/2015"/>
    <n v="67702000000"/>
    <n v="63682000000"/>
    <n v="2010000000"/>
    <n v="0"/>
    <n v="0"/>
    <x v="4"/>
    <x v="8"/>
  </r>
  <r>
    <x v="9"/>
    <x v="0"/>
    <s v="12/31/2012"/>
    <n v="3641390000"/>
    <n v="2392091000"/>
    <n v="108059000"/>
    <n v="0"/>
    <n v="166876000"/>
    <x v="2"/>
    <x v="9"/>
  </r>
  <r>
    <x v="9"/>
    <x v="1"/>
    <s v="12/31/2013"/>
    <n v="4319063000"/>
    <n v="2894917000"/>
    <n v="109115000"/>
    <n v="0"/>
    <n v="216119000"/>
    <x v="2"/>
    <x v="9"/>
  </r>
  <r>
    <x v="9"/>
    <x v="2"/>
    <s v="12/31/2014"/>
    <n v="5302940000"/>
    <n v="3643979000"/>
    <n v="247412000"/>
    <n v="0"/>
    <n v="313082000"/>
    <x v="2"/>
    <x v="9"/>
  </r>
  <r>
    <x v="9"/>
    <x v="3"/>
    <s v="12/31/2015"/>
    <n v="6439746000"/>
    <n v="4482700000"/>
    <n v="203046000"/>
    <n v="0"/>
    <n v="492140000"/>
    <x v="2"/>
    <x v="9"/>
  </r>
  <r>
    <x v="10"/>
    <x v="0"/>
    <s v="1/31/2013"/>
    <n v="2312200000"/>
    <n v="238500000"/>
    <n v="1081800000"/>
    <n v="600000000"/>
    <n v="42100000"/>
    <x v="2"/>
    <x v="6"/>
  </r>
  <r>
    <x v="10"/>
    <x v="1"/>
    <s v="1/31/2014"/>
    <n v="2273900000"/>
    <n v="274300000"/>
    <n v="1054400000"/>
    <n v="611100000"/>
    <n v="36500000"/>
    <x v="2"/>
    <x v="6"/>
  </r>
  <r>
    <x v="10"/>
    <x v="2"/>
    <s v="1/31/2015"/>
    <n v="2512200000"/>
    <n v="342100000"/>
    <n v="1281300000"/>
    <n v="725200000"/>
    <n v="39800000"/>
    <x v="2"/>
    <x v="6"/>
  </r>
  <r>
    <x v="10"/>
    <x v="3"/>
    <s v="1/31/2016"/>
    <n v="2504100000"/>
    <n v="370700000"/>
    <n v="1308900000"/>
    <n v="790000000"/>
    <n v="33200000"/>
    <x v="2"/>
    <x v="6"/>
  </r>
  <r>
    <x v="11"/>
    <x v="0"/>
    <s v="12/31/2012"/>
    <n v="5781000000"/>
    <n v="3477000000"/>
    <n v="443000000"/>
    <n v="0"/>
    <n v="673000000"/>
    <x v="5"/>
    <x v="10"/>
  </r>
  <r>
    <x v="11"/>
    <x v="1"/>
    <s v="12/31/2013"/>
    <n v="5838000000"/>
    <n v="3490000000"/>
    <n v="458000000"/>
    <n v="0"/>
    <n v="706000000"/>
    <x v="5"/>
    <x v="10"/>
  </r>
  <r>
    <x v="11"/>
    <x v="2"/>
    <s v="12/31/2014"/>
    <n v="6053000000"/>
    <n v="3586000000"/>
    <n v="468000000"/>
    <n v="0"/>
    <n v="745000000"/>
    <x v="5"/>
    <x v="10"/>
  </r>
  <r>
    <x v="11"/>
    <x v="3"/>
    <s v="12/31/2015"/>
    <n v="6098000000"/>
    <n v="3501000000"/>
    <n v="542000000"/>
    <n v="0"/>
    <n v="796000000"/>
    <x v="5"/>
    <x v="10"/>
  </r>
  <r>
    <x v="12"/>
    <x v="0"/>
    <s v="12/31/2012"/>
    <n v="14945000000"/>
    <n v="6395000000"/>
    <n v="3812000000"/>
    <n v="0"/>
    <n v="1782000000"/>
    <x v="5"/>
    <x v="11"/>
  </r>
  <r>
    <x v="12"/>
    <x v="1"/>
    <s v="12/31/2013"/>
    <n v="14813500000"/>
    <n v="6722300000"/>
    <n v="3329800000"/>
    <n v="0"/>
    <n v="1712500000"/>
    <x v="5"/>
    <x v="11"/>
  </r>
  <r>
    <x v="12"/>
    <x v="2"/>
    <s v="12/31/2014"/>
    <n v="16378600000"/>
    <n v="7685700000"/>
    <n v="3667900000"/>
    <n v="0"/>
    <n v="1897600000"/>
    <x v="5"/>
    <x v="11"/>
  </r>
  <r>
    <x v="12"/>
    <x v="3"/>
    <s v="12/31/2015"/>
    <n v="16453200000"/>
    <n v="7433500000"/>
    <n v="3676500000"/>
    <n v="0"/>
    <n v="2009700000"/>
    <x v="5"/>
    <x v="11"/>
  </r>
  <r>
    <x v="13"/>
    <x v="0"/>
    <s v="12/31/2012"/>
    <n v="25364000000"/>
    <n v="17074000000"/>
    <n v="0"/>
    <n v="0"/>
    <n v="3727000000"/>
    <x v="6"/>
    <x v="12"/>
  </r>
  <r>
    <x v="13"/>
    <x v="1"/>
    <s v="12/31/2013"/>
    <n v="23939000000"/>
    <n v="15341000000"/>
    <n v="0"/>
    <n v="0"/>
    <n v="3489000000"/>
    <x v="6"/>
    <x v="12"/>
  </r>
  <r>
    <x v="13"/>
    <x v="2"/>
    <s v="12/31/2014"/>
    <n v="22728000000"/>
    <n v="14373000000"/>
    <n v="0"/>
    <n v="0"/>
    <n v="3547000000"/>
    <x v="6"/>
    <x v="12"/>
  </r>
  <r>
    <x v="13"/>
    <x v="3"/>
    <s v="12/31/2015"/>
    <n v="20872000000"/>
    <n v="13049000000"/>
    <n v="0"/>
    <n v="0"/>
    <n v="3672000000"/>
    <x v="6"/>
    <x v="12"/>
  </r>
  <r>
    <x v="14"/>
    <x v="0"/>
    <s v="12/31/2012"/>
    <n v="71214000000"/>
    <n v="37745000000"/>
    <n v="21491000000"/>
    <n v="0"/>
    <n v="0"/>
    <x v="6"/>
    <x v="13"/>
  </r>
  <r>
    <x v="14"/>
    <x v="1"/>
    <s v="12/31/2013"/>
    <n v="68874000000"/>
    <n v="34660000000"/>
    <n v="22005000000"/>
    <n v="0"/>
    <n v="0"/>
    <x v="6"/>
    <x v="13"/>
  </r>
  <r>
    <x v="14"/>
    <x v="2"/>
    <s v="12/31/2014"/>
    <n v="64406000000"/>
    <n v="33611000000"/>
    <n v="18491000000"/>
    <n v="0"/>
    <n v="0"/>
    <x v="6"/>
    <x v="13"/>
  </r>
  <r>
    <x v="14"/>
    <x v="3"/>
    <s v="12/31/2015"/>
    <n v="58327000000"/>
    <n v="36581000000"/>
    <n v="16417000000"/>
    <n v="0"/>
    <n v="0"/>
    <x v="6"/>
    <x v="13"/>
  </r>
  <r>
    <x v="15"/>
    <x v="0"/>
    <s v="12/31/2012"/>
    <n v="958511000"/>
    <n v="386355000"/>
    <n v="61732000"/>
    <n v="0"/>
    <n v="325173000"/>
    <x v="7"/>
    <x v="14"/>
  </r>
  <r>
    <x v="15"/>
    <x v="1"/>
    <s v="12/31/2013"/>
    <n v="974053000"/>
    <n v="380051000"/>
    <n v="53073000"/>
    <n v="0"/>
    <n v="291910000"/>
    <x v="7"/>
    <x v="14"/>
  </r>
  <r>
    <x v="15"/>
    <x v="2"/>
    <s v="12/31/2014"/>
    <n v="984363000"/>
    <n v="380964000"/>
    <n v="56621000"/>
    <n v="0"/>
    <n v="282608000"/>
    <x v="7"/>
    <x v="14"/>
  </r>
  <r>
    <x v="15"/>
    <x v="3"/>
    <s v="12/31/2015"/>
    <n v="981310000"/>
    <n v="365248000"/>
    <n v="53546000"/>
    <n v="0"/>
    <n v="306301000"/>
    <x v="7"/>
    <x v="14"/>
  </r>
  <r>
    <x v="16"/>
    <x v="0"/>
    <s v="12/31/2013"/>
    <n v="9047657000"/>
    <n v="6709936000"/>
    <n v="0"/>
    <n v="0"/>
    <n v="1470287000"/>
    <x v="6"/>
    <x v="15"/>
  </r>
  <r>
    <x v="16"/>
    <x v="1"/>
    <s v="12/31/2014"/>
    <n v="10381653000"/>
    <n v="8093563000"/>
    <n v="0"/>
    <n v="0"/>
    <n v="1485558000"/>
    <x v="6"/>
    <x v="15"/>
  </r>
  <r>
    <x v="16"/>
    <x v="2"/>
    <s v="12/31/2015"/>
    <n v="10325494000"/>
    <n v="8666624000"/>
    <n v="0"/>
    <n v="0"/>
    <n v="1402573000"/>
    <x v="6"/>
    <x v="15"/>
  </r>
  <r>
    <x v="16"/>
    <x v="3"/>
    <s v="12/31/2016"/>
    <n v="7531780000"/>
    <n v="5251228000"/>
    <n v="0"/>
    <n v="0"/>
    <n v="1351314000"/>
    <x v="6"/>
    <x v="15"/>
  </r>
  <r>
    <x v="17"/>
    <x v="0"/>
    <s v="12/31/2012"/>
    <n v="1373947000"/>
    <n v="529900000"/>
    <n v="433448000"/>
    <n v="74744000"/>
    <n v="20962000"/>
    <x v="2"/>
    <x v="16"/>
  </r>
  <r>
    <x v="17"/>
    <x v="1"/>
    <s v="12/31/2013"/>
    <n v="1577922000"/>
    <n v="511087000"/>
    <n v="535598000"/>
    <n v="93879000"/>
    <n v="21547000"/>
    <x v="2"/>
    <x v="16"/>
  </r>
  <r>
    <x v="17"/>
    <x v="2"/>
    <s v="12/31/2014"/>
    <n v="1963874000"/>
    <n v="610943000"/>
    <n v="704880000"/>
    <n v="125286000"/>
    <n v="32057000"/>
    <x v="2"/>
    <x v="16"/>
  </r>
  <r>
    <x v="17"/>
    <x v="3"/>
    <s v="12/31/2015"/>
    <n v="2197448000"/>
    <n v="725620000"/>
    <n v="829253000"/>
    <n v="148591000"/>
    <n v="27067000"/>
    <x v="2"/>
    <x v="16"/>
  </r>
  <r>
    <x v="18"/>
    <x v="0"/>
    <s v="12/31/2012"/>
    <n v="2519154000"/>
    <n v="1620311000"/>
    <n v="308456000"/>
    <n v="78919000"/>
    <n v="0"/>
    <x v="8"/>
    <x v="17"/>
  </r>
  <r>
    <x v="18"/>
    <x v="1"/>
    <s v="12/31/2013"/>
    <n v="2394270000"/>
    <n v="1543799000"/>
    <n v="158189000"/>
    <n v="82246000"/>
    <n v="0"/>
    <x v="8"/>
    <x v="17"/>
  </r>
  <r>
    <x v="18"/>
    <x v="2"/>
    <s v="12/31/2014"/>
    <n v="2445548000"/>
    <n v="1674700000"/>
    <n v="355135000"/>
    <n v="88310000"/>
    <n v="0"/>
    <x v="8"/>
    <x v="17"/>
  </r>
  <r>
    <x v="18"/>
    <x v="3"/>
    <s v="12/31/2015"/>
    <n v="3651335000"/>
    <n v="2454463000"/>
    <n v="512274000"/>
    <n v="102871000"/>
    <n v="0"/>
    <x v="8"/>
    <x v="17"/>
  </r>
  <r>
    <x v="19"/>
    <x v="0"/>
    <s v="12/31/2012"/>
    <n v="4657000000"/>
    <n v="2319000000"/>
    <n v="1542000000"/>
    <n v="0"/>
    <n v="264000000"/>
    <x v="0"/>
    <x v="0"/>
  </r>
  <r>
    <x v="19"/>
    <x v="1"/>
    <s v="12/31/2013"/>
    <n v="5156000000"/>
    <n v="2355000000"/>
    <n v="1693000000"/>
    <n v="0"/>
    <n v="270000000"/>
    <x v="0"/>
    <x v="0"/>
  </r>
  <r>
    <x v="19"/>
    <x v="2"/>
    <s v="12/31/2014"/>
    <n v="5368000000"/>
    <n v="2325000000"/>
    <n v="1817000000"/>
    <n v="0"/>
    <n v="294000000"/>
    <x v="0"/>
    <x v="0"/>
  </r>
  <r>
    <x v="19"/>
    <x v="3"/>
    <s v="12/31/2015"/>
    <n v="5598000000"/>
    <n v="1935000000"/>
    <n v="2013000000"/>
    <n v="0"/>
    <n v="320000000"/>
    <x v="0"/>
    <x v="0"/>
  </r>
  <r>
    <x v="20"/>
    <x v="0"/>
    <s v="12/31/2012"/>
    <n v="33315000000"/>
    <n v="21618000000"/>
    <n v="0"/>
    <n v="0"/>
    <n v="8002000000"/>
    <x v="6"/>
    <x v="13"/>
  </r>
  <r>
    <x v="20"/>
    <x v="1"/>
    <s v="12/31/2013"/>
    <n v="34507000000"/>
    <n v="19828000000"/>
    <n v="1278000000"/>
    <n v="0"/>
    <n v="8389000000"/>
    <x v="6"/>
    <x v="13"/>
  </r>
  <r>
    <x v="20"/>
    <x v="2"/>
    <s v="12/31/2014"/>
    <n v="35239000000"/>
    <n v="21193000000"/>
    <n v="919000000"/>
    <n v="0"/>
    <n v="8476000000"/>
    <x v="6"/>
    <x v="13"/>
  </r>
  <r>
    <x v="20"/>
    <x v="3"/>
    <s v="12/31/2015"/>
    <n v="35653000000"/>
    <n v="22837000000"/>
    <n v="761000000"/>
    <n v="0"/>
    <n v="8445000000"/>
    <x v="6"/>
    <x v="13"/>
  </r>
  <r>
    <x v="21"/>
    <x v="0"/>
    <s v="12/31/2013"/>
    <n v="2069600000"/>
    <n v="1208100000"/>
    <n v="483100000"/>
    <n v="0"/>
    <n v="0"/>
    <x v="0"/>
    <x v="18"/>
  </r>
  <r>
    <x v="21"/>
    <x v="1"/>
    <s v="12/31/2014"/>
    <n v="2118300000"/>
    <n v="1264600000"/>
    <n v="527400000"/>
    <n v="0"/>
    <n v="0"/>
    <x v="0"/>
    <x v="18"/>
  </r>
  <r>
    <x v="21"/>
    <x v="2"/>
    <s v="12/31/2015"/>
    <n v="2068100000"/>
    <n v="1199000000"/>
    <n v="510500000"/>
    <n v="0"/>
    <n v="0"/>
    <x v="0"/>
    <x v="18"/>
  </r>
  <r>
    <x v="21"/>
    <x v="3"/>
    <s v="12/31/2016"/>
    <n v="2238000000"/>
    <n v="1252700000"/>
    <n v="559800000"/>
    <n v="0"/>
    <n v="0"/>
    <x v="0"/>
    <x v="18"/>
  </r>
  <r>
    <x v="22"/>
    <x v="0"/>
    <s v="12/31/2013"/>
    <n v="1551346000"/>
    <n v="177556000"/>
    <n v="493726000"/>
    <n v="317093000"/>
    <n v="417000"/>
    <x v="3"/>
    <x v="19"/>
  </r>
  <r>
    <x v="22"/>
    <x v="1"/>
    <s v="12/31/2014"/>
    <n v="2234000000"/>
    <n v="174000000"/>
    <n v="650000000"/>
    <n v="514000000"/>
    <n v="0"/>
    <x v="3"/>
    <x v="19"/>
  </r>
  <r>
    <x v="22"/>
    <x v="2"/>
    <s v="12/31/2015"/>
    <n v="2604000000"/>
    <n v="233000000"/>
    <n v="927000000"/>
    <n v="709000000"/>
    <n v="117000000"/>
    <x v="3"/>
    <x v="19"/>
  </r>
  <r>
    <x v="22"/>
    <x v="3"/>
    <s v="12/31/2016"/>
    <n v="3084000000"/>
    <n v="258000000"/>
    <n v="990000000"/>
    <n v="757000000"/>
    <n v="322000000"/>
    <x v="3"/>
    <x v="19"/>
  </r>
  <r>
    <x v="23"/>
    <x v="0"/>
    <s v="10/27/2013"/>
    <n v="7509000000"/>
    <n v="4518000000"/>
    <n v="898000000"/>
    <n v="1320000000"/>
    <n v="0"/>
    <x v="2"/>
    <x v="20"/>
  </r>
  <r>
    <x v="23"/>
    <x v="1"/>
    <s v="10/26/2014"/>
    <n v="9072000000"/>
    <n v="5229000000"/>
    <n v="895000000"/>
    <n v="1428000000"/>
    <n v="0"/>
    <x v="2"/>
    <x v="20"/>
  </r>
  <r>
    <x v="23"/>
    <x v="2"/>
    <s v="10/25/2015"/>
    <n v="9659000000"/>
    <n v="5707000000"/>
    <n v="808000000"/>
    <n v="1451000000"/>
    <n v="0"/>
    <x v="2"/>
    <x v="20"/>
  </r>
  <r>
    <x v="23"/>
    <x v="3"/>
    <s v="10/30/2016"/>
    <n v="10825000000"/>
    <n v="6314000000"/>
    <n v="819000000"/>
    <n v="1540000000"/>
    <n v="0"/>
    <x v="2"/>
    <x v="20"/>
  </r>
  <r>
    <x v="24"/>
    <x v="0"/>
    <s v="12/31/2012"/>
    <n v="3334213000"/>
    <n v="2154132000"/>
    <n v="380532000"/>
    <n v="0"/>
    <n v="53677000"/>
    <x v="0"/>
    <x v="21"/>
  </r>
  <r>
    <x v="24"/>
    <x v="1"/>
    <s v="12/31/2013"/>
    <n v="3594136000"/>
    <n v="2323642000"/>
    <n v="398177000"/>
    <n v="0"/>
    <n v="57238000"/>
    <x v="0"/>
    <x v="21"/>
  </r>
  <r>
    <x v="24"/>
    <x v="2"/>
    <s v="12/31/2014"/>
    <n v="4021964000"/>
    <n v="2597017000"/>
    <n v="462637000"/>
    <n v="0"/>
    <n v="63724000"/>
    <x v="0"/>
    <x v="21"/>
  </r>
  <r>
    <x v="24"/>
    <x v="3"/>
    <s v="12/31/2015"/>
    <n v="3974295000"/>
    <n v="2549280000"/>
    <n v="448592000"/>
    <n v="0"/>
    <n v="68707000"/>
    <x v="0"/>
    <x v="21"/>
  </r>
  <r>
    <x v="25"/>
    <x v="0"/>
    <s v="12/31/2013"/>
    <n v="18676000000"/>
    <n v="3346000000"/>
    <n v="5380000000"/>
    <n v="4083000000"/>
    <n v="0"/>
    <x v="3"/>
    <x v="19"/>
  </r>
  <r>
    <x v="25"/>
    <x v="1"/>
    <s v="12/31/2014"/>
    <n v="20063000000"/>
    <n v="4422000000"/>
    <n v="5153000000"/>
    <n v="4297000000"/>
    <n v="0"/>
    <x v="3"/>
    <x v="19"/>
  </r>
  <r>
    <x v="25"/>
    <x v="2"/>
    <s v="12/31/2015"/>
    <n v="21662000000"/>
    <n v="4227000000"/>
    <n v="4895000000"/>
    <n v="4070000000"/>
    <n v="0"/>
    <x v="3"/>
    <x v="19"/>
  </r>
  <r>
    <x v="25"/>
    <x v="3"/>
    <s v="12/31/2016"/>
    <n v="22991000000"/>
    <n v="4162000000"/>
    <n v="5195000000"/>
    <n v="3840000000"/>
    <n v="0"/>
    <x v="3"/>
    <x v="19"/>
  </r>
  <r>
    <x v="26"/>
    <x v="0"/>
    <s v="12/31/2012"/>
    <n v="10259000000"/>
    <n v="1899000000"/>
    <n v="3927000000"/>
    <n v="0"/>
    <n v="2877000000"/>
    <x v="6"/>
    <x v="22"/>
  </r>
  <r>
    <x v="26"/>
    <x v="1"/>
    <s v="12/31/2013"/>
    <n v="11230000000"/>
    <n v="1954000000"/>
    <n v="3862000000"/>
    <n v="0"/>
    <n v="3132000000"/>
    <x v="6"/>
    <x v="22"/>
  </r>
  <r>
    <x v="26"/>
    <x v="2"/>
    <s v="12/31/2014"/>
    <n v="12296000000"/>
    <n v="1982000000"/>
    <n v="3808000000"/>
    <n v="0"/>
    <n v="3603000000"/>
    <x v="6"/>
    <x v="22"/>
  </r>
  <r>
    <x v="26"/>
    <x v="3"/>
    <s v="12/31/2015"/>
    <n v="12200000000"/>
    <n v="2261000000"/>
    <n v="3750000000"/>
    <n v="0"/>
    <n v="3630000000"/>
    <x v="6"/>
    <x v="22"/>
  </r>
  <r>
    <x v="27"/>
    <x v="0"/>
    <s v="12/31/2012"/>
    <n v="2875960000"/>
    <n v="722479000"/>
    <n v="389486000"/>
    <n v="0"/>
    <n v="644276000"/>
    <x v="7"/>
    <x v="23"/>
  </r>
  <r>
    <x v="27"/>
    <x v="1"/>
    <s v="12/31/2013"/>
    <n v="3361407000"/>
    <n v="859873000"/>
    <n v="487084000"/>
    <n v="0"/>
    <n v="800145000"/>
    <x v="7"/>
    <x v="23"/>
  </r>
  <r>
    <x v="27"/>
    <x v="2"/>
    <s v="12/31/2014"/>
    <n v="4100048000"/>
    <n v="1094265000"/>
    <n v="515059000"/>
    <n v="0"/>
    <n v="1003802000"/>
    <x v="7"/>
    <x v="23"/>
  </r>
  <r>
    <x v="27"/>
    <x v="3"/>
    <s v="12/31/2015"/>
    <n v="4771516000"/>
    <n v="1308868000"/>
    <n v="564531000"/>
    <n v="0"/>
    <n v="1285328000"/>
    <x v="7"/>
    <x v="23"/>
  </r>
  <r>
    <x v="28"/>
    <x v="0"/>
    <s v="12/31/2013"/>
    <n v="74452000000"/>
    <n v="54181000000"/>
    <n v="19526000000"/>
    <n v="0"/>
    <n v="0"/>
    <x v="1"/>
    <x v="24"/>
  </r>
  <r>
    <x v="28"/>
    <x v="1"/>
    <s v="12/31/2014"/>
    <n v="88988000000"/>
    <n v="62752000000"/>
    <n v="26058000000"/>
    <n v="0"/>
    <n v="0"/>
    <x v="1"/>
    <x v="24"/>
  </r>
  <r>
    <x v="28"/>
    <x v="2"/>
    <s v="12/31/2015"/>
    <n v="107006000000"/>
    <n v="71651000000"/>
    <n v="33122000000"/>
    <n v="0"/>
    <n v="0"/>
    <x v="1"/>
    <x v="24"/>
  </r>
  <r>
    <x v="28"/>
    <x v="3"/>
    <s v="12/31/2016"/>
    <n v="135987000000"/>
    <n v="88265000000"/>
    <n v="43536000000"/>
    <n v="0"/>
    <n v="0"/>
    <x v="1"/>
    <x v="24"/>
  </r>
  <r>
    <x v="29"/>
    <x v="0"/>
    <s v="12/31/2013"/>
    <n v="17517600000"/>
    <n v="14757700000"/>
    <n v="1924300000"/>
    <n v="0"/>
    <n v="95300000"/>
    <x v="1"/>
    <x v="25"/>
  </r>
  <r>
    <x v="29"/>
    <x v="1"/>
    <s v="12/31/2014"/>
    <n v="19108800000"/>
    <n v="16120100000"/>
    <n v="2061000000"/>
    <n v="0"/>
    <n v="106900000"/>
    <x v="1"/>
    <x v="25"/>
  </r>
  <r>
    <x v="29"/>
    <x v="2"/>
    <s v="12/31/2015"/>
    <n v="20862000000"/>
    <n v="17600500000"/>
    <n v="2245600000"/>
    <n v="0"/>
    <n v="127400000"/>
    <x v="1"/>
    <x v="25"/>
  </r>
  <r>
    <x v="29"/>
    <x v="3"/>
    <s v="12/31/2016"/>
    <n v="21609000000"/>
    <n v="18295800000"/>
    <n v="2280300000"/>
    <n v="0"/>
    <n v="143400000"/>
    <x v="1"/>
    <x v="25"/>
  </r>
  <r>
    <x v="30"/>
    <x v="0"/>
    <s v="12/31/2012"/>
    <n v="61497200000"/>
    <n v="48213600000"/>
    <n v="8680500000"/>
    <n v="0"/>
    <n v="233000000"/>
    <x v="3"/>
    <x v="26"/>
  </r>
  <r>
    <x v="30"/>
    <x v="1"/>
    <s v="12/31/2013"/>
    <n v="71023500000"/>
    <n v="56237100000"/>
    <n v="9952900000"/>
    <n v="0"/>
    <n v="245300000"/>
    <x v="3"/>
    <x v="26"/>
  </r>
  <r>
    <x v="30"/>
    <x v="2"/>
    <s v="12/31/2014"/>
    <n v="73874100000"/>
    <n v="56854900000"/>
    <n v="11748400000"/>
    <n v="0"/>
    <n v="220900000"/>
    <x v="3"/>
    <x v="26"/>
  </r>
  <r>
    <x v="30"/>
    <x v="3"/>
    <s v="12/31/2015"/>
    <n v="79156500000"/>
    <n v="61116900000"/>
    <n v="12534800000"/>
    <n v="0"/>
    <n v="230100000"/>
    <x v="3"/>
    <x v="26"/>
  </r>
  <r>
    <x v="31"/>
    <x v="0"/>
    <s v="12/31/2012"/>
    <n v="16428000000"/>
    <n v="3079000000"/>
    <n v="1333000000"/>
    <n v="0"/>
    <n v="6881000000"/>
    <x v="9"/>
    <x v="27"/>
  </r>
  <r>
    <x v="31"/>
    <x v="1"/>
    <s v="12/31/2013"/>
    <n v="14771000000"/>
    <n v="2938000000"/>
    <n v="1286000000"/>
    <n v="0"/>
    <n v="5866000000"/>
    <x v="9"/>
    <x v="27"/>
  </r>
  <r>
    <x v="31"/>
    <x v="2"/>
    <s v="12/31/2014"/>
    <n v="12691000000"/>
    <n v="2511000000"/>
    <n v="1095000000"/>
    <n v="0"/>
    <n v="9720000000"/>
    <x v="9"/>
    <x v="27"/>
  </r>
  <r>
    <x v="31"/>
    <x v="3"/>
    <s v="12/31/2015"/>
    <n v="6383000000"/>
    <n v="2065000000"/>
    <n v="791000000"/>
    <n v="0"/>
    <n v="29372000000"/>
    <x v="9"/>
    <x v="27"/>
  </r>
  <r>
    <x v="32"/>
    <x v="0"/>
    <s v="12/31/2013"/>
    <n v="14581000000"/>
    <n v="2942000000"/>
    <n v="2256000000"/>
    <n v="0"/>
    <n v="3927000000"/>
    <x v="9"/>
    <x v="27"/>
  </r>
  <r>
    <x v="32"/>
    <x v="1"/>
    <s v="12/31/2014"/>
    <n v="18470000000"/>
    <n v="3317000000"/>
    <n v="2725000000"/>
    <n v="0"/>
    <n v="4550000000"/>
    <x v="9"/>
    <x v="27"/>
  </r>
  <r>
    <x v="32"/>
    <x v="2"/>
    <s v="12/31/2015"/>
    <n v="8698000000"/>
    <n v="3185000000"/>
    <n v="2000000000"/>
    <n v="0"/>
    <n v="4603000000"/>
    <x v="9"/>
    <x v="27"/>
  </r>
  <r>
    <x v="32"/>
    <x v="3"/>
    <s v="12/31/2016"/>
    <n v="7869000000"/>
    <n v="2900000000"/>
    <n v="2094000000"/>
    <n v="0"/>
    <n v="4301000000"/>
    <x v="9"/>
    <x v="27"/>
  </r>
  <r>
    <x v="33"/>
    <x v="0"/>
    <s v="9/30/2013"/>
    <n v="10180400000"/>
    <n v="7472100000"/>
    <n v="1018600000"/>
    <n v="133700000"/>
    <n v="0"/>
    <x v="8"/>
    <x v="28"/>
  </r>
  <r>
    <x v="33"/>
    <x v="1"/>
    <s v="9/30/2014"/>
    <n v="10439000000"/>
    <n v="7629900000"/>
    <n v="1007400000"/>
    <n v="139800000"/>
    <n v="0"/>
    <x v="8"/>
    <x v="28"/>
  </r>
  <r>
    <x v="33"/>
    <x v="2"/>
    <s v="9/30/2015"/>
    <n v="9894900000"/>
    <n v="6939000000"/>
    <n v="895300000"/>
    <n v="137100000"/>
    <n v="0"/>
    <x v="8"/>
    <x v="28"/>
  </r>
  <r>
    <x v="33"/>
    <x v="3"/>
    <s v="9/30/2016"/>
    <n v="9524400000"/>
    <n v="6402700000"/>
    <n v="797600000"/>
    <n v="132000000"/>
    <n v="0"/>
    <x v="8"/>
    <x v="28"/>
  </r>
  <r>
    <x v="34"/>
    <x v="0"/>
    <s v="12/31/2012"/>
    <n v="4292100000"/>
    <n v="2948900000"/>
    <n v="512900000"/>
    <n v="0"/>
    <n v="0"/>
    <x v="2"/>
    <x v="29"/>
  </r>
  <r>
    <x v="34"/>
    <x v="1"/>
    <s v="12/31/2013"/>
    <n v="4614700000"/>
    <n v="3163900000"/>
    <n v="548000000"/>
    <n v="0"/>
    <n v="0"/>
    <x v="2"/>
    <x v="29"/>
  </r>
  <r>
    <x v="34"/>
    <x v="2"/>
    <s v="12/31/2014"/>
    <n v="5345500000"/>
    <n v="3651700000"/>
    <n v="645100000"/>
    <n v="0"/>
    <n v="0"/>
    <x v="2"/>
    <x v="29"/>
  </r>
  <r>
    <x v="34"/>
    <x v="3"/>
    <s v="12/31/2015"/>
    <n v="5568700000"/>
    <n v="3789200000"/>
    <n v="669100000"/>
    <n v="0"/>
    <n v="0"/>
    <x v="2"/>
    <x v="29"/>
  </r>
  <r>
    <x v="35"/>
    <x v="0"/>
    <s v="12/31/2012"/>
    <n v="23700000000"/>
    <n v="20401000000"/>
    <n v="997000000"/>
    <n v="197000000"/>
    <n v="1460000000"/>
    <x v="0"/>
    <x v="30"/>
  </r>
  <r>
    <x v="35"/>
    <x v="1"/>
    <s v="12/31/2013"/>
    <n v="23032000000"/>
    <n v="19286000000"/>
    <n v="1008000000"/>
    <n v="192000000"/>
    <n v="1421000000"/>
    <x v="0"/>
    <x v="30"/>
  </r>
  <r>
    <x v="35"/>
    <x v="2"/>
    <s v="12/31/2014"/>
    <n v="23906000000"/>
    <n v="19137000000"/>
    <n v="995000000"/>
    <n v="218000000"/>
    <n v="1371000000"/>
    <x v="0"/>
    <x v="30"/>
  </r>
  <r>
    <x v="35"/>
    <x v="3"/>
    <s v="12/31/2015"/>
    <n v="22534000000"/>
    <n v="18069000000"/>
    <n v="979000000"/>
    <n v="238000000"/>
    <n v="1280000000"/>
    <x v="0"/>
    <x v="30"/>
  </r>
  <r>
    <x v="36"/>
    <x v="0"/>
    <s v="12/31/2012"/>
    <n v="4856000000"/>
    <n v="1662000000"/>
    <n v="1139000000"/>
    <n v="604000000"/>
    <n v="0"/>
    <x v="2"/>
    <x v="31"/>
  </r>
  <r>
    <x v="36"/>
    <x v="1"/>
    <s v="12/31/2013"/>
    <n v="4583000000"/>
    <n v="1531000000"/>
    <n v="1096000000"/>
    <n v="584000000"/>
    <n v="0"/>
    <x v="2"/>
    <x v="31"/>
  </r>
  <r>
    <x v="36"/>
    <x v="2"/>
    <s v="12/31/2014"/>
    <n v="4408000000"/>
    <n v="1525000000"/>
    <n v="1129000000"/>
    <n v="571000000"/>
    <n v="0"/>
    <x v="2"/>
    <x v="31"/>
  </r>
  <r>
    <x v="36"/>
    <x v="3"/>
    <s v="12/31/2015"/>
    <n v="4664000000"/>
    <n v="1585000000"/>
    <n v="1114000000"/>
    <n v="646000000"/>
    <n v="0"/>
    <x v="2"/>
    <x v="31"/>
  </r>
  <r>
    <x v="37"/>
    <x v="0"/>
    <d v="2015-01-11T00:00:00"/>
    <n v="6824000000"/>
    <n v="3271000000"/>
    <n v="486000000"/>
    <n v="1049000000"/>
    <n v="249000000"/>
    <x v="2"/>
    <x v="7"/>
  </r>
  <r>
    <x v="37"/>
    <x v="1"/>
    <s v="10/30/2016"/>
    <n v="13240000000"/>
    <n v="7300000000"/>
    <n v="806000000"/>
    <n v="2674000000"/>
    <n v="1873000000"/>
    <x v="2"/>
    <x v="7"/>
  </r>
  <r>
    <x v="38"/>
    <x v="0"/>
    <s v="12/31/2012"/>
    <n v="5863500000"/>
    <n v="4335300000"/>
    <n v="1148900000"/>
    <n v="0"/>
    <n v="0"/>
    <x v="8"/>
    <x v="32"/>
  </r>
  <r>
    <x v="38"/>
    <x v="1"/>
    <s v="12/28/2013"/>
    <n v="6140000000"/>
    <n v="4502300000"/>
    <n v="1174200000"/>
    <n v="0"/>
    <n v="0"/>
    <x v="8"/>
    <x v="32"/>
  </r>
  <r>
    <x v="38"/>
    <x v="2"/>
    <d v="2015-03-01T00:00:00"/>
    <n v="6330300000"/>
    <n v="4679100000"/>
    <n v="1158900000"/>
    <n v="0"/>
    <n v="0"/>
    <x v="8"/>
    <x v="32"/>
  </r>
  <r>
    <x v="38"/>
    <x v="3"/>
    <d v="2016-02-01T00:00:00"/>
    <n v="5966900000"/>
    <n v="4321100000"/>
    <n v="1108100000"/>
    <n v="0"/>
    <n v="0"/>
    <x v="8"/>
    <x v="32"/>
  </r>
  <r>
    <x v="39"/>
    <x v="0"/>
    <s v="12/31/2012"/>
    <n v="2853926000"/>
    <n v="1329500000"/>
    <n v="220758000"/>
    <n v="0"/>
    <n v="380402000"/>
    <x v="5"/>
    <x v="33"/>
  </r>
  <r>
    <x v="39"/>
    <x v="1"/>
    <s v="12/31/2013"/>
    <n v="2879000000"/>
    <n v="1289000000"/>
    <n v="234000000"/>
    <n v="0"/>
    <n v="407000000"/>
    <x v="5"/>
    <x v="33"/>
  </r>
  <r>
    <x v="39"/>
    <x v="2"/>
    <s v="12/31/2014"/>
    <n v="3011000000"/>
    <n v="1350000000"/>
    <n v="236000000"/>
    <n v="0"/>
    <n v="424000000"/>
    <x v="5"/>
    <x v="33"/>
  </r>
  <r>
    <x v="39"/>
    <x v="3"/>
    <s v="12/31/2015"/>
    <n v="3159000000"/>
    <n v="1404000000"/>
    <n v="243000000"/>
    <n v="0"/>
    <n v="440000000"/>
    <x v="5"/>
    <x v="33"/>
  </r>
  <r>
    <x v="40"/>
    <x v="0"/>
    <s v="12/31/2012"/>
    <n v="33781000000"/>
    <n v="480000000"/>
    <n v="23392000000"/>
    <n v="0"/>
    <n v="1712000000"/>
    <x v="6"/>
    <x v="34"/>
  </r>
  <r>
    <x v="40"/>
    <x v="1"/>
    <s v="12/31/2013"/>
    <n v="34828000000"/>
    <n v="442000000"/>
    <n v="23150000000"/>
    <n v="0"/>
    <n v="1832000000"/>
    <x v="6"/>
    <x v="34"/>
  </r>
  <r>
    <x v="40"/>
    <x v="2"/>
    <s v="12/31/2014"/>
    <n v="35895000000"/>
    <n v="373000000"/>
    <n v="23153000000"/>
    <n v="0"/>
    <n v="2044000000"/>
    <x v="6"/>
    <x v="34"/>
  </r>
  <r>
    <x v="40"/>
    <x v="3"/>
    <s v="12/31/2015"/>
    <n v="34441000000"/>
    <n v="475000000"/>
    <n v="22892000000"/>
    <n v="0"/>
    <n v="1988000000"/>
    <x v="6"/>
    <x v="34"/>
  </r>
  <r>
    <x v="41"/>
    <x v="0"/>
    <s v="8/31/2013"/>
    <n v="2089100000"/>
    <n v="1251500000"/>
    <n v="607600000"/>
    <n v="0"/>
    <n v="0"/>
    <x v="0"/>
    <x v="21"/>
  </r>
  <r>
    <x v="41"/>
    <x v="1"/>
    <s v="8/31/2014"/>
    <n v="2393500000"/>
    <n v="1414300000"/>
    <n v="680300000"/>
    <n v="0"/>
    <n v="0"/>
    <x v="0"/>
    <x v="21"/>
  </r>
  <r>
    <x v="41"/>
    <x v="2"/>
    <s v="8/31/2015"/>
    <n v="2706700000"/>
    <n v="1561100000"/>
    <n v="756900000"/>
    <n v="0"/>
    <n v="0"/>
    <x v="0"/>
    <x v="21"/>
  </r>
  <r>
    <x v="41"/>
    <x v="3"/>
    <s v="8/31/2016"/>
    <n v="3291300000"/>
    <n v="1855100000"/>
    <n v="946000000"/>
    <n v="0"/>
    <n v="0"/>
    <x v="0"/>
    <x v="21"/>
  </r>
  <r>
    <x v="42"/>
    <x v="0"/>
    <s v="8/31/2013"/>
    <n v="9147530000"/>
    <n v="4406595000"/>
    <n v="2967837000"/>
    <n v="0"/>
    <n v="0"/>
    <x v="1"/>
    <x v="25"/>
  </r>
  <r>
    <x v="42"/>
    <x v="1"/>
    <s v="8/30/2014"/>
    <n v="9475313000"/>
    <n v="4540406000"/>
    <n v="3104684000"/>
    <n v="0"/>
    <n v="0"/>
    <x v="1"/>
    <x v="25"/>
  </r>
  <r>
    <x v="42"/>
    <x v="2"/>
    <s v="8/29/2015"/>
    <n v="10187340000"/>
    <n v="4860309000"/>
    <n v="3373980000"/>
    <n v="0"/>
    <n v="0"/>
    <x v="1"/>
    <x v="25"/>
  </r>
  <r>
    <x v="42"/>
    <x v="3"/>
    <s v="8/27/2016"/>
    <n v="10635676000"/>
    <n v="5026940000"/>
    <n v="3548341000"/>
    <n v="0"/>
    <n v="0"/>
    <x v="1"/>
    <x v="25"/>
  </r>
  <r>
    <x v="43"/>
    <x v="0"/>
    <s v="12/31/2013"/>
    <n v="86623000000"/>
    <n v="73268000000"/>
    <n v="3742000000"/>
    <n v="3071000000"/>
    <n v="0"/>
    <x v="0"/>
    <x v="30"/>
  </r>
  <r>
    <x v="43"/>
    <x v="1"/>
    <s v="12/31/2014"/>
    <n v="90762000000"/>
    <n v="76752000000"/>
    <n v="3480000000"/>
    <n v="3047000000"/>
    <n v="0"/>
    <x v="0"/>
    <x v="30"/>
  </r>
  <r>
    <x v="43"/>
    <x v="2"/>
    <s v="12/31/2015"/>
    <n v="96114000000"/>
    <n v="82088000000"/>
    <n v="3251000000"/>
    <n v="3331000000"/>
    <n v="0"/>
    <x v="0"/>
    <x v="30"/>
  </r>
  <r>
    <x v="43"/>
    <x v="3"/>
    <s v="12/31/2016"/>
    <n v="94571000000"/>
    <n v="80790000000"/>
    <n v="3313000000"/>
    <n v="4627000000"/>
    <n v="0"/>
    <x v="0"/>
    <x v="30"/>
  </r>
  <r>
    <x v="44"/>
    <x v="0"/>
    <s v="12/31/2012"/>
    <n v="100078000000"/>
    <n v="3753000000"/>
    <n v="70829000000"/>
    <n v="0"/>
    <n v="9433000000"/>
    <x v="6"/>
    <x v="35"/>
  </r>
  <r>
    <x v="44"/>
    <x v="1"/>
    <s v="12/31/2013"/>
    <n v="101697000000"/>
    <n v="3034000000"/>
    <n v="68128000000"/>
    <n v="0"/>
    <n v="4642000000"/>
    <x v="6"/>
    <x v="35"/>
  </r>
  <r>
    <x v="44"/>
    <x v="2"/>
    <s v="12/31/2014"/>
    <n v="95181000000"/>
    <n v="2656000000"/>
    <n v="74181000000"/>
    <n v="0"/>
    <n v="3211000000"/>
    <x v="6"/>
    <x v="35"/>
  </r>
  <r>
    <x v="44"/>
    <x v="3"/>
    <s v="12/31/2015"/>
    <n v="93056000000"/>
    <n v="2204000000"/>
    <n v="56358000000"/>
    <n v="0"/>
    <n v="3995000000"/>
    <x v="6"/>
    <x v="35"/>
  </r>
  <r>
    <x v="45"/>
    <x v="0"/>
    <s v="12/31/2012"/>
    <n v="13936000000"/>
    <n v="6802000000"/>
    <n v="3283000000"/>
    <n v="1081000000"/>
    <n v="0"/>
    <x v="3"/>
    <x v="5"/>
  </r>
  <r>
    <x v="45"/>
    <x v="1"/>
    <s v="12/31/2013"/>
    <n v="9413000000"/>
    <n v="5251000000"/>
    <n v="3084000000"/>
    <n v="582000000"/>
    <n v="0"/>
    <x v="3"/>
    <x v="5"/>
  </r>
  <r>
    <x v="45"/>
    <x v="2"/>
    <s v="12/31/2014"/>
    <n v="10719000000"/>
    <n v="6138000000"/>
    <n v="3315000000"/>
    <n v="610000000"/>
    <n v="0"/>
    <x v="3"/>
    <x v="5"/>
  </r>
  <r>
    <x v="45"/>
    <x v="3"/>
    <s v="12/31/2015"/>
    <n v="9968000000"/>
    <n v="5822000000"/>
    <n v="3094000000"/>
    <n v="603000000"/>
    <n v="0"/>
    <x v="3"/>
    <x v="5"/>
  </r>
  <r>
    <x v="46"/>
    <x v="0"/>
    <d v="2013-02-03T00:00:00"/>
    <n v="10914585000"/>
    <n v="6525830000"/>
    <n v="2750537000"/>
    <n v="0"/>
    <n v="0"/>
    <x v="1"/>
    <x v="25"/>
  </r>
  <r>
    <x v="46"/>
    <x v="1"/>
    <d v="2014-01-03T00:00:00"/>
    <n v="11503963000"/>
    <n v="6938381000"/>
    <n v="2950995000"/>
    <n v="0"/>
    <n v="0"/>
    <x v="1"/>
    <x v="25"/>
  </r>
  <r>
    <x v="46"/>
    <x v="2"/>
    <s v="2/28/2015"/>
    <n v="11881176000"/>
    <n v="7261397000"/>
    <n v="3065486000"/>
    <n v="0"/>
    <n v="0"/>
    <x v="1"/>
    <x v="25"/>
  </r>
  <r>
    <x v="46"/>
    <x v="3"/>
    <s v="2/27/2016"/>
    <n v="12103887000"/>
    <n v="7483577000"/>
    <n v="3205407000"/>
    <n v="0"/>
    <n v="0"/>
    <x v="1"/>
    <x v="25"/>
  </r>
  <r>
    <x v="47"/>
    <x v="0"/>
    <s v="12/31/2012"/>
    <n v="10737000000"/>
    <n v="429000000"/>
    <n v="5650000000"/>
    <n v="0"/>
    <n v="1167000000"/>
    <x v="6"/>
    <x v="35"/>
  </r>
  <r>
    <x v="47"/>
    <x v="1"/>
    <s v="12/31/2013"/>
    <n v="10543000000"/>
    <n v="301000000"/>
    <n v="5625000000"/>
    <n v="0"/>
    <n v="698000000"/>
    <x v="6"/>
    <x v="35"/>
  </r>
  <r>
    <x v="47"/>
    <x v="2"/>
    <s v="12/31/2014"/>
    <n v="9998000000"/>
    <n v="239000000"/>
    <n v="5715000000"/>
    <n v="0"/>
    <n v="342000000"/>
    <x v="6"/>
    <x v="35"/>
  </r>
  <r>
    <x v="47"/>
    <x v="3"/>
    <s v="12/31/2015"/>
    <n v="10346000000"/>
    <n v="233000000"/>
    <n v="5996000000"/>
    <n v="0"/>
    <n v="533000000"/>
    <x v="6"/>
    <x v="35"/>
  </r>
  <r>
    <x v="48"/>
    <x v="0"/>
    <d v="2012-03-03T00:00:00"/>
    <n v="45457000000"/>
    <n v="34473000000"/>
    <n v="8755000000"/>
    <n v="0"/>
    <n v="0"/>
    <x v="1"/>
    <x v="36"/>
  </r>
  <r>
    <x v="48"/>
    <x v="1"/>
    <d v="2014-01-02T00:00:00"/>
    <n v="40611000000"/>
    <n v="31212000000"/>
    <n v="8106000000"/>
    <n v="0"/>
    <n v="0"/>
    <x v="1"/>
    <x v="36"/>
  </r>
  <r>
    <x v="48"/>
    <x v="2"/>
    <s v="1/31/2015"/>
    <n v="40339000000"/>
    <n v="31292000000"/>
    <n v="7592000000"/>
    <n v="0"/>
    <n v="0"/>
    <x v="1"/>
    <x v="36"/>
  </r>
  <r>
    <x v="48"/>
    <x v="3"/>
    <s v="1/30/2016"/>
    <n v="39528000000"/>
    <n v="30337000000"/>
    <n v="7618000000"/>
    <n v="0"/>
    <n v="0"/>
    <x v="1"/>
    <x v="36"/>
  </r>
  <r>
    <x v="49"/>
    <x v="0"/>
    <s v="12/31/2013"/>
    <n v="3049500000"/>
    <n v="1194400000"/>
    <n v="920300000"/>
    <n v="295700000"/>
    <n v="0"/>
    <x v="3"/>
    <x v="5"/>
  </r>
  <r>
    <x v="49"/>
    <x v="1"/>
    <s v="12/31/2014"/>
    <n v="3323600000"/>
    <n v="1258600000"/>
    <n v="981500000"/>
    <n v="302000000"/>
    <n v="0"/>
    <x v="3"/>
    <x v="5"/>
  </r>
  <r>
    <x v="49"/>
    <x v="2"/>
    <s v="12/31/2015"/>
    <n v="3416000000"/>
    <n v="1301200000"/>
    <n v="1012100000"/>
    <n v="259200000"/>
    <n v="0"/>
    <x v="3"/>
    <x v="5"/>
  </r>
  <r>
    <x v="49"/>
    <x v="3"/>
    <s v="12/31/2016"/>
    <n v="3714000000"/>
    <n v="1371700000"/>
    <n v="1101900000"/>
    <n v="292800000"/>
    <n v="0"/>
    <x v="3"/>
    <x v="5"/>
  </r>
  <r>
    <x v="50"/>
    <x v="0"/>
    <s v="9/30/2013"/>
    <n v="8054000000"/>
    <n v="3883000000"/>
    <n v="2422000000"/>
    <n v="494000000"/>
    <n v="0"/>
    <x v="3"/>
    <x v="5"/>
  </r>
  <r>
    <x v="50"/>
    <x v="1"/>
    <s v="9/30/2014"/>
    <n v="8446000000"/>
    <n v="4145000000"/>
    <n v="2145000000"/>
    <n v="550000000"/>
    <n v="0"/>
    <x v="3"/>
    <x v="5"/>
  </r>
  <r>
    <x v="50"/>
    <x v="2"/>
    <s v="9/30/2015"/>
    <n v="10282000000"/>
    <n v="5587000000"/>
    <n v="2563000000"/>
    <n v="632000000"/>
    <n v="0"/>
    <x v="3"/>
    <x v="5"/>
  </r>
  <r>
    <x v="50"/>
    <x v="3"/>
    <s v="9/30/2016"/>
    <n v="12483000000"/>
    <n v="6492000000"/>
    <n v="3005000000"/>
    <n v="828000000"/>
    <n v="0"/>
    <x v="3"/>
    <x v="5"/>
  </r>
  <r>
    <x v="51"/>
    <x v="0"/>
    <s v="12/31/2013"/>
    <n v="22364000000"/>
    <n v="18553000000"/>
    <n v="1306000000"/>
    <n v="556000000"/>
    <n v="0"/>
    <x v="9"/>
    <x v="37"/>
  </r>
  <r>
    <x v="51"/>
    <x v="1"/>
    <s v="12/31/2014"/>
    <n v="24551000000"/>
    <n v="19746000000"/>
    <n v="1333000000"/>
    <n v="613000000"/>
    <n v="0"/>
    <x v="9"/>
    <x v="37"/>
  </r>
  <r>
    <x v="51"/>
    <x v="2"/>
    <s v="12/31/2015"/>
    <n v="15742000000"/>
    <n v="14415000000"/>
    <n v="969000000"/>
    <n v="466000000"/>
    <n v="0"/>
    <x v="9"/>
    <x v="37"/>
  </r>
  <r>
    <x v="51"/>
    <x v="3"/>
    <s v="12/31/2016"/>
    <n v="9841000000"/>
    <n v="9973000000"/>
    <n v="815000000"/>
    <n v="384000000"/>
    <n v="0"/>
    <x v="9"/>
    <x v="37"/>
  </r>
  <r>
    <x v="52"/>
    <x v="0"/>
    <s v="12/31/2013"/>
    <n v="6932200000"/>
    <n v="857700000"/>
    <n v="1797000000"/>
    <n v="1444100000"/>
    <n v="342900000"/>
    <x v="3"/>
    <x v="19"/>
  </r>
  <r>
    <x v="52"/>
    <x v="1"/>
    <s v="12/31/2014"/>
    <n v="9703300000"/>
    <n v="1171000000"/>
    <n v="2193400000"/>
    <n v="1893400000"/>
    <n v="489800000"/>
    <x v="3"/>
    <x v="19"/>
  </r>
  <r>
    <x v="52"/>
    <x v="2"/>
    <s v="12/31/2015"/>
    <n v="10763800000"/>
    <n v="1240400000"/>
    <n v="2143600000"/>
    <n v="2012800000"/>
    <n v="382600000"/>
    <x v="3"/>
    <x v="19"/>
  </r>
  <r>
    <x v="52"/>
    <x v="3"/>
    <s v="12/31/2016"/>
    <n v="11448800000"/>
    <n v="1478700000"/>
    <n v="1972900000"/>
    <n v="1973300000"/>
    <n v="385600000"/>
    <x v="3"/>
    <x v="19"/>
  </r>
  <r>
    <x v="53"/>
    <x v="0"/>
    <s v="12/31/2012"/>
    <n v="8735700000"/>
    <n v="7174000000"/>
    <n v="488300000"/>
    <n v="0"/>
    <n v="282900000"/>
    <x v="8"/>
    <x v="38"/>
  </r>
  <r>
    <x v="53"/>
    <x v="1"/>
    <s v="12/31/2013"/>
    <n v="8468100000"/>
    <n v="6875400000"/>
    <n v="497400000"/>
    <n v="0"/>
    <n v="299900000"/>
    <x v="8"/>
    <x v="38"/>
  </r>
  <r>
    <x v="53"/>
    <x v="2"/>
    <s v="12/31/2014"/>
    <n v="8570000000"/>
    <n v="6903500000"/>
    <n v="547000000"/>
    <n v="0"/>
    <n v="280900000"/>
    <x v="8"/>
    <x v="38"/>
  </r>
  <r>
    <x v="53"/>
    <x v="3"/>
    <s v="12/31/2015"/>
    <n v="7997000000"/>
    <n v="6460300000"/>
    <n v="646000000"/>
    <n v="0"/>
    <n v="285500000"/>
    <x v="8"/>
    <x v="38"/>
  </r>
  <r>
    <x v="54"/>
    <x v="0"/>
    <s v="12/31/2012"/>
    <n v="17621000000"/>
    <n v="4610000000"/>
    <n v="5017000000"/>
    <n v="3904000000"/>
    <n v="0"/>
    <x v="3"/>
    <x v="4"/>
  </r>
  <r>
    <x v="54"/>
    <x v="1"/>
    <s v="12/31/2013"/>
    <n v="16385000000"/>
    <n v="4619000000"/>
    <n v="4939000000"/>
    <n v="3731000000"/>
    <n v="0"/>
    <x v="3"/>
    <x v="4"/>
  </r>
  <r>
    <x v="54"/>
    <x v="2"/>
    <s v="12/31/2014"/>
    <n v="15879000000"/>
    <n v="3932000000"/>
    <n v="4822000000"/>
    <n v="4534000000"/>
    <n v="0"/>
    <x v="3"/>
    <x v="4"/>
  </r>
  <r>
    <x v="54"/>
    <x v="3"/>
    <s v="12/31/2015"/>
    <n v="16560000000"/>
    <n v="3909000000"/>
    <n v="4841000000"/>
    <n v="5920000000"/>
    <n v="0"/>
    <x v="3"/>
    <x v="4"/>
  </r>
  <r>
    <x v="55"/>
    <x v="0"/>
    <s v="12/31/2012"/>
    <n v="7249000000"/>
    <n v="2349000000"/>
    <n v="2529000000"/>
    <n v="886000000"/>
    <n v="395000000"/>
    <x v="3"/>
    <x v="5"/>
  </r>
  <r>
    <x v="55"/>
    <x v="1"/>
    <s v="12/31/2013"/>
    <n v="7143000000"/>
    <n v="2174000000"/>
    <n v="2678000000"/>
    <n v="861000000"/>
    <n v="410000000"/>
    <x v="3"/>
    <x v="5"/>
  </r>
  <r>
    <x v="55"/>
    <x v="2"/>
    <s v="12/31/2014"/>
    <n v="7380000000"/>
    <n v="2210000000"/>
    <n v="2817000000"/>
    <n v="817000000"/>
    <n v="438000000"/>
    <x v="3"/>
    <x v="5"/>
  </r>
  <r>
    <x v="55"/>
    <x v="3"/>
    <s v="12/31/2015"/>
    <n v="7477000000"/>
    <n v="2173000000"/>
    <n v="2996000000"/>
    <n v="876000000"/>
    <n v="495000000"/>
    <x v="3"/>
    <x v="5"/>
  </r>
  <r>
    <x v="56"/>
    <x v="0"/>
    <s v="12/31/2013"/>
    <n v="7436600000"/>
    <n v="5879100000"/>
    <n v="702300000"/>
    <n v="0"/>
    <n v="0"/>
    <x v="1"/>
    <x v="39"/>
  </r>
  <r>
    <x v="56"/>
    <x v="1"/>
    <s v="12/31/2014"/>
    <n v="8305100000"/>
    <n v="6548700000"/>
    <n v="792700000"/>
    <n v="0"/>
    <n v="0"/>
    <x v="1"/>
    <x v="39"/>
  </r>
  <r>
    <x v="56"/>
    <x v="2"/>
    <s v="12/31/2015"/>
    <n v="8023200000"/>
    <n v="6320100000"/>
    <n v="763400000"/>
    <n v="0"/>
    <n v="0"/>
    <x v="1"/>
    <x v="39"/>
  </r>
  <r>
    <x v="56"/>
    <x v="3"/>
    <s v="12/31/2016"/>
    <n v="9071000000"/>
    <n v="7137900000"/>
    <n v="1707200000"/>
    <n v="0"/>
    <n v="0"/>
    <x v="1"/>
    <x v="39"/>
  </r>
  <r>
    <x v="57"/>
    <x v="0"/>
    <s v="12/31/2012"/>
    <n v="1847186000"/>
    <n v="667208000"/>
    <n v="93782000"/>
    <n v="0"/>
    <n v="445875000"/>
    <x v="7"/>
    <x v="14"/>
  </r>
  <r>
    <x v="57"/>
    <x v="1"/>
    <s v="12/31/2013"/>
    <n v="2135539000"/>
    <n v="771403000"/>
    <n v="117073000"/>
    <n v="0"/>
    <n v="560637000"/>
    <x v="7"/>
    <x v="14"/>
  </r>
  <r>
    <x v="57"/>
    <x v="2"/>
    <s v="12/31/2014"/>
    <n v="2396998000"/>
    <n v="864526000"/>
    <n v="102077000"/>
    <n v="0"/>
    <n v="628573000"/>
    <x v="7"/>
    <x v="14"/>
  </r>
  <r>
    <x v="57"/>
    <x v="3"/>
    <s v="12/31/2015"/>
    <n v="2490821000"/>
    <n v="904336000"/>
    <n v="97578000"/>
    <n v="0"/>
    <n v="639542000"/>
    <x v="7"/>
    <x v="14"/>
  </r>
  <r>
    <x v="58"/>
    <x v="0"/>
    <s v="5/26/2013"/>
    <n v="13469300000"/>
    <n v="10104400000"/>
    <n v="2065900000"/>
    <n v="0"/>
    <n v="0"/>
    <x v="4"/>
    <x v="40"/>
  </r>
  <r>
    <x v="58"/>
    <x v="1"/>
    <s v="5/25/2014"/>
    <n v="11838200000"/>
    <n v="8910800000"/>
    <n v="1778900000"/>
    <n v="0"/>
    <n v="0"/>
    <x v="4"/>
    <x v="40"/>
  </r>
  <r>
    <x v="58"/>
    <x v="2"/>
    <s v="5/31/2015"/>
    <n v="11937000000"/>
    <n v="9061400000"/>
    <n v="1545300000"/>
    <n v="0"/>
    <n v="0"/>
    <x v="4"/>
    <x v="40"/>
  </r>
  <r>
    <x v="58"/>
    <x v="3"/>
    <s v="5/29/2016"/>
    <n v="11642900000"/>
    <n v="8552100000"/>
    <n v="2209400000"/>
    <n v="0"/>
    <n v="0"/>
    <x v="4"/>
    <x v="40"/>
  </r>
  <r>
    <x v="59"/>
    <x v="0"/>
    <s v="6/30/2013"/>
    <n v="101093000000"/>
    <n v="96172000000"/>
    <n v="2875000000"/>
    <n v="0"/>
    <n v="158000000"/>
    <x v="3"/>
    <x v="4"/>
  </r>
  <r>
    <x v="59"/>
    <x v="1"/>
    <s v="6/30/2014"/>
    <n v="91084000000"/>
    <n v="85923000000"/>
    <n v="3028000000"/>
    <n v="0"/>
    <n v="223000000"/>
    <x v="3"/>
    <x v="4"/>
  </r>
  <r>
    <x v="59"/>
    <x v="2"/>
    <s v="6/30/2015"/>
    <n v="102531000000"/>
    <n v="96819000000"/>
    <n v="3240000000"/>
    <n v="0"/>
    <n v="281000000"/>
    <x v="3"/>
    <x v="4"/>
  </r>
  <r>
    <x v="59"/>
    <x v="3"/>
    <s v="6/30/2016"/>
    <n v="121546000000"/>
    <n v="115003000000"/>
    <n v="3648000000"/>
    <n v="0"/>
    <n v="459000000"/>
    <x v="3"/>
    <x v="4"/>
  </r>
  <r>
    <x v="60"/>
    <x v="0"/>
    <s v="12/31/2013"/>
    <n v="55656000000"/>
    <n v="41454000000"/>
    <n v="6528000000"/>
    <n v="2046000000"/>
    <n v="0"/>
    <x v="0"/>
    <x v="41"/>
  </r>
  <r>
    <x v="60"/>
    <x v="1"/>
    <s v="12/31/2014"/>
    <n v="55184000000"/>
    <n v="41342000000"/>
    <n v="8148000000"/>
    <n v="2380000000"/>
    <n v="0"/>
    <x v="0"/>
    <x v="41"/>
  </r>
  <r>
    <x v="60"/>
    <x v="2"/>
    <s v="12/31/2015"/>
    <n v="47011000000"/>
    <n v="34133000000"/>
    <n v="6974000000"/>
    <n v="2119000000"/>
    <n v="0"/>
    <x v="0"/>
    <x v="41"/>
  </r>
  <r>
    <x v="60"/>
    <x v="3"/>
    <s v="12/31/2016"/>
    <n v="38537000000"/>
    <n v="28905000000"/>
    <n v="6588000000"/>
    <n v="1951000000"/>
    <n v="0"/>
    <x v="0"/>
    <x v="41"/>
  </r>
  <r>
    <x v="61"/>
    <x v="0"/>
    <s v="12/31/2012"/>
    <n v="17936000000"/>
    <n v="12620000000"/>
    <n v="2096000000"/>
    <n v="0"/>
    <n v="-6000000"/>
    <x v="6"/>
    <x v="13"/>
  </r>
  <r>
    <x v="61"/>
    <x v="1"/>
    <s v="12/31/2013"/>
    <n v="19261000000"/>
    <n v="12522000000"/>
    <n v="2211000000"/>
    <n v="0"/>
    <n v="15000000"/>
    <x v="6"/>
    <x v="13"/>
  </r>
  <r>
    <x v="61"/>
    <x v="2"/>
    <s v="12/31/2014"/>
    <n v="19171000000"/>
    <n v="13241000000"/>
    <n v="2245000000"/>
    <n v="0"/>
    <n v="-82000000"/>
    <x v="6"/>
    <x v="13"/>
  </r>
  <r>
    <x v="61"/>
    <x v="3"/>
    <s v="12/31/2015"/>
    <n v="18987000000"/>
    <n v="12968000000"/>
    <n v="2270000000"/>
    <n v="0"/>
    <n v="120000000"/>
    <x v="6"/>
    <x v="13"/>
  </r>
  <r>
    <x v="62"/>
    <x v="0"/>
    <s v="12/31/2012"/>
    <n v="6514099000"/>
    <n v="5745428000"/>
    <n v="0"/>
    <n v="0"/>
    <n v="169645000"/>
    <x v="7"/>
    <x v="42"/>
  </r>
  <r>
    <x v="62"/>
    <x v="1"/>
    <s v="12/31/2013"/>
    <n v="7184794000"/>
    <n v="6293699000"/>
    <n v="0"/>
    <n v="0"/>
    <n v="190390000"/>
    <x v="7"/>
    <x v="42"/>
  </r>
  <r>
    <x v="62"/>
    <x v="2"/>
    <s v="12/31/2014"/>
    <n v="9049918000"/>
    <n v="8050222000"/>
    <n v="0"/>
    <n v="0"/>
    <n v="265101000"/>
    <x v="7"/>
    <x v="42"/>
  </r>
  <r>
    <x v="62"/>
    <x v="3"/>
    <s v="12/31/2015"/>
    <n v="10855810000"/>
    <n v="9716541000"/>
    <n v="0"/>
    <n v="0"/>
    <n v="314096000"/>
    <x v="7"/>
    <x v="42"/>
  </r>
  <r>
    <x v="63"/>
    <x v="0"/>
    <s v="12/31/2012"/>
    <n v="2432680000"/>
    <n v="728989000"/>
    <n v="212572000"/>
    <n v="0"/>
    <n v="622592000"/>
    <x v="7"/>
    <x v="14"/>
  </r>
  <r>
    <x v="63"/>
    <x v="1"/>
    <s v="12/31/2013"/>
    <n v="2865751000"/>
    <n v="991017000"/>
    <n v="213519000"/>
    <n v="0"/>
    <n v="741342000"/>
    <x v="7"/>
    <x v="14"/>
  </r>
  <r>
    <x v="63"/>
    <x v="2"/>
    <s v="12/31/2014"/>
    <n v="3538756000"/>
    <n v="1306606000"/>
    <n v="257296000"/>
    <n v="0"/>
    <n v="985781000"/>
    <x v="7"/>
    <x v="14"/>
  </r>
  <r>
    <x v="63"/>
    <x v="3"/>
    <s v="12/31/2015"/>
    <n v="3663851000"/>
    <n v="1321426000"/>
    <n v="310921000"/>
    <n v="0"/>
    <n v="1036178000"/>
    <x v="7"/>
    <x v="14"/>
  </r>
  <r>
    <x v="64"/>
    <x v="0"/>
    <s v="11/30/2013"/>
    <n v="15456000000"/>
    <n v="10645000000"/>
    <n v="1879000000"/>
    <n v="0"/>
    <n v="1590000000"/>
    <x v="1"/>
    <x v="43"/>
  </r>
  <r>
    <x v="64"/>
    <x v="1"/>
    <s v="11/30/2014"/>
    <n v="15884000000"/>
    <n v="10421000000"/>
    <n v="2054000000"/>
    <n v="0"/>
    <n v="1637000000"/>
    <x v="1"/>
    <x v="43"/>
  </r>
  <r>
    <x v="64"/>
    <x v="2"/>
    <s v="11/30/2015"/>
    <n v="15714000000"/>
    <n v="9447000000"/>
    <n v="2067000000"/>
    <n v="0"/>
    <n v="1626000000"/>
    <x v="1"/>
    <x v="43"/>
  </r>
  <r>
    <x v="64"/>
    <x v="3"/>
    <s v="11/30/2016"/>
    <n v="16389000000"/>
    <n v="9383000000"/>
    <n v="2197000000"/>
    <n v="0"/>
    <n v="1738000000"/>
    <x v="1"/>
    <x v="43"/>
  </r>
  <r>
    <x v="65"/>
    <x v="0"/>
    <s v="12/31/2013"/>
    <n v="6493900000"/>
    <n v="340400000"/>
    <n v="1684500000"/>
    <n v="2226200000"/>
    <n v="262800000"/>
    <x v="3"/>
    <x v="19"/>
  </r>
  <r>
    <x v="65"/>
    <x v="1"/>
    <s v="12/31/2014"/>
    <n v="7670400000"/>
    <n v="385900000"/>
    <n v="2027900000"/>
    <n v="2430600000"/>
    <n v="258300000"/>
    <x v="3"/>
    <x v="19"/>
  </r>
  <r>
    <x v="65"/>
    <x v="2"/>
    <s v="12/31/2015"/>
    <n v="9256000000"/>
    <n v="420100000"/>
    <n v="2305400000"/>
    <n v="3697300000"/>
    <n v="279000000"/>
    <x v="3"/>
    <x v="19"/>
  </r>
  <r>
    <x v="65"/>
    <x v="3"/>
    <s v="12/31/2016"/>
    <n v="11229200000"/>
    <n v="438000000"/>
    <n v="2657700000"/>
    <n v="4470100000"/>
    <n v="459000000"/>
    <x v="3"/>
    <x v="19"/>
  </r>
  <r>
    <x v="66"/>
    <x v="0"/>
    <s v="12/28/2013"/>
    <n v="2910748000"/>
    <n v="514722000"/>
    <n v="1468434000"/>
    <n v="338786000"/>
    <n v="12794000"/>
    <x v="3"/>
    <x v="44"/>
  </r>
  <r>
    <x v="66"/>
    <x v="1"/>
    <d v="2015-03-01T00:00:00"/>
    <n v="3402703000"/>
    <n v="604377000"/>
    <n v="1628961000"/>
    <n v="392805000"/>
    <n v="13476000"/>
    <x v="3"/>
    <x v="44"/>
  </r>
  <r>
    <x v="66"/>
    <x v="2"/>
    <d v="2016-02-01T00:00:00"/>
    <n v="4425267000"/>
    <n v="750781000"/>
    <n v="2262024000"/>
    <n v="539799000"/>
    <n v="91527000"/>
    <x v="3"/>
    <x v="44"/>
  </r>
  <r>
    <x v="66"/>
    <x v="3"/>
    <s v="12/31/2016"/>
    <n v="4796473000"/>
    <n v="779116000"/>
    <n v="2464380000"/>
    <n v="551418000"/>
    <n v="90546000"/>
    <x v="3"/>
    <x v="44"/>
  </r>
  <r>
    <x v="67"/>
    <x v="0"/>
    <s v="12/31/2012"/>
    <n v="6104000000"/>
    <n v="2990700000"/>
    <n v="200900000"/>
    <n v="0"/>
    <n v="0"/>
    <x v="8"/>
    <x v="45"/>
  </r>
  <r>
    <x v="67"/>
    <x v="1"/>
    <s v="12/31/2013"/>
    <n v="5474700000"/>
    <n v="2954500000"/>
    <n v="150200000"/>
    <n v="0"/>
    <n v="0"/>
    <x v="8"/>
    <x v="45"/>
  </r>
  <r>
    <x v="67"/>
    <x v="2"/>
    <s v="12/31/2014"/>
    <n v="4743200000"/>
    <n v="2964700000"/>
    <n v="205200000"/>
    <n v="0"/>
    <n v="0"/>
    <x v="8"/>
    <x v="45"/>
  </r>
  <r>
    <x v="67"/>
    <x v="3"/>
    <s v="12/31/2015"/>
    <n v="4308300000"/>
    <n v="2761200000"/>
    <n v="319000000"/>
    <n v="0"/>
    <n v="0"/>
    <x v="8"/>
    <x v="45"/>
  </r>
  <r>
    <x v="68"/>
    <x v="0"/>
    <s v="12/31/2012"/>
    <n v="5513000000"/>
    <n v="375000000"/>
    <n v="3380000000"/>
    <n v="0"/>
    <n v="490000000"/>
    <x v="6"/>
    <x v="46"/>
  </r>
  <r>
    <x v="68"/>
    <x v="1"/>
    <s v="12/31/2013"/>
    <n v="5133000000"/>
    <n v="216000000"/>
    <n v="3142000000"/>
    <n v="0"/>
    <n v="581000000"/>
    <x v="6"/>
    <x v="46"/>
  </r>
  <r>
    <x v="68"/>
    <x v="2"/>
    <s v="12/31/2014"/>
    <n v="5342000000"/>
    <n v="160000000"/>
    <n v="3247000000"/>
    <n v="0"/>
    <n v="464000000"/>
    <x v="6"/>
    <x v="46"/>
  </r>
  <r>
    <x v="68"/>
    <x v="3"/>
    <s v="12/31/2015"/>
    <n v="5276000000"/>
    <n v="237000000"/>
    <n v="3113000000"/>
    <n v="0"/>
    <n v="448000000"/>
    <x v="6"/>
    <x v="46"/>
  </r>
  <r>
    <x v="69"/>
    <x v="0"/>
    <s v="12/31/2012"/>
    <n v="2921900000"/>
    <n v="1630500000"/>
    <n v="746300000"/>
    <n v="0"/>
    <n v="0"/>
    <x v="4"/>
    <x v="47"/>
  </r>
  <r>
    <x v="69"/>
    <x v="1"/>
    <s v="12/31/2013"/>
    <n v="3194300000"/>
    <n v="1756300000"/>
    <n v="815800000"/>
    <n v="0"/>
    <n v="0"/>
    <x v="4"/>
    <x v="47"/>
  </r>
  <r>
    <x v="69"/>
    <x v="2"/>
    <s v="12/31/2014"/>
    <n v="3297600000"/>
    <n v="1844700000"/>
    <n v="811700000"/>
    <n v="0"/>
    <n v="0"/>
    <x v="4"/>
    <x v="47"/>
  </r>
  <r>
    <x v="69"/>
    <x v="3"/>
    <s v="12/31/2015"/>
    <n v="3394800000"/>
    <n v="1883000000"/>
    <n v="837600000"/>
    <n v="0"/>
    <n v="0"/>
    <x v="4"/>
    <x v="47"/>
  </r>
  <r>
    <x v="70"/>
    <x v="0"/>
    <s v="12/31/2012"/>
    <n v="12316000000"/>
    <n v="7081000000"/>
    <n v="723000000"/>
    <n v="0"/>
    <n v="2811000000"/>
    <x v="9"/>
    <x v="48"/>
  </r>
  <r>
    <x v="70"/>
    <x v="1"/>
    <s v="12/31/2013"/>
    <n v="19080000000"/>
    <n v="12930000000"/>
    <n v="686000000"/>
    <n v="0"/>
    <n v="2903000000"/>
    <x v="9"/>
    <x v="48"/>
  </r>
  <r>
    <x v="70"/>
    <x v="2"/>
    <s v="12/31/2014"/>
    <n v="23125000000"/>
    <n v="16049000000"/>
    <n v="554000000"/>
    <n v="0"/>
    <n v="2915000000"/>
    <x v="9"/>
    <x v="48"/>
  </r>
  <r>
    <x v="70"/>
    <x v="3"/>
    <s v="12/31/2015"/>
    <n v="12764000000"/>
    <n v="10295000000"/>
    <n v="334000000"/>
    <n v="0"/>
    <n v="2229000000"/>
    <x v="9"/>
    <x v="48"/>
  </r>
  <r>
    <x v="71"/>
    <x v="0"/>
    <s v="12/31/2012"/>
    <n v="11359113000"/>
    <n v="9641542000"/>
    <n v="1042251000"/>
    <n v="0"/>
    <n v="0"/>
    <x v="0"/>
    <x v="49"/>
  </r>
  <r>
    <x v="71"/>
    <x v="1"/>
    <s v="12/31/2013"/>
    <n v="12752076000"/>
    <n v="10915981000"/>
    <n v="1153445000"/>
    <n v="0"/>
    <n v="0"/>
    <x v="0"/>
    <x v="49"/>
  </r>
  <r>
    <x v="71"/>
    <x v="2"/>
    <s v="12/31/2014"/>
    <n v="13470067000"/>
    <n v="11462415000"/>
    <n v="1259234000"/>
    <n v="0"/>
    <n v="0"/>
    <x v="0"/>
    <x v="49"/>
  </r>
  <r>
    <x v="71"/>
    <x v="3"/>
    <s v="12/31/2015"/>
    <n v="13476084000"/>
    <n v="11207604000"/>
    <n v="1410170000"/>
    <n v="0"/>
    <n v="0"/>
    <x v="0"/>
    <x v="49"/>
  </r>
  <r>
    <x v="72"/>
    <x v="0"/>
    <s v="12/31/2013"/>
    <n v="8155000000"/>
    <n v="5345000000"/>
    <n v="47000000"/>
    <n v="0"/>
    <n v="1854000000"/>
    <x v="1"/>
    <x v="50"/>
  </r>
  <r>
    <x v="72"/>
    <x v="1"/>
    <s v="12/31/2014"/>
    <n v="9108000000"/>
    <n v="5973000000"/>
    <n v="62000000"/>
    <n v="0"/>
    <n v="2102000000"/>
    <x v="1"/>
    <x v="50"/>
  </r>
  <r>
    <x v="72"/>
    <x v="2"/>
    <s v="12/31/2015"/>
    <n v="9754000000"/>
    <n v="6426000000"/>
    <n v="89000000"/>
    <n v="0"/>
    <n v="2125000000"/>
    <x v="1"/>
    <x v="50"/>
  </r>
  <r>
    <x v="72"/>
    <x v="3"/>
    <s v="12/31/2016"/>
    <n v="29003000000"/>
    <n v="18655000000"/>
    <n v="86000000"/>
    <n v="0"/>
    <n v="6907000000"/>
    <x v="1"/>
    <x v="50"/>
  </r>
  <r>
    <x v="73"/>
    <x v="0"/>
    <s v="12/31/2012"/>
    <n v="29119000000"/>
    <n v="17900000000"/>
    <n v="0"/>
    <n v="0"/>
    <n v="8742000000"/>
    <x v="3"/>
    <x v="26"/>
  </r>
  <r>
    <x v="73"/>
    <x v="1"/>
    <s v="12/31/2013"/>
    <n v="32380000000"/>
    <n v="20865000000"/>
    <n v="0"/>
    <n v="0"/>
    <n v="9339000000"/>
    <x v="3"/>
    <x v="26"/>
  </r>
  <r>
    <x v="73"/>
    <x v="2"/>
    <s v="12/31/2014"/>
    <n v="34914000000"/>
    <n v="21334000000"/>
    <n v="0"/>
    <n v="0"/>
    <n v="10276000000"/>
    <x v="3"/>
    <x v="26"/>
  </r>
  <r>
    <x v="73"/>
    <x v="3"/>
    <s v="12/31/2015"/>
    <n v="37876000000"/>
    <n v="23290000000"/>
    <n v="0"/>
    <n v="0"/>
    <n v="11259000000"/>
    <x v="3"/>
    <x v="26"/>
  </r>
  <r>
    <x v="74"/>
    <x v="0"/>
    <s v="12/31/2012"/>
    <n v="4111000000"/>
    <n v="3477000000"/>
    <n v="0"/>
    <n v="0"/>
    <n v="14000000"/>
    <x v="6"/>
    <x v="13"/>
  </r>
  <r>
    <x v="74"/>
    <x v="1"/>
    <s v="12/31/2013"/>
    <n v="4531000000"/>
    <n v="3748000000"/>
    <n v="0"/>
    <n v="0"/>
    <n v="15000000"/>
    <x v="6"/>
    <x v="13"/>
  </r>
  <r>
    <x v="74"/>
    <x v="2"/>
    <s v="12/31/2014"/>
    <n v="4945000000"/>
    <n v="4157000000"/>
    <n v="0"/>
    <n v="0"/>
    <n v="14000000"/>
    <x v="6"/>
    <x v="13"/>
  </r>
  <r>
    <x v="74"/>
    <x v="3"/>
    <s v="12/31/2015"/>
    <n v="5142000000"/>
    <n v="4195000000"/>
    <n v="0"/>
    <n v="0"/>
    <n v="13000000"/>
    <x v="6"/>
    <x v="13"/>
  </r>
  <r>
    <x v="75"/>
    <x v="0"/>
    <s v="12/31/2012"/>
    <n v="17085000000"/>
    <n v="7153000000"/>
    <n v="6043000000"/>
    <n v="0"/>
    <n v="0"/>
    <x v="4"/>
    <x v="47"/>
  </r>
  <r>
    <x v="75"/>
    <x v="1"/>
    <s v="12/31/2013"/>
    <n v="17420000000"/>
    <n v="7219000000"/>
    <n v="6645000000"/>
    <n v="0"/>
    <n v="0"/>
    <x v="4"/>
    <x v="47"/>
  </r>
  <r>
    <x v="75"/>
    <x v="2"/>
    <s v="12/31/2014"/>
    <n v="17277000000"/>
    <n v="7168000000"/>
    <n v="6552000000"/>
    <n v="0"/>
    <n v="0"/>
    <x v="4"/>
    <x v="47"/>
  </r>
  <r>
    <x v="75"/>
    <x v="3"/>
    <s v="12/31/2015"/>
    <n v="16034000000"/>
    <n v="6635000000"/>
    <n v="6610000000"/>
    <n v="0"/>
    <n v="0"/>
    <x v="4"/>
    <x v="47"/>
  </r>
  <r>
    <x v="76"/>
    <x v="0"/>
    <s v="6/30/2013"/>
    <n v="5533000000"/>
    <n v="3142000000"/>
    <n v="1291000000"/>
    <n v="130000000"/>
    <n v="0"/>
    <x v="4"/>
    <x v="47"/>
  </r>
  <r>
    <x v="76"/>
    <x v="1"/>
    <s v="6/30/2014"/>
    <n v="5514000000"/>
    <n v="3158000000"/>
    <n v="1254000000"/>
    <n v="125000000"/>
    <n v="0"/>
    <x v="4"/>
    <x v="47"/>
  </r>
  <r>
    <x v="76"/>
    <x v="2"/>
    <s v="6/30/2015"/>
    <n v="5655000000"/>
    <n v="3190000000"/>
    <n v="1321000000"/>
    <n v="136000000"/>
    <n v="0"/>
    <x v="4"/>
    <x v="47"/>
  </r>
  <r>
    <x v="76"/>
    <x v="3"/>
    <s v="6/30/2016"/>
    <n v="5761000000"/>
    <n v="3163000000"/>
    <n v="1393000000"/>
    <n v="141000000"/>
    <n v="0"/>
    <x v="4"/>
    <x v="47"/>
  </r>
  <r>
    <x v="77"/>
    <x v="0"/>
    <s v="12/31/2013"/>
    <n v="2666000000"/>
    <n v="55000000"/>
    <n v="1670000000"/>
    <n v="0"/>
    <n v="46000000"/>
    <x v="6"/>
    <x v="46"/>
  </r>
  <r>
    <x v="77"/>
    <x v="1"/>
    <s v="12/31/2014"/>
    <n v="2607000000"/>
    <n v="45000000"/>
    <n v="1611000000"/>
    <n v="0"/>
    <n v="27000000"/>
    <x v="6"/>
    <x v="46"/>
  </r>
  <r>
    <x v="77"/>
    <x v="2"/>
    <s v="12/31/2015"/>
    <n v="2819000000"/>
    <n v="43000000"/>
    <n v="1859000000"/>
    <n v="0"/>
    <n v="147000000"/>
    <x v="6"/>
    <x v="46"/>
  </r>
  <r>
    <x v="77"/>
    <x v="3"/>
    <s v="12/31/2016"/>
    <n v="2960000000"/>
    <n v="40000000"/>
    <n v="1836000000"/>
    <n v="0"/>
    <n v="248000000"/>
    <x v="6"/>
    <x v="46"/>
  </r>
  <r>
    <x v="78"/>
    <x v="0"/>
    <s v="12/31/2013"/>
    <n v="3214591000"/>
    <n v="2359822000"/>
    <n v="203733000"/>
    <n v="0"/>
    <n v="96054000"/>
    <x v="1"/>
    <x v="51"/>
  </r>
  <r>
    <x v="78"/>
    <x v="1"/>
    <s v="12/31/2014"/>
    <n v="4108269000"/>
    <n v="2990513000"/>
    <n v="273897000"/>
    <n v="0"/>
    <n v="110474000"/>
    <x v="1"/>
    <x v="51"/>
  </r>
  <r>
    <x v="78"/>
    <x v="2"/>
    <s v="12/31/2015"/>
    <n v="4501223000"/>
    <n v="3326936000"/>
    <n v="250214000"/>
    <n v="0"/>
    <n v="130368000"/>
    <x v="1"/>
    <x v="51"/>
  </r>
  <r>
    <x v="78"/>
    <x v="3"/>
    <s v="12/31/2016"/>
    <n v="3904384000"/>
    <n v="3406170000"/>
    <n v="276240000"/>
    <n v="0"/>
    <n v="146368000"/>
    <x v="1"/>
    <x v="51"/>
  </r>
  <r>
    <x v="79"/>
    <x v="0"/>
    <s v="12/31/2013"/>
    <n v="17301000000"/>
    <n v="13021000000"/>
    <n v="1827000000"/>
    <n v="713000000"/>
    <n v="0"/>
    <x v="0"/>
    <x v="52"/>
  </r>
  <r>
    <x v="79"/>
    <x v="1"/>
    <s v="12/31/2014"/>
    <n v="19221000000"/>
    <n v="14360000000"/>
    <n v="2112000000"/>
    <n v="754000000"/>
    <n v="0"/>
    <x v="0"/>
    <x v="52"/>
  </r>
  <r>
    <x v="79"/>
    <x v="2"/>
    <s v="12/31/2015"/>
    <n v="19110000000"/>
    <n v="14163000000"/>
    <n v="2169000000"/>
    <n v="735000000"/>
    <n v="0"/>
    <x v="0"/>
    <x v="52"/>
  </r>
  <r>
    <x v="79"/>
    <x v="3"/>
    <s v="12/31/2016"/>
    <n v="17509000000"/>
    <n v="13057000000"/>
    <n v="2189000000"/>
    <n v="636000000"/>
    <n v="0"/>
    <x v="0"/>
    <x v="52"/>
  </r>
  <r>
    <x v="80"/>
    <x v="0"/>
    <s v="12/31/2013"/>
    <n v="6566000000"/>
    <n v="4562000000"/>
    <n v="234000000"/>
    <n v="0"/>
    <n v="628000000"/>
    <x v="5"/>
    <x v="10"/>
  </r>
  <r>
    <x v="80"/>
    <x v="1"/>
    <s v="12/31/2014"/>
    <n v="7179000000"/>
    <n v="5090000000"/>
    <n v="252000000"/>
    <n v="0"/>
    <n v="685000000"/>
    <x v="5"/>
    <x v="10"/>
  </r>
  <r>
    <x v="80"/>
    <x v="2"/>
    <s v="12/31/2015"/>
    <n v="6456000000"/>
    <n v="4281000000"/>
    <n v="262000000"/>
    <n v="0"/>
    <n v="750000000"/>
    <x v="5"/>
    <x v="10"/>
  </r>
  <r>
    <x v="80"/>
    <x v="3"/>
    <s v="12/31/2016"/>
    <n v="6399000000"/>
    <n v="4010000000"/>
    <n v="281000000"/>
    <n v="0"/>
    <n v="811000000"/>
    <x v="5"/>
    <x v="10"/>
  </r>
  <r>
    <x v="81"/>
    <x v="0"/>
    <s v="12/31/2012"/>
    <n v="8110000000"/>
    <n v="6781000000"/>
    <n v="1105000000"/>
    <n v="0"/>
    <n v="88000000"/>
    <x v="3"/>
    <x v="26"/>
  </r>
  <r>
    <x v="81"/>
    <x v="1"/>
    <s v="12/31/2013"/>
    <n v="10863000000"/>
    <n v="8995000000"/>
    <n v="1264000000"/>
    <n v="0"/>
    <n v="327000000"/>
    <x v="3"/>
    <x v="26"/>
  </r>
  <r>
    <x v="81"/>
    <x v="2"/>
    <s v="12/31/2014"/>
    <n v="16560000000"/>
    <n v="12678000000"/>
    <n v="2012000000"/>
    <n v="0"/>
    <n v="1406000000"/>
    <x v="3"/>
    <x v="26"/>
  </r>
  <r>
    <x v="81"/>
    <x v="3"/>
    <s v="12/31/2015"/>
    <n v="22760000000"/>
    <n v="17242000000"/>
    <n v="2977000000"/>
    <n v="0"/>
    <n v="1836000000"/>
    <x v="3"/>
    <x v="26"/>
  </r>
  <r>
    <x v="82"/>
    <x v="0"/>
    <s v="12/31/2012"/>
    <n v="7452000000"/>
    <n v="4747000000"/>
    <n v="365000000"/>
    <n v="0"/>
    <n v="1050000000"/>
    <x v="5"/>
    <x v="10"/>
  </r>
  <r>
    <x v="82"/>
    <x v="1"/>
    <s v="12/31/2013"/>
    <n v="8106000000"/>
    <n v="5755000000"/>
    <n v="387000000"/>
    <n v="0"/>
    <n v="954000000"/>
    <x v="5"/>
    <x v="10"/>
  </r>
  <r>
    <x v="82"/>
    <x v="2"/>
    <s v="12/31/2014"/>
    <n v="9226000000"/>
    <n v="6890000000"/>
    <n v="388000000"/>
    <n v="0"/>
    <n v="1013000000"/>
    <x v="5"/>
    <x v="10"/>
  </r>
  <r>
    <x v="82"/>
    <x v="3"/>
    <s v="12/31/2015"/>
    <n v="7386000000"/>
    <n v="5109000000"/>
    <n v="374000000"/>
    <n v="0"/>
    <n v="970000000"/>
    <x v="5"/>
    <x v="10"/>
  </r>
  <r>
    <x v="83"/>
    <x v="0"/>
    <s v="12/31/2012"/>
    <n v="23771000000"/>
    <n v="1403000000"/>
    <n v="11188000000"/>
    <n v="0"/>
    <n v="5024000000"/>
    <x v="6"/>
    <x v="34"/>
  </r>
  <r>
    <x v="83"/>
    <x v="1"/>
    <s v="12/31/2013"/>
    <n v="24176000000"/>
    <n v="1241000000"/>
    <n v="11682000000"/>
    <n v="0"/>
    <n v="4124000000"/>
    <x v="6"/>
    <x v="34"/>
  </r>
  <r>
    <x v="83"/>
    <x v="2"/>
    <s v="12/31/2014"/>
    <n v="23869000000"/>
    <n v="1088000000"/>
    <n v="11648000000"/>
    <n v="0"/>
    <n v="4073000000"/>
    <x v="6"/>
    <x v="34"/>
  </r>
  <r>
    <x v="83"/>
    <x v="3"/>
    <s v="12/31/2015"/>
    <n v="25038000000"/>
    <n v="1091000000"/>
    <n v="12566000000"/>
    <n v="0"/>
    <n v="4966000000"/>
    <x v="6"/>
    <x v="34"/>
  </r>
  <r>
    <x v="84"/>
    <x v="0"/>
    <s v="12/31/2012"/>
    <n v="1204546000"/>
    <n v="290054000"/>
    <n v="170113000"/>
    <n v="0"/>
    <n v="451405000"/>
    <x v="9"/>
    <x v="27"/>
  </r>
  <r>
    <x v="84"/>
    <x v="1"/>
    <s v="12/31/2013"/>
    <n v="1746278000"/>
    <n v="400281000"/>
    <n v="147651000"/>
    <n v="0"/>
    <n v="651052000"/>
    <x v="9"/>
    <x v="27"/>
  </r>
  <r>
    <x v="84"/>
    <x v="2"/>
    <s v="12/31/2014"/>
    <n v="2173011000"/>
    <n v="524880000"/>
    <n v="129602000"/>
    <n v="0"/>
    <n v="632760000"/>
    <x v="9"/>
    <x v="27"/>
  </r>
  <r>
    <x v="84"/>
    <x v="3"/>
    <s v="12/31/2015"/>
    <n v="1357150000"/>
    <n v="580994000"/>
    <n v="112253000"/>
    <n v="0"/>
    <n v="622211000"/>
    <x v="9"/>
    <x v="27"/>
  </r>
  <r>
    <x v="85"/>
    <x v="0"/>
    <s v="9/30/2013"/>
    <n v="4474000000"/>
    <n v="3103000000"/>
    <n v="495000000"/>
    <n v="0"/>
    <n v="0"/>
    <x v="0"/>
    <x v="53"/>
  </r>
  <r>
    <x v="85"/>
    <x v="1"/>
    <s v="9/30/2014"/>
    <n v="4979000000"/>
    <n v="3469000000"/>
    <n v="594000000"/>
    <n v="0"/>
    <n v="0"/>
    <x v="0"/>
    <x v="53"/>
  </r>
  <r>
    <x v="85"/>
    <x v="2"/>
    <s v="9/30/2015"/>
    <n v="5244000000"/>
    <n v="3630000000"/>
    <n v="606000000"/>
    <n v="0"/>
    <n v="0"/>
    <x v="0"/>
    <x v="53"/>
  </r>
  <r>
    <x v="85"/>
    <x v="3"/>
    <s v="9/30/2016"/>
    <n v="5259000000"/>
    <n v="3642000000"/>
    <n v="638000000"/>
    <n v="0"/>
    <n v="0"/>
    <x v="0"/>
    <x v="53"/>
  </r>
  <r>
    <x v="86"/>
    <x v="0"/>
    <s v="10/31/2013"/>
    <n v="1587725000"/>
    <n v="560917000"/>
    <n v="610735000"/>
    <n v="58827000"/>
    <n v="30239000"/>
    <x v="3"/>
    <x v="54"/>
  </r>
  <r>
    <x v="86"/>
    <x v="1"/>
    <s v="10/31/2014"/>
    <n v="1717776000"/>
    <n v="626206000"/>
    <n v="683115000"/>
    <n v="66259000"/>
    <n v="35710000"/>
    <x v="3"/>
    <x v="54"/>
  </r>
  <r>
    <x v="86"/>
    <x v="2"/>
    <s v="10/31/2015"/>
    <n v="1797060000"/>
    <n v="726798000"/>
    <n v="712543000"/>
    <n v="69589000"/>
    <n v="51459000"/>
    <x v="3"/>
    <x v="54"/>
  </r>
  <r>
    <x v="86"/>
    <x v="3"/>
    <s v="10/31/2016"/>
    <n v="1966814000"/>
    <n v="793735000"/>
    <n v="722798000"/>
    <n v="65411000"/>
    <n v="60790000"/>
    <x v="3"/>
    <x v="54"/>
  </r>
  <r>
    <x v="87"/>
    <x v="0"/>
    <d v="2013-01-09T00:00:00"/>
    <n v="105156000000"/>
    <n v="91948000000"/>
    <n v="10104000000"/>
    <n v="0"/>
    <n v="0"/>
    <x v="4"/>
    <x v="55"/>
  </r>
  <r>
    <x v="87"/>
    <x v="1"/>
    <s v="8/31/2014"/>
    <n v="112640000000"/>
    <n v="98458000000"/>
    <n v="10899000000"/>
    <n v="0"/>
    <n v="0"/>
    <x v="4"/>
    <x v="55"/>
  </r>
  <r>
    <x v="87"/>
    <x v="2"/>
    <s v="8/30/2015"/>
    <n v="116199000000"/>
    <n v="101065000000"/>
    <n v="11445000000"/>
    <n v="0"/>
    <n v="0"/>
    <x v="4"/>
    <x v="55"/>
  </r>
  <r>
    <x v="87"/>
    <x v="3"/>
    <s v="8/28/2016"/>
    <n v="118719000000"/>
    <n v="102901000000"/>
    <n v="12068000000"/>
    <n v="0"/>
    <n v="0"/>
    <x v="4"/>
    <x v="55"/>
  </r>
  <r>
    <x v="88"/>
    <x v="0"/>
    <s v="6/30/2003"/>
    <n v="1577000"/>
    <n v="258000"/>
    <n v="2410000"/>
    <n v="65000"/>
    <n v="0"/>
    <x v="4"/>
    <x v="56"/>
  </r>
  <r>
    <x v="88"/>
    <x v="1"/>
    <s v="6/30/2004"/>
    <n v="1514000"/>
    <n v="142000"/>
    <n v="3940000"/>
    <n v="30000"/>
    <n v="163000"/>
    <x v="4"/>
    <x v="56"/>
  </r>
  <r>
    <x v="88"/>
    <x v="2"/>
    <s v="2/28/2006"/>
    <n v="79562000"/>
    <n v="75508000"/>
    <n v="15359000"/>
    <n v="0"/>
    <n v="0"/>
    <x v="4"/>
    <x v="56"/>
  </r>
  <r>
    <x v="88"/>
    <x v="3"/>
    <s v="2/28/2007"/>
    <n v="99642000"/>
    <n v="84477000"/>
    <n v="25853000"/>
    <n v="0"/>
    <n v="0"/>
    <x v="4"/>
    <x v="56"/>
  </r>
  <r>
    <x v="89"/>
    <x v="0"/>
    <s v="7/28/2013"/>
    <n v="8052000000"/>
    <n v="5140000000"/>
    <n v="1653000000"/>
    <n v="128000000"/>
    <n v="0"/>
    <x v="4"/>
    <x v="40"/>
  </r>
  <r>
    <x v="89"/>
    <x v="1"/>
    <d v="2014-03-08T00:00:00"/>
    <n v="8268000000"/>
    <n v="5297000000"/>
    <n v="1527000000"/>
    <n v="122000000"/>
    <n v="0"/>
    <x v="4"/>
    <x v="40"/>
  </r>
  <r>
    <x v="89"/>
    <x v="2"/>
    <d v="2015-02-08T00:00:00"/>
    <n v="8082000000"/>
    <n v="5300000000"/>
    <n v="1509000000"/>
    <n v="117000000"/>
    <n v="0"/>
    <x v="4"/>
    <x v="40"/>
  </r>
  <r>
    <x v="89"/>
    <x v="3"/>
    <s v="7/31/2016"/>
    <n v="7961000000"/>
    <n v="5181000000"/>
    <n v="1665000000"/>
    <n v="124000000"/>
    <n v="0"/>
    <x v="4"/>
    <x v="40"/>
  </r>
  <r>
    <x v="90"/>
    <x v="0"/>
    <s v="1/31/2013"/>
    <n v="3050195000"/>
    <n v="683579000"/>
    <n v="2047847000"/>
    <n v="429479000"/>
    <n v="0"/>
    <x v="2"/>
    <x v="16"/>
  </r>
  <r>
    <x v="90"/>
    <x v="1"/>
    <s v="1/31/2014"/>
    <n v="4071003000"/>
    <n v="968428000"/>
    <n v="2764851000"/>
    <n v="623798000"/>
    <n v="0"/>
    <x v="2"/>
    <x v="16"/>
  </r>
  <r>
    <x v="90"/>
    <x v="2"/>
    <s v="1/31/2015"/>
    <n v="5373586000"/>
    <n v="1289270000"/>
    <n v="3437032000"/>
    <n v="792917000"/>
    <n v="0"/>
    <x v="2"/>
    <x v="16"/>
  </r>
  <r>
    <x v="90"/>
    <x v="3"/>
    <s v="1/31/2016"/>
    <n v="6667216000"/>
    <n v="1654548000"/>
    <n v="3951445000"/>
    <n v="946300000"/>
    <n v="0"/>
    <x v="2"/>
    <x v="16"/>
  </r>
  <r>
    <x v="91"/>
    <x v="0"/>
    <s v="7/27/2013"/>
    <n v="48607000000"/>
    <n v="19167000000"/>
    <n v="11802000000"/>
    <n v="5942000000"/>
    <n v="395000000"/>
    <x v="2"/>
    <x v="57"/>
  </r>
  <r>
    <x v="91"/>
    <x v="1"/>
    <s v="7/26/2014"/>
    <n v="47142000000"/>
    <n v="19373000000"/>
    <n v="11437000000"/>
    <n v="6294000000"/>
    <n v="275000000"/>
    <x v="2"/>
    <x v="57"/>
  </r>
  <r>
    <x v="91"/>
    <x v="2"/>
    <s v="7/25/2015"/>
    <n v="49161000000"/>
    <n v="19480000000"/>
    <n v="11861000000"/>
    <n v="6207000000"/>
    <n v="359000000"/>
    <x v="2"/>
    <x v="57"/>
  </r>
  <r>
    <x v="91"/>
    <x v="3"/>
    <s v="7/30/2016"/>
    <n v="49247000000"/>
    <n v="18287000000"/>
    <n v="11433000000"/>
    <n v="6296000000"/>
    <n v="303000000"/>
    <x v="2"/>
    <x v="57"/>
  </r>
  <r>
    <x v="92"/>
    <x v="0"/>
    <d v="2015-03-04T00:00:00"/>
    <n v="4069746000"/>
    <n v="3282301000"/>
    <n v="194207000"/>
    <n v="0"/>
    <n v="137058000"/>
    <x v="2"/>
    <x v="58"/>
  </r>
  <r>
    <x v="92"/>
    <x v="1"/>
    <d v="2016-01-04T00:00:00"/>
    <n v="4250447000"/>
    <n v="3575631000"/>
    <n v="187244000"/>
    <n v="0"/>
    <n v="182242000"/>
    <x v="2"/>
    <x v="58"/>
  </r>
  <r>
    <x v="93"/>
    <x v="0"/>
    <s v="12/31/2013"/>
    <n v="12026000000"/>
    <n v="3931000000"/>
    <n v="3518000000"/>
    <n v="0"/>
    <n v="1104000000"/>
    <x v="0"/>
    <x v="59"/>
  </r>
  <r>
    <x v="93"/>
    <x v="1"/>
    <s v="12/26/2014"/>
    <n v="12669000000"/>
    <n v="4100000000"/>
    <n v="3805000000"/>
    <n v="0"/>
    <n v="1151000000"/>
    <x v="0"/>
    <x v="59"/>
  </r>
  <r>
    <x v="93"/>
    <x v="2"/>
    <s v="12/25/2015"/>
    <n v="11811000000"/>
    <n v="3293000000"/>
    <n v="3726000000"/>
    <n v="0"/>
    <n v="1208000000"/>
    <x v="0"/>
    <x v="59"/>
  </r>
  <r>
    <x v="93"/>
    <x v="3"/>
    <s v="12/30/2016"/>
    <n v="11069000000"/>
    <n v="2782000000"/>
    <n v="3597000000"/>
    <n v="0"/>
    <n v="1301000000"/>
    <x v="0"/>
    <x v="59"/>
  </r>
  <r>
    <x v="94"/>
    <x v="0"/>
    <s v="5/31/2013"/>
    <n v="4245964000"/>
    <n v="2492655000"/>
    <n v="1187331000"/>
    <n v="0"/>
    <n v="0"/>
    <x v="0"/>
    <x v="60"/>
  </r>
  <r>
    <x v="94"/>
    <x v="1"/>
    <s v="5/31/2014"/>
    <n v="4193844000"/>
    <n v="2444085000"/>
    <n v="1147039000"/>
    <n v="0"/>
    <n v="0"/>
    <x v="0"/>
    <x v="60"/>
  </r>
  <r>
    <x v="94"/>
    <x v="2"/>
    <s v="5/31/2015"/>
    <n v="4476886000"/>
    <n v="2555549000"/>
    <n v="1224930000"/>
    <n v="0"/>
    <n v="0"/>
    <x v="0"/>
    <x v="60"/>
  </r>
  <r>
    <x v="94"/>
    <x v="3"/>
    <s v="5/31/2016"/>
    <n v="4905458000"/>
    <n v="2775588000"/>
    <n v="1348122000"/>
    <n v="0"/>
    <n v="0"/>
    <x v="0"/>
    <x v="60"/>
  </r>
  <r>
    <x v="95"/>
    <x v="0"/>
    <s v="12/31/2012"/>
    <n v="18376000000"/>
    <n v="7639000000"/>
    <n v="3244000000"/>
    <n v="0"/>
    <n v="4780000000"/>
    <x v="10"/>
    <x v="61"/>
  </r>
  <r>
    <x v="95"/>
    <x v="1"/>
    <s v="12/31/2013"/>
    <n v="18095000000"/>
    <n v="7507000000"/>
    <n v="3502000000"/>
    <n v="0"/>
    <n v="4541000000"/>
    <x v="10"/>
    <x v="61"/>
  </r>
  <r>
    <x v="95"/>
    <x v="2"/>
    <s v="12/31/2014"/>
    <n v="18031000000"/>
    <n v="7846000000"/>
    <n v="3347000000"/>
    <n v="0"/>
    <n v="4428000000"/>
    <x v="10"/>
    <x v="61"/>
  </r>
  <r>
    <x v="95"/>
    <x v="3"/>
    <s v="12/31/2015"/>
    <n v="17900000000"/>
    <n v="7778000000"/>
    <n v="3328000000"/>
    <n v="0"/>
    <n v="4189000000"/>
    <x v="10"/>
    <x v="61"/>
  </r>
  <r>
    <x v="96"/>
    <x v="0"/>
    <s v="12/31/2012"/>
    <n v="7346472000"/>
    <n v="4278241000"/>
    <n v="1557646000"/>
    <n v="0"/>
    <n v="149089000"/>
    <x v="2"/>
    <x v="58"/>
  </r>
  <r>
    <x v="96"/>
    <x v="1"/>
    <s v="12/31/2013"/>
    <n v="8843200000"/>
    <n v="5265500000"/>
    <n v="1727600000"/>
    <n v="0"/>
    <n v="172200000"/>
    <x v="2"/>
    <x v="58"/>
  </r>
  <r>
    <x v="96"/>
    <x v="2"/>
    <s v="12/31/2014"/>
    <n v="10262700000"/>
    <n v="6141100000"/>
    <n v="2037000000"/>
    <n v="0"/>
    <n v="199700000"/>
    <x v="2"/>
    <x v="58"/>
  </r>
  <r>
    <x v="96"/>
    <x v="3"/>
    <s v="12/31/2015"/>
    <n v="12416000000"/>
    <n v="7440200000"/>
    <n v="2508600000"/>
    <n v="0"/>
    <n v="325200000"/>
    <x v="2"/>
    <x v="58"/>
  </r>
  <r>
    <x v="97"/>
    <x v="0"/>
    <s v="12/31/2013"/>
    <n v="2918434000"/>
    <n v="502795000"/>
    <n v="1476916000"/>
    <n v="516338000"/>
    <n v="41668000"/>
    <x v="2"/>
    <x v="16"/>
  </r>
  <r>
    <x v="97"/>
    <x v="1"/>
    <s v="12/31/2014"/>
    <n v="3142856000"/>
    <n v="620219000"/>
    <n v="1600187000"/>
    <n v="553817000"/>
    <n v="39577000"/>
    <x v="2"/>
    <x v="16"/>
  </r>
  <r>
    <x v="97"/>
    <x v="2"/>
    <s v="12/31/2015"/>
    <n v="3275594000"/>
    <n v="614364000"/>
    <n v="1538027000"/>
    <n v="563975000"/>
    <n v="41595000"/>
    <x v="2"/>
    <x v="16"/>
  </r>
  <r>
    <x v="97"/>
    <x v="3"/>
    <s v="12/31/2016"/>
    <n v="3418265000"/>
    <n v="559541000"/>
    <n v="1620006000"/>
    <n v="489265000"/>
    <n v="29173000"/>
    <x v="2"/>
    <x v="16"/>
  </r>
  <r>
    <x v="98"/>
    <x v="0"/>
    <s v="12/31/2013"/>
    <n v="126761000000"/>
    <n v="102978000000"/>
    <n v="0"/>
    <n v="0"/>
    <n v="0"/>
    <x v="4"/>
    <x v="62"/>
  </r>
  <r>
    <x v="98"/>
    <x v="1"/>
    <s v="12/31/2014"/>
    <n v="139367000000"/>
    <n v="114000000000"/>
    <n v="0"/>
    <n v="0"/>
    <n v="0"/>
    <x v="4"/>
    <x v="62"/>
  </r>
  <r>
    <x v="98"/>
    <x v="2"/>
    <s v="12/31/2015"/>
    <n v="153290000000"/>
    <n v="126762000000"/>
    <n v="0"/>
    <n v="0"/>
    <n v="0"/>
    <x v="4"/>
    <x v="62"/>
  </r>
  <r>
    <x v="98"/>
    <x v="3"/>
    <s v="12/31/2016"/>
    <n v="177526000000"/>
    <n v="148669000000"/>
    <n v="0"/>
    <n v="0"/>
    <n v="0"/>
    <x v="4"/>
    <x v="62"/>
  </r>
  <r>
    <x v="99"/>
    <x v="0"/>
    <s v="12/31/2012"/>
    <n v="230590000000"/>
    <n v="163336000000"/>
    <n v="17100000000"/>
    <n v="0"/>
    <n v="13413000000"/>
    <x v="9"/>
    <x v="48"/>
  </r>
  <r>
    <x v="99"/>
    <x v="1"/>
    <s v="12/31/2013"/>
    <n v="220156000000"/>
    <n v="159323000000"/>
    <n v="17573000000"/>
    <n v="0"/>
    <n v="14186000000"/>
    <x v="9"/>
    <x v="48"/>
  </r>
  <r>
    <x v="99"/>
    <x v="2"/>
    <s v="12/31/2014"/>
    <n v="200494000000"/>
    <n v="144956000000"/>
    <n v="17034000000"/>
    <n v="0"/>
    <n v="16793000000"/>
    <x v="9"/>
    <x v="48"/>
  </r>
  <r>
    <x v="99"/>
    <x v="3"/>
    <s v="12/31/2015"/>
    <n v="129925000000"/>
    <n v="92785000000"/>
    <n v="16473000000"/>
    <n v="0"/>
    <n v="21037000000"/>
    <x v="9"/>
    <x v="48"/>
  </r>
  <r>
    <x v="100"/>
    <x v="0"/>
    <s v="12/31/2012"/>
    <n v="1819814000"/>
    <n v="343743000"/>
    <n v="133796000"/>
    <n v="0"/>
    <n v="579315000"/>
    <x v="9"/>
    <x v="27"/>
  </r>
  <r>
    <x v="100"/>
    <x v="1"/>
    <s v="12/31/2013"/>
    <n v="2319919000"/>
    <n v="455436000"/>
    <n v="169815000"/>
    <n v="0"/>
    <n v="778655000"/>
    <x v="9"/>
    <x v="27"/>
  </r>
  <r>
    <x v="100"/>
    <x v="2"/>
    <s v="12/31/2014"/>
    <n v="2660147000"/>
    <n v="538374000"/>
    <n v="204161000"/>
    <n v="0"/>
    <n v="986812000"/>
    <x v="9"/>
    <x v="27"/>
  </r>
  <r>
    <x v="100"/>
    <x v="3"/>
    <s v="12/31/2015"/>
    <n v="1803573000"/>
    <n v="541359000"/>
    <n v="230734000"/>
    <n v="0"/>
    <n v="1230853000"/>
    <x v="9"/>
    <x v="27"/>
  </r>
  <r>
    <x v="101"/>
    <x v="0"/>
    <s v="12/31/2012"/>
    <n v="12835000000"/>
    <n v="8300000000"/>
    <n v="550000000"/>
    <n v="0"/>
    <n v="1127000000"/>
    <x v="5"/>
    <x v="11"/>
  </r>
  <r>
    <x v="101"/>
    <x v="1"/>
    <s v="12/31/2013"/>
    <n v="13120000000"/>
    <n v="8033000000"/>
    <n v="563000000"/>
    <n v="0"/>
    <n v="1208000000"/>
    <x v="5"/>
    <x v="11"/>
  </r>
  <r>
    <x v="101"/>
    <x v="2"/>
    <s v="12/31/2014"/>
    <n v="12436000000"/>
    <n v="7881000000"/>
    <n v="542000000"/>
    <n v="0"/>
    <n v="1292000000"/>
    <x v="5"/>
    <x v="11"/>
  </r>
  <r>
    <x v="101"/>
    <x v="3"/>
    <s v="12/31/2015"/>
    <n v="11683000000"/>
    <n v="6201000000"/>
    <n v="551000000"/>
    <n v="0"/>
    <n v="1395000000"/>
    <x v="5"/>
    <x v="11"/>
  </r>
  <r>
    <x v="102"/>
    <x v="0"/>
    <s v="12/31/2013"/>
    <n v="37773000000"/>
    <n v="20964000000"/>
    <n v="11349000000"/>
    <n v="0"/>
    <n v="1658000000"/>
    <x v="0"/>
    <x v="0"/>
  </r>
  <r>
    <x v="102"/>
    <x v="1"/>
    <s v="12/31/2014"/>
    <n v="40362000000"/>
    <n v="22967000000"/>
    <n v="12702000000"/>
    <n v="0"/>
    <n v="1771000000"/>
    <x v="0"/>
    <x v="0"/>
  </r>
  <r>
    <x v="102"/>
    <x v="2"/>
    <s v="12/31/2015"/>
    <n v="40704000000"/>
    <n v="17096000000"/>
    <n v="13936000000"/>
    <n v="0"/>
    <n v="1835000000"/>
    <x v="0"/>
    <x v="0"/>
  </r>
  <r>
    <x v="102"/>
    <x v="3"/>
    <s v="12/31/2016"/>
    <n v="39639000000"/>
    <n v="15940000000"/>
    <n v="14845000000"/>
    <n v="0"/>
    <n v="1902000000"/>
    <x v="0"/>
    <x v="0"/>
  </r>
  <r>
    <x v="103"/>
    <x v="0"/>
    <s v="12/31/2013"/>
    <n v="28998000000"/>
    <n v="17642000000"/>
    <n v="6564000000"/>
    <n v="2037000000"/>
    <n v="0"/>
    <x v="8"/>
    <x v="63"/>
  </r>
  <r>
    <x v="103"/>
    <x v="1"/>
    <s v="12/31/2014"/>
    <n v="28406000000"/>
    <n v="17023000000"/>
    <n v="5536000000"/>
    <n v="1958000000"/>
    <n v="0"/>
    <x v="8"/>
    <x v="63"/>
  </r>
  <r>
    <x v="103"/>
    <x v="2"/>
    <s v="12/31/2015"/>
    <n v="25130000000"/>
    <n v="15112000000"/>
    <n v="5074000000"/>
    <n v="1898000000"/>
    <n v="0"/>
    <x v="8"/>
    <x v="63"/>
  </r>
  <r>
    <x v="103"/>
    <x v="3"/>
    <s v="12/31/2016"/>
    <n v="24594000000"/>
    <n v="14469000000"/>
    <n v="5005000000"/>
    <n v="1641000000"/>
    <n v="0"/>
    <x v="8"/>
    <x v="63"/>
  </r>
  <r>
    <x v="104"/>
    <x v="0"/>
    <s v="10/31/2013"/>
    <n v="37795400000"/>
    <n v="25667300000"/>
    <n v="4426100000"/>
    <n v="1477300000"/>
    <n v="0"/>
    <x v="0"/>
    <x v="41"/>
  </r>
  <r>
    <x v="104"/>
    <x v="1"/>
    <s v="10/31/2014"/>
    <n v="36066900000"/>
    <n v="24775800000"/>
    <n v="4377700000"/>
    <n v="1452000000"/>
    <n v="0"/>
    <x v="0"/>
    <x v="41"/>
  </r>
  <r>
    <x v="104"/>
    <x v="2"/>
    <s v="10/31/2015"/>
    <n v="28862800000"/>
    <n v="20143200000"/>
    <n v="3834400000"/>
    <n v="1425100000"/>
    <n v="0"/>
    <x v="0"/>
    <x v="41"/>
  </r>
  <r>
    <x v="104"/>
    <x v="3"/>
    <s v="10/31/2016"/>
    <n v="26644000000"/>
    <n v="18248900000"/>
    <n v="4018300000"/>
    <n v="1389100000"/>
    <n v="0"/>
    <x v="0"/>
    <x v="41"/>
  </r>
  <r>
    <x v="105"/>
    <x v="0"/>
    <s v="11/30/2012"/>
    <n v="8984000000"/>
    <n v="845000000"/>
    <n v="3052000000"/>
    <n v="0"/>
    <n v="848000000"/>
    <x v="6"/>
    <x v="34"/>
  </r>
  <r>
    <x v="105"/>
    <x v="1"/>
    <s v="12/31/2013"/>
    <n v="9370000000"/>
    <n v="698000000"/>
    <n v="3194000000"/>
    <n v="0"/>
    <n v="1086000000"/>
    <x v="6"/>
    <x v="34"/>
  </r>
  <r>
    <x v="105"/>
    <x v="2"/>
    <s v="12/31/2014"/>
    <n v="9611000000"/>
    <n v="614000000"/>
    <n v="3340000000"/>
    <n v="0"/>
    <n v="1443000000"/>
    <x v="6"/>
    <x v="34"/>
  </r>
  <r>
    <x v="105"/>
    <x v="3"/>
    <s v="12/31/2015"/>
    <n v="10002000000"/>
    <n v="623000000"/>
    <n v="3615000000"/>
    <n v="0"/>
    <n v="1512000000"/>
    <x v="6"/>
    <x v="34"/>
  </r>
  <r>
    <x v="106"/>
    <x v="0"/>
    <d v="2013-01-02T00:00:00"/>
    <n v="16022128000"/>
    <n v="10936727000"/>
    <n v="3430125000"/>
    <n v="0"/>
    <n v="0"/>
    <x v="1"/>
    <x v="64"/>
  </r>
  <r>
    <x v="106"/>
    <x v="1"/>
    <s v="1/31/2014"/>
    <n v="17504167000"/>
    <n v="12068425000"/>
    <n v="3699557000"/>
    <n v="0"/>
    <n v="0"/>
    <x v="1"/>
    <x v="64"/>
  </r>
  <r>
    <x v="106"/>
    <x v="2"/>
    <s v="1/30/2015"/>
    <n v="18909588000"/>
    <n v="13107081000"/>
    <n v="4033414000"/>
    <n v="0"/>
    <n v="0"/>
    <x v="1"/>
    <x v="64"/>
  </r>
  <r>
    <x v="106"/>
    <x v="3"/>
    <s v="1/29/2016"/>
    <n v="20368562000"/>
    <n v="14062471000"/>
    <n v="4365797000"/>
    <n v="0"/>
    <n v="0"/>
    <x v="1"/>
    <x v="64"/>
  </r>
  <r>
    <x v="107"/>
    <x v="0"/>
    <s v="12/31/2012"/>
    <n v="7383000000"/>
    <n v="4365000000"/>
    <n v="1742000000"/>
    <n v="0"/>
    <n v="75000000"/>
    <x v="3"/>
    <x v="65"/>
  </r>
  <r>
    <x v="107"/>
    <x v="1"/>
    <s v="12/31/2013"/>
    <n v="7146000000"/>
    <n v="4326000000"/>
    <n v="1740000000"/>
    <n v="0"/>
    <n v="79000000"/>
    <x v="3"/>
    <x v="65"/>
  </r>
  <r>
    <x v="107"/>
    <x v="2"/>
    <s v="12/31/2014"/>
    <n v="7435000000"/>
    <n v="4637000000"/>
    <n v="1721000000"/>
    <n v="0"/>
    <n v="94000000"/>
    <x v="3"/>
    <x v="65"/>
  </r>
  <r>
    <x v="107"/>
    <x v="3"/>
    <s v="12/31/2015"/>
    <n v="7493000000"/>
    <n v="4657000000"/>
    <n v="1356000000"/>
    <n v="0"/>
    <n v="81000000"/>
    <x v="3"/>
    <x v="65"/>
  </r>
  <r>
    <x v="108"/>
    <x v="0"/>
    <s v="9/30/2013"/>
    <n v="6259300000"/>
    <n v="4853500000"/>
    <n v="649900000"/>
    <n v="0"/>
    <n v="0"/>
    <x v="1"/>
    <x v="66"/>
  </r>
  <r>
    <x v="108"/>
    <x v="1"/>
    <s v="9/30/2014"/>
    <n v="8024900000"/>
    <n v="6268600000"/>
    <n v="826900000"/>
    <n v="0"/>
    <n v="0"/>
    <x v="1"/>
    <x v="66"/>
  </r>
  <r>
    <x v="108"/>
    <x v="2"/>
    <s v="9/30/2015"/>
    <n v="10824000000"/>
    <n v="8535700000"/>
    <n v="1003000000"/>
    <n v="0"/>
    <n v="0"/>
    <x v="1"/>
    <x v="66"/>
  </r>
  <r>
    <x v="108"/>
    <x v="3"/>
    <s v="9/30/2016"/>
    <n v="12157400000"/>
    <n v="9502600000"/>
    <n v="1100300000"/>
    <n v="0"/>
    <n v="0"/>
    <x v="1"/>
    <x v="66"/>
  </r>
  <r>
    <x v="109"/>
    <x v="0"/>
    <s v="12/31/2012"/>
    <n v="18260400000"/>
    <n v="8846100000"/>
    <n v="5181200000"/>
    <n v="1137900000"/>
    <n v="0"/>
    <x v="0"/>
    <x v="53"/>
  </r>
  <r>
    <x v="109"/>
    <x v="1"/>
    <s v="12/31/2013"/>
    <n v="18283100000"/>
    <n v="8941100000"/>
    <n v="5117100000"/>
    <n v="1104400000"/>
    <n v="0"/>
    <x v="0"/>
    <x v="53"/>
  </r>
  <r>
    <x v="109"/>
    <x v="2"/>
    <s v="12/31/2014"/>
    <n v="19154000000"/>
    <n v="9261400000"/>
    <n v="5389000000"/>
    <n v="1157000000"/>
    <n v="0"/>
    <x v="0"/>
    <x v="53"/>
  </r>
  <r>
    <x v="109"/>
    <x v="3"/>
    <s v="12/31/2015"/>
    <n v="20563100000"/>
    <n v="9800600000"/>
    <n v="6054300000"/>
    <n v="1239100000"/>
    <n v="0"/>
    <x v="0"/>
    <x v="53"/>
  </r>
  <r>
    <x v="110"/>
    <x v="0"/>
    <s v="9/28/2013"/>
    <n v="45041000000"/>
    <n v="25034000000"/>
    <n v="8365000000"/>
    <n v="0"/>
    <n v="2192000000"/>
    <x v="1"/>
    <x v="67"/>
  </r>
  <r>
    <x v="110"/>
    <x v="1"/>
    <s v="9/27/2014"/>
    <n v="48813000000"/>
    <n v="26420000000"/>
    <n v="8565000000"/>
    <n v="0"/>
    <n v="2288000000"/>
    <x v="1"/>
    <x v="67"/>
  </r>
  <r>
    <x v="110"/>
    <x v="2"/>
    <d v="2015-03-10T00:00:00"/>
    <n v="52465000000"/>
    <n v="28364000000"/>
    <n v="8523000000"/>
    <n v="0"/>
    <n v="2354000000"/>
    <x v="1"/>
    <x v="67"/>
  </r>
  <r>
    <x v="110"/>
    <x v="3"/>
    <d v="2016-01-10T00:00:00"/>
    <n v="55632000000"/>
    <n v="29993000000"/>
    <n v="8754000000"/>
    <n v="0"/>
    <n v="2527000000"/>
    <x v="1"/>
    <x v="67"/>
  </r>
  <r>
    <x v="111"/>
    <x v="0"/>
    <s v="12/31/2013"/>
    <n v="5535000000"/>
    <n v="1689000000"/>
    <n v="1598000000"/>
    <n v="0"/>
    <n v="276000000"/>
    <x v="1"/>
    <x v="50"/>
  </r>
  <r>
    <x v="111"/>
    <x v="1"/>
    <s v="12/31/2014"/>
    <n v="6265000000"/>
    <n v="2124000000"/>
    <n v="1692000000"/>
    <n v="0"/>
    <n v="329000000"/>
    <x v="1"/>
    <x v="50"/>
  </r>
  <r>
    <x v="111"/>
    <x v="2"/>
    <s v="12/31/2015"/>
    <n v="6394000000"/>
    <n v="2343000000"/>
    <n v="1669000000"/>
    <n v="0"/>
    <n v="330000000"/>
    <x v="1"/>
    <x v="50"/>
  </r>
  <r>
    <x v="111"/>
    <x v="3"/>
    <s v="12/31/2016"/>
    <n v="6497000000"/>
    <n v="2432000000"/>
    <n v="1690000000"/>
    <n v="0"/>
    <n v="322000000"/>
    <x v="1"/>
    <x v="50"/>
  </r>
  <r>
    <x v="112"/>
    <x v="0"/>
    <s v="12/31/2013"/>
    <n v="5535000000"/>
    <n v="1689000000"/>
    <n v="1598000000"/>
    <n v="0"/>
    <n v="276000000"/>
    <x v="1"/>
    <x v="50"/>
  </r>
  <r>
    <x v="112"/>
    <x v="1"/>
    <s v="12/31/2014"/>
    <n v="6265000000"/>
    <n v="2124000000"/>
    <n v="1692000000"/>
    <n v="0"/>
    <n v="329000000"/>
    <x v="1"/>
    <x v="50"/>
  </r>
  <r>
    <x v="112"/>
    <x v="2"/>
    <s v="12/31/2015"/>
    <n v="6394000000"/>
    <n v="2343000000"/>
    <n v="1669000000"/>
    <n v="0"/>
    <n v="330000000"/>
    <x v="1"/>
    <x v="50"/>
  </r>
  <r>
    <x v="112"/>
    <x v="3"/>
    <s v="12/31/2016"/>
    <n v="6497000000"/>
    <n v="2432000000"/>
    <n v="1690000000"/>
    <n v="0"/>
    <n v="322000000"/>
    <x v="1"/>
    <x v="50"/>
  </r>
  <r>
    <x v="113"/>
    <x v="0"/>
    <s v="12/31/2013"/>
    <n v="15051000000"/>
    <n v="12274000000"/>
    <n v="916000000"/>
    <n v="0"/>
    <n v="97000000"/>
    <x v="1"/>
    <x v="39"/>
  </r>
  <r>
    <x v="113"/>
    <x v="1"/>
    <s v="12/31/2014"/>
    <n v="15499000000"/>
    <n v="12471000000"/>
    <n v="1036000000"/>
    <n v="0"/>
    <n v="94000000"/>
    <x v="1"/>
    <x v="39"/>
  </r>
  <r>
    <x v="113"/>
    <x v="2"/>
    <s v="12/31/2015"/>
    <n v="15165000000"/>
    <n v="12155000000"/>
    <n v="1017000000"/>
    <n v="0"/>
    <n v="93000000"/>
    <x v="1"/>
    <x v="39"/>
  </r>
  <r>
    <x v="113"/>
    <x v="3"/>
    <s v="12/31/2016"/>
    <n v="16661000000"/>
    <n v="13107000000"/>
    <n v="1145000000"/>
    <n v="0"/>
    <n v="134000000"/>
    <x v="1"/>
    <x v="39"/>
  </r>
  <r>
    <x v="114"/>
    <x v="0"/>
    <s v="12/31/2012"/>
    <n v="1279067000"/>
    <n v="461898000"/>
    <n v="68538000"/>
    <n v="0"/>
    <n v="382553000"/>
    <x v="7"/>
    <x v="23"/>
  </r>
  <r>
    <x v="114"/>
    <x v="1"/>
    <s v="12/31/2013"/>
    <n v="1482259000"/>
    <n v="555660000"/>
    <n v="69323000"/>
    <n v="0"/>
    <n v="475464000"/>
    <x v="7"/>
    <x v="23"/>
  </r>
  <r>
    <x v="114"/>
    <x v="2"/>
    <s v="12/31/2014"/>
    <n v="1616438000"/>
    <n v="603321000"/>
    <n v="89468000"/>
    <n v="0"/>
    <n v="538513000"/>
    <x v="7"/>
    <x v="23"/>
  </r>
  <r>
    <x v="114"/>
    <x v="3"/>
    <s v="12/31/2015"/>
    <n v="1763336000"/>
    <n v="651282000"/>
    <n v="139616000"/>
    <n v="0"/>
    <n v="570527000"/>
    <x v="7"/>
    <x v="23"/>
  </r>
  <r>
    <x v="115"/>
    <x v="0"/>
    <d v="2013-02-02T00:00:00"/>
    <n v="7394500000"/>
    <n v="4741800000"/>
    <n v="1732600000"/>
    <n v="0"/>
    <n v="0"/>
    <x v="1"/>
    <x v="64"/>
  </r>
  <r>
    <x v="115"/>
    <x v="1"/>
    <d v="2014-01-02T00:00:00"/>
    <n v="7840300000"/>
    <n v="5050500000"/>
    <n v="1819500000"/>
    <n v="0"/>
    <n v="0"/>
    <x v="1"/>
    <x v="64"/>
  </r>
  <r>
    <x v="115"/>
    <x v="2"/>
    <s v="1/31/2015"/>
    <n v="8602200000"/>
    <n v="5568200000"/>
    <n v="1993800000"/>
    <n v="0"/>
    <n v="0"/>
    <x v="1"/>
    <x v="64"/>
  </r>
  <r>
    <x v="115"/>
    <x v="3"/>
    <s v="1/30/2016"/>
    <n v="15498400000"/>
    <n v="10841700000"/>
    <n v="3607000000"/>
    <n v="0"/>
    <n v="0"/>
    <x v="1"/>
    <x v="64"/>
  </r>
  <r>
    <x v="116"/>
    <x v="0"/>
    <s v="12/31/2012"/>
    <n v="1663000000"/>
    <n v="0"/>
    <n v="1123200000"/>
    <n v="0"/>
    <n v="78300000"/>
    <x v="0"/>
    <x v="68"/>
  </r>
  <r>
    <x v="116"/>
    <x v="1"/>
    <s v="12/31/2013"/>
    <n v="1558400000"/>
    <n v="0"/>
    <n v="1058000000"/>
    <n v="0"/>
    <n v="60400000"/>
    <x v="0"/>
    <x v="68"/>
  </r>
  <r>
    <x v="116"/>
    <x v="2"/>
    <s v="12/31/2014"/>
    <n v="1584500000"/>
    <n v="0"/>
    <n v="1105700000"/>
    <n v="0"/>
    <n v="52500000"/>
    <x v="0"/>
    <x v="68"/>
  </r>
  <r>
    <x v="116"/>
    <x v="3"/>
    <s v="12/31/2015"/>
    <n v="1637100000"/>
    <n v="0"/>
    <n v="1209100000"/>
    <n v="0"/>
    <n v="58700000"/>
    <x v="0"/>
    <x v="68"/>
  </r>
  <r>
    <x v="117"/>
    <x v="0"/>
    <s v="12/31/2013"/>
    <n v="7155096000"/>
    <n v="4376505000"/>
    <n v="1616921000"/>
    <n v="0"/>
    <n v="0"/>
    <x v="0"/>
    <x v="52"/>
  </r>
  <r>
    <x v="117"/>
    <x v="1"/>
    <s v="12/31/2014"/>
    <n v="7752728000"/>
    <n v="4778479000"/>
    <n v="1758765000"/>
    <n v="0"/>
    <n v="0"/>
    <x v="0"/>
    <x v="52"/>
  </r>
  <r>
    <x v="117"/>
    <x v="2"/>
    <s v="12/31/2015"/>
    <n v="6956311000"/>
    <n v="4388167000"/>
    <n v="1647382000"/>
    <n v="0"/>
    <n v="0"/>
    <x v="0"/>
    <x v="52"/>
  </r>
  <r>
    <x v="117"/>
    <x v="3"/>
    <s v="12/31/2016"/>
    <n v="6794342000"/>
    <n v="4322373000"/>
    <n v="1757523000"/>
    <n v="0"/>
    <n v="0"/>
    <x v="0"/>
    <x v="52"/>
  </r>
  <r>
    <x v="118"/>
    <x v="0"/>
    <s v="12/31/2013"/>
    <n v="5997000000"/>
    <n v="2499000000"/>
    <n v="2337000000"/>
    <n v="0"/>
    <n v="115000000"/>
    <x v="4"/>
    <x v="69"/>
  </r>
  <r>
    <x v="118"/>
    <x v="1"/>
    <s v="12/31/2014"/>
    <n v="6121000000"/>
    <n v="2491000000"/>
    <n v="2335000000"/>
    <n v="0"/>
    <n v="115000000"/>
    <x v="4"/>
    <x v="69"/>
  </r>
  <r>
    <x v="118"/>
    <x v="2"/>
    <s v="12/31/2015"/>
    <n v="6282000000"/>
    <n v="2559000000"/>
    <n v="2320000000"/>
    <n v="0"/>
    <n v="105000000"/>
    <x v="4"/>
    <x v="69"/>
  </r>
  <r>
    <x v="118"/>
    <x v="3"/>
    <s v="12/31/2016"/>
    <n v="6440000000"/>
    <n v="2582000000"/>
    <n v="2326000000"/>
    <n v="0"/>
    <n v="99000000"/>
    <x v="4"/>
    <x v="69"/>
  </r>
  <r>
    <x v="119"/>
    <x v="0"/>
    <s v="5/26/2013"/>
    <n v="5921000000"/>
    <n v="4616600000"/>
    <n v="625200000"/>
    <n v="0"/>
    <n v="278300000"/>
    <x v="1"/>
    <x v="51"/>
  </r>
  <r>
    <x v="119"/>
    <x v="1"/>
    <s v="5/25/2014"/>
    <n v="6285600000"/>
    <n v="4990500000"/>
    <n v="665400000"/>
    <n v="0"/>
    <n v="304400000"/>
    <x v="1"/>
    <x v="51"/>
  </r>
  <r>
    <x v="119"/>
    <x v="2"/>
    <s v="5/31/2015"/>
    <n v="6764000000"/>
    <n v="5341500000"/>
    <n v="673500000"/>
    <n v="0"/>
    <n v="319300000"/>
    <x v="1"/>
    <x v="51"/>
  </r>
  <r>
    <x v="119"/>
    <x v="3"/>
    <s v="5/29/2016"/>
    <n v="6933500000"/>
    <n v="5392400000"/>
    <n v="622900000"/>
    <n v="0"/>
    <n v="290200000"/>
    <x v="1"/>
    <x v="51"/>
  </r>
  <r>
    <x v="120"/>
    <x v="0"/>
    <s v="12/31/2012"/>
    <n v="17912000000"/>
    <n v="11235000000"/>
    <n v="965000000"/>
    <n v="0"/>
    <n v="2145000000"/>
    <x v="5"/>
    <x v="11"/>
  </r>
  <r>
    <x v="120"/>
    <x v="1"/>
    <s v="12/31/2013"/>
    <n v="22756000000"/>
    <n v="13545000000"/>
    <n v="1274000000"/>
    <n v="0"/>
    <n v="2668000000"/>
    <x v="5"/>
    <x v="11"/>
  </r>
  <r>
    <x v="120"/>
    <x v="2"/>
    <s v="12/31/2014"/>
    <n v="23925000000"/>
    <n v="14323000000"/>
    <n v="1213000000"/>
    <n v="0"/>
    <n v="3066000000"/>
    <x v="5"/>
    <x v="11"/>
  </r>
  <r>
    <x v="120"/>
    <x v="3"/>
    <s v="12/31/2015"/>
    <n v="23459000000"/>
    <n v="13728000000"/>
    <n v="1135000000"/>
    <n v="0"/>
    <n v="3144000000"/>
    <x v="5"/>
    <x v="11"/>
  </r>
  <r>
    <x v="121"/>
    <x v="0"/>
    <s v="12/31/2012"/>
    <n v="8186280000"/>
    <n v="5583549000"/>
    <n v="889879000"/>
    <n v="0"/>
    <n v="341969000"/>
    <x v="3"/>
    <x v="65"/>
  </r>
  <r>
    <x v="121"/>
    <x v="1"/>
    <s v="12/31/2013"/>
    <n v="11764050000"/>
    <n v="8198377000"/>
    <n v="1516508000"/>
    <n v="0"/>
    <n v="528737000"/>
    <x v="3"/>
    <x v="65"/>
  </r>
  <r>
    <x v="121"/>
    <x v="2"/>
    <s v="12/31/2014"/>
    <n v="12795106000"/>
    <n v="9119305000"/>
    <n v="1278506000"/>
    <n v="0"/>
    <n v="590935000"/>
    <x v="3"/>
    <x v="65"/>
  </r>
  <r>
    <x v="121"/>
    <x v="3"/>
    <s v="12/31/2015"/>
    <n v="13781837000"/>
    <n v="9824834000"/>
    <n v="1947135000"/>
    <n v="0"/>
    <n v="638024000"/>
    <x v="3"/>
    <x v="65"/>
  </r>
  <r>
    <x v="122"/>
    <x v="0"/>
    <s v="12/31/2013"/>
    <n v="10397000000"/>
    <n v="2268000000"/>
    <n v="2743000000"/>
    <n v="0"/>
    <n v="2780000000"/>
    <x v="9"/>
    <x v="27"/>
  </r>
  <r>
    <x v="122"/>
    <x v="1"/>
    <s v="12/31/2014"/>
    <n v="20638000000"/>
    <n v="2332000000"/>
    <n v="8290000000"/>
    <n v="0"/>
    <n v="3319000000"/>
    <x v="9"/>
    <x v="27"/>
  </r>
  <r>
    <x v="122"/>
    <x v="2"/>
    <s v="12/31/2015"/>
    <n v="13145000000"/>
    <n v="2104000000"/>
    <n v="7741000000"/>
    <n v="0"/>
    <n v="3129000000"/>
    <x v="9"/>
    <x v="27"/>
  </r>
  <r>
    <x v="122"/>
    <x v="3"/>
    <s v="12/31/2016"/>
    <n v="12197000000"/>
    <n v="1582000000"/>
    <n v="6476000000"/>
    <n v="0"/>
    <n v="1792000000"/>
    <x v="9"/>
    <x v="27"/>
  </r>
  <r>
    <x v="123"/>
    <x v="0"/>
    <s v="3/31/2013"/>
    <n v="3797000000"/>
    <n v="1388000000"/>
    <n v="1078000000"/>
    <n v="1153000000"/>
    <n v="30000000"/>
    <x v="2"/>
    <x v="31"/>
  </r>
  <r>
    <x v="123"/>
    <x v="1"/>
    <s v="3/31/2014"/>
    <n v="3575000000"/>
    <n v="1347000000"/>
    <n v="1055000000"/>
    <n v="1125000000"/>
    <n v="16000000"/>
    <x v="2"/>
    <x v="31"/>
  </r>
  <r>
    <x v="123"/>
    <x v="2"/>
    <s v="3/31/2015"/>
    <n v="4515000000"/>
    <n v="1429000000"/>
    <n v="1030000000"/>
    <n v="1094000000"/>
    <n v="14000000"/>
    <x v="2"/>
    <x v="31"/>
  </r>
  <r>
    <x v="123"/>
    <x v="3"/>
    <s v="3/31/2016"/>
    <n v="4396000000"/>
    <n v="1354000000"/>
    <n v="1028000000"/>
    <n v="1109000000"/>
    <n v="7000000"/>
    <x v="2"/>
    <x v="31"/>
  </r>
  <r>
    <x v="124"/>
    <x v="0"/>
    <s v="12/31/2013"/>
    <n v="8257000000"/>
    <n v="1492000000"/>
    <n v="3260000000"/>
    <n v="915000000"/>
    <n v="136000000"/>
    <x v="2"/>
    <x v="16"/>
  </r>
  <r>
    <x v="124"/>
    <x v="1"/>
    <s v="12/31/2014"/>
    <n v="8790000000"/>
    <n v="1663000000"/>
    <n v="3593000000"/>
    <n v="983000000"/>
    <n v="75000000"/>
    <x v="2"/>
    <x v="16"/>
  </r>
  <r>
    <x v="124"/>
    <x v="2"/>
    <s v="12/31/2015"/>
    <n v="8592000000"/>
    <n v="1771000000"/>
    <n v="3660000000"/>
    <n v="923000000"/>
    <n v="41000000"/>
    <x v="2"/>
    <x v="16"/>
  </r>
  <r>
    <x v="124"/>
    <x v="3"/>
    <s v="12/31/2016"/>
    <n v="8979000000"/>
    <n v="2007000000"/>
    <n v="3499000000"/>
    <n v="1114000000"/>
    <n v="34000000"/>
    <x v="2"/>
    <x v="16"/>
  </r>
  <r>
    <x v="125"/>
    <x v="0"/>
    <s v="12/31/2012"/>
    <n v="11838700000"/>
    <n v="6385400000"/>
    <n v="4018300000"/>
    <n v="0"/>
    <n v="0"/>
    <x v="8"/>
    <x v="17"/>
  </r>
  <r>
    <x v="125"/>
    <x v="1"/>
    <s v="12/31/2013"/>
    <n v="13253400000"/>
    <n v="7161200000"/>
    <n v="4360300000"/>
    <n v="0"/>
    <n v="0"/>
    <x v="8"/>
    <x v="17"/>
  </r>
  <r>
    <x v="125"/>
    <x v="2"/>
    <s v="12/31/2014"/>
    <n v="14280500000"/>
    <n v="7679100000"/>
    <n v="4577600000"/>
    <n v="0"/>
    <n v="0"/>
    <x v="8"/>
    <x v="17"/>
  </r>
  <r>
    <x v="125"/>
    <x v="3"/>
    <s v="12/31/2015"/>
    <n v="13545100000"/>
    <n v="7223500000"/>
    <n v="4345500000"/>
    <n v="0"/>
    <n v="0"/>
    <x v="8"/>
    <x v="17"/>
  </r>
  <r>
    <x v="126"/>
    <x v="0"/>
    <s v="12/31/2013"/>
    <n v="12354000000"/>
    <n v="7191000000"/>
    <n v="1895000000"/>
    <n v="0"/>
    <n v="1024000000"/>
    <x v="5"/>
    <x v="11"/>
  </r>
  <r>
    <x v="126"/>
    <x v="1"/>
    <s v="12/31/2014"/>
    <n v="12919000000"/>
    <n v="7807000000"/>
    <n v="1877000000"/>
    <n v="0"/>
    <n v="1071000000"/>
    <x v="5"/>
    <x v="11"/>
  </r>
  <r>
    <x v="126"/>
    <x v="2"/>
    <s v="12/31/2015"/>
    <n v="12554000000"/>
    <n v="7060000000"/>
    <n v="1937000000"/>
    <n v="0"/>
    <n v="1130000000"/>
    <x v="5"/>
    <x v="11"/>
  </r>
  <r>
    <x v="126"/>
    <x v="3"/>
    <s v="12/31/2016"/>
    <n v="12075000000"/>
    <n v="6357000000"/>
    <n v="2031000000"/>
    <n v="0"/>
    <n v="1216000000"/>
    <x v="5"/>
    <x v="11"/>
  </r>
  <r>
    <x v="127"/>
    <x v="0"/>
    <s v="12/31/2012"/>
    <n v="2073000000"/>
    <n v="759500000"/>
    <n v="673500000"/>
    <n v="0"/>
    <n v="160000000"/>
    <x v="0"/>
    <x v="68"/>
  </r>
  <r>
    <x v="127"/>
    <x v="1"/>
    <s v="12/31/2013"/>
    <n v="2303900000"/>
    <n v="787300000"/>
    <n v="715800000"/>
    <n v="0"/>
    <n v="189600000"/>
    <x v="0"/>
    <x v="68"/>
  </r>
  <r>
    <x v="127"/>
    <x v="2"/>
    <s v="12/31/2014"/>
    <n v="2436400000"/>
    <n v="844700000"/>
    <n v="751700000"/>
    <n v="0"/>
    <n v="201800000"/>
    <x v="0"/>
    <x v="68"/>
  </r>
  <r>
    <x v="127"/>
    <x v="3"/>
    <s v="12/31/2015"/>
    <n v="2663600000"/>
    <n v="887400000"/>
    <n v="884300000"/>
    <n v="0"/>
    <n v="198000000"/>
    <x v="0"/>
    <x v="68"/>
  </r>
  <r>
    <x v="128"/>
    <x v="0"/>
    <s v="12/31/2012"/>
    <n v="11862000000"/>
    <n v="7747000000"/>
    <n v="296000000"/>
    <n v="0"/>
    <n v="1562000000"/>
    <x v="5"/>
    <x v="11"/>
  </r>
  <r>
    <x v="128"/>
    <x v="1"/>
    <s v="12/31/2013"/>
    <n v="12581000000"/>
    <n v="8364000000"/>
    <n v="309000000"/>
    <n v="0"/>
    <n v="1622000000"/>
    <x v="5"/>
    <x v="11"/>
  </r>
  <r>
    <x v="128"/>
    <x v="2"/>
    <s v="12/31/2014"/>
    <n v="13413000000"/>
    <n v="8742000000"/>
    <n v="322000000"/>
    <n v="0"/>
    <n v="1720000000"/>
    <x v="5"/>
    <x v="11"/>
  </r>
  <r>
    <x v="128"/>
    <x v="3"/>
    <s v="12/31/2015"/>
    <n v="11524000000"/>
    <n v="7256000000"/>
    <n v="336000000"/>
    <n v="0"/>
    <n v="1919000000"/>
    <x v="5"/>
    <x v="11"/>
  </r>
  <r>
    <x v="129"/>
    <x v="0"/>
    <s v="6/30/2013"/>
    <n v="10181700000"/>
    <n v="2025900000"/>
    <n v="6597000000"/>
    <n v="0"/>
    <n v="0"/>
    <x v="4"/>
    <x v="56"/>
  </r>
  <r>
    <x v="129"/>
    <x v="1"/>
    <s v="6/30/2014"/>
    <n v="10968800000"/>
    <n v="2158200000"/>
    <n v="6985900000"/>
    <n v="0"/>
    <n v="0"/>
    <x v="4"/>
    <x v="56"/>
  </r>
  <r>
    <x v="129"/>
    <x v="2"/>
    <s v="6/30/2015"/>
    <n v="10780400000"/>
    <n v="2100600000"/>
    <n v="7073500000"/>
    <n v="0"/>
    <n v="0"/>
    <x v="4"/>
    <x v="56"/>
  </r>
  <r>
    <x v="129"/>
    <x v="3"/>
    <s v="6/30/2016"/>
    <n v="11262300000"/>
    <n v="2181100000"/>
    <n v="7337800000"/>
    <n v="0"/>
    <n v="0"/>
    <x v="4"/>
    <x v="56"/>
  </r>
  <r>
    <x v="130"/>
    <x v="0"/>
    <s v="12/31/2012"/>
    <n v="8102000000"/>
    <n v="6340000000"/>
    <n v="644000000"/>
    <n v="198000000"/>
    <n v="0"/>
    <x v="8"/>
    <x v="63"/>
  </r>
  <r>
    <x v="130"/>
    <x v="1"/>
    <s v="12/31/2013"/>
    <n v="9350000000"/>
    <n v="6574000000"/>
    <n v="645000000"/>
    <n v="193000000"/>
    <n v="0"/>
    <x v="8"/>
    <x v="63"/>
  </r>
  <r>
    <x v="130"/>
    <x v="2"/>
    <s v="12/31/2014"/>
    <n v="9527000000"/>
    <n v="7306000000"/>
    <n v="755000000"/>
    <n v="227000000"/>
    <n v="0"/>
    <x v="8"/>
    <x v="63"/>
  </r>
  <r>
    <x v="130"/>
    <x v="3"/>
    <s v="12/31/2015"/>
    <n v="9648000000"/>
    <n v="7068000000"/>
    <n v="762000000"/>
    <n v="251000000"/>
    <n v="0"/>
    <x v="8"/>
    <x v="63"/>
  </r>
  <r>
    <x v="131"/>
    <x v="0"/>
    <s v="9/30/2013"/>
    <n v="24669000000"/>
    <n v="14717000000"/>
    <n v="6010000000"/>
    <n v="0"/>
    <n v="0"/>
    <x v="0"/>
    <x v="53"/>
  </r>
  <r>
    <x v="131"/>
    <x v="1"/>
    <s v="9/30/2014"/>
    <n v="17733000000"/>
    <n v="9971000000"/>
    <n v="4375000000"/>
    <n v="0"/>
    <n v="0"/>
    <x v="0"/>
    <x v="53"/>
  </r>
  <r>
    <x v="131"/>
    <x v="2"/>
    <s v="9/30/2015"/>
    <n v="16249000000"/>
    <n v="9241000000"/>
    <n v="4065000000"/>
    <n v="0"/>
    <n v="0"/>
    <x v="0"/>
    <x v="53"/>
  </r>
  <r>
    <x v="131"/>
    <x v="3"/>
    <s v="9/30/2016"/>
    <n v="14522000000"/>
    <n v="8260000000"/>
    <n v="3758000000"/>
    <n v="0"/>
    <n v="0"/>
    <x v="0"/>
    <x v="53"/>
  </r>
  <r>
    <x v="132"/>
    <x v="0"/>
    <s v="12/31/2012"/>
    <n v="11682636000"/>
    <n v="1699428000"/>
    <n v="3862434000"/>
    <n v="0"/>
    <n v="3169703000"/>
    <x v="9"/>
    <x v="27"/>
  </r>
  <r>
    <x v="132"/>
    <x v="1"/>
    <s v="12/31/2013"/>
    <n v="14487118000"/>
    <n v="2066893000"/>
    <n v="4621096000"/>
    <n v="0"/>
    <n v="3600976000"/>
    <x v="9"/>
    <x v="27"/>
  </r>
  <r>
    <x v="132"/>
    <x v="2"/>
    <s v="12/31/2014"/>
    <n v="18035340000"/>
    <n v="2534389000"/>
    <n v="5285634000"/>
    <n v="0"/>
    <n v="3997041000"/>
    <x v="9"/>
    <x v="27"/>
  </r>
  <r>
    <x v="132"/>
    <x v="3"/>
    <s v="12/31/2015"/>
    <n v="8757428000"/>
    <n v="2177757000"/>
    <n v="3174320000"/>
    <n v="0"/>
    <n v="3313644000"/>
    <x v="9"/>
    <x v="27"/>
  </r>
  <r>
    <x v="133"/>
    <x v="0"/>
    <s v="12/31/2012"/>
    <n v="1887376000"/>
    <n v="944617000"/>
    <n v="531180000"/>
    <n v="0"/>
    <n v="0"/>
    <x v="7"/>
    <x v="14"/>
  </r>
  <r>
    <x v="133"/>
    <x v="1"/>
    <s v="12/31/2013"/>
    <n v="2152766000"/>
    <n v="1064403000"/>
    <n v="621413000"/>
    <n v="0"/>
    <n v="0"/>
    <x v="7"/>
    <x v="14"/>
  </r>
  <r>
    <x v="133"/>
    <x v="2"/>
    <s v="12/31/2014"/>
    <n v="2443776000"/>
    <n v="1197885000"/>
    <n v="734119000"/>
    <n v="0"/>
    <n v="0"/>
    <x v="7"/>
    <x v="14"/>
  </r>
  <r>
    <x v="133"/>
    <x v="3"/>
    <s v="12/31/2015"/>
    <n v="2725867000"/>
    <n v="1291506000"/>
    <n v="825296000"/>
    <n v="0"/>
    <n v="0"/>
    <x v="7"/>
    <x v="14"/>
  </r>
  <r>
    <x v="134"/>
    <x v="0"/>
    <s v="12/31/2012"/>
    <n v="1747502000"/>
    <n v="625507000"/>
    <n v="47233000"/>
    <n v="0"/>
    <n v="560669000"/>
    <x v="7"/>
    <x v="14"/>
  </r>
  <r>
    <x v="134"/>
    <x v="1"/>
    <s v="12/31/2013"/>
    <n v="2387702000"/>
    <n v="834228000"/>
    <n v="62179000"/>
    <n v="0"/>
    <n v="978973000"/>
    <x v="7"/>
    <x v="14"/>
  </r>
  <r>
    <x v="134"/>
    <x v="2"/>
    <s v="12/31/2014"/>
    <n v="2614748000"/>
    <n v="883564000"/>
    <n v="50948000"/>
    <n v="0"/>
    <n v="758861000"/>
    <x v="7"/>
    <x v="14"/>
  </r>
  <r>
    <x v="134"/>
    <x v="3"/>
    <s v="12/31/2015"/>
    <n v="2744965000"/>
    <n v="905168000"/>
    <n v="65082000"/>
    <n v="0"/>
    <n v="765895000"/>
    <x v="7"/>
    <x v="14"/>
  </r>
  <r>
    <x v="135"/>
    <x v="0"/>
    <s v="12/31/2013"/>
    <n v="1859177000"/>
    <n v="354561000"/>
    <n v="200849000"/>
    <n v="0"/>
    <n v="653132000"/>
    <x v="9"/>
    <x v="27"/>
  </r>
  <r>
    <x v="135"/>
    <x v="1"/>
    <s v="12/31/2014"/>
    <n v="2388768000"/>
    <n v="443974000"/>
    <n v="238134000"/>
    <n v="0"/>
    <n v="679298000"/>
    <x v="9"/>
    <x v="27"/>
  </r>
  <r>
    <x v="135"/>
    <x v="2"/>
    <s v="12/31/2015"/>
    <n v="1954000000"/>
    <n v="523043000"/>
    <n v="249925000"/>
    <n v="0"/>
    <n v="819216000"/>
    <x v="9"/>
    <x v="27"/>
  </r>
  <r>
    <x v="135"/>
    <x v="3"/>
    <s v="12/31/2016"/>
    <n v="1857339000"/>
    <n v="613909000"/>
    <n v="272747000"/>
    <n v="0"/>
    <n v="927920000"/>
    <x v="9"/>
    <x v="27"/>
  </r>
  <r>
    <x v="136"/>
    <x v="0"/>
    <s v="12/31/2012"/>
    <n v="6273787000"/>
    <n v="3667434000"/>
    <n v="747356000"/>
    <n v="0"/>
    <n v="740791000"/>
    <x v="5"/>
    <x v="10"/>
  </r>
  <r>
    <x v="136"/>
    <x v="1"/>
    <s v="12/31/2013"/>
    <n v="7301204000"/>
    <n v="3997940000"/>
    <n v="914149000"/>
    <n v="0"/>
    <n v="859680000"/>
    <x v="5"/>
    <x v="10"/>
  </r>
  <r>
    <x v="136"/>
    <x v="2"/>
    <s v="12/31/2014"/>
    <n v="7741856000"/>
    <n v="4449139000"/>
    <n v="1034507000"/>
    <n v="0"/>
    <n v="625361000"/>
    <x v="5"/>
    <x v="10"/>
  </r>
  <r>
    <x v="136"/>
    <x v="3"/>
    <s v="12/31/2015"/>
    <n v="7954827000"/>
    <n v="4416194000"/>
    <n v="1086274000"/>
    <n v="0"/>
    <n v="688195000"/>
    <x v="5"/>
    <x v="10"/>
  </r>
  <r>
    <x v="137"/>
    <x v="0"/>
    <s v="12/31/2012"/>
    <n v="535153000"/>
    <n v="172167000"/>
    <n v="24573000"/>
    <n v="0"/>
    <n v="169173000"/>
    <x v="7"/>
    <x v="70"/>
  </r>
  <r>
    <x v="137"/>
    <x v="1"/>
    <s v="12/31/2013"/>
    <n v="610590000"/>
    <n v="197336000"/>
    <n v="26684000"/>
    <n v="0"/>
    <n v="192420000"/>
    <x v="7"/>
    <x v="70"/>
  </r>
  <r>
    <x v="137"/>
    <x v="2"/>
    <s v="12/31/2014"/>
    <n v="970938000"/>
    <n v="312546000"/>
    <n v="40878000"/>
    <n v="0"/>
    <n v="360592000"/>
    <x v="7"/>
    <x v="70"/>
  </r>
  <r>
    <x v="137"/>
    <x v="3"/>
    <s v="12/31/2015"/>
    <n v="1194407000"/>
    <n v="363508000"/>
    <n v="40090000"/>
    <n v="0"/>
    <n v="453423000"/>
    <x v="7"/>
    <x v="70"/>
  </r>
  <r>
    <x v="138"/>
    <x v="0"/>
    <s v="12/31/2012"/>
    <n v="1365000000"/>
    <n v="0"/>
    <n v="921000000"/>
    <n v="0"/>
    <n v="471000000"/>
    <x v="6"/>
    <x v="71"/>
  </r>
  <r>
    <x v="138"/>
    <x v="1"/>
    <s v="12/31/2013"/>
    <n v="1466000000"/>
    <n v="0"/>
    <n v="888000000"/>
    <n v="0"/>
    <n v="256000000"/>
    <x v="6"/>
    <x v="71"/>
  </r>
  <r>
    <x v="138"/>
    <x v="2"/>
    <s v="12/31/2014"/>
    <n v="1665000000"/>
    <n v="0"/>
    <n v="958000000"/>
    <n v="0"/>
    <n v="136000000"/>
    <x v="6"/>
    <x v="71"/>
  </r>
  <r>
    <x v="138"/>
    <x v="3"/>
    <s v="12/31/2015"/>
    <n v="1403000000"/>
    <n v="0"/>
    <n v="1048000000"/>
    <n v="0"/>
    <n v="61000000"/>
    <x v="6"/>
    <x v="71"/>
  </r>
  <r>
    <x v="139"/>
    <x v="0"/>
    <s v="12/31/2012"/>
    <n v="16311000000"/>
    <n v="11448000000"/>
    <n v="2894000000"/>
    <n v="439000000"/>
    <n v="0"/>
    <x v="0"/>
    <x v="53"/>
  </r>
  <r>
    <x v="139"/>
    <x v="1"/>
    <s v="12/31/2013"/>
    <n v="22046000000"/>
    <n v="15369000000"/>
    <n v="3886000000"/>
    <n v="644000000"/>
    <n v="0"/>
    <x v="0"/>
    <x v="53"/>
  </r>
  <r>
    <x v="139"/>
    <x v="2"/>
    <s v="12/31/2014"/>
    <n v="22552000000"/>
    <n v="15646000000"/>
    <n v="3810000000"/>
    <n v="647000000"/>
    <n v="0"/>
    <x v="0"/>
    <x v="53"/>
  </r>
  <r>
    <x v="139"/>
    <x v="3"/>
    <s v="12/31/2015"/>
    <n v="20855000000"/>
    <n v="14292000000"/>
    <n v="3596000000"/>
    <n v="625000000"/>
    <n v="0"/>
    <x v="0"/>
    <x v="53"/>
  </r>
  <r>
    <x v="140"/>
    <x v="0"/>
    <s v="12/31/2012"/>
    <n v="10302079000"/>
    <n v="6583627000"/>
    <n v="917162000"/>
    <n v="0"/>
    <n v="1144585000"/>
    <x v="5"/>
    <x v="11"/>
  </r>
  <r>
    <x v="140"/>
    <x v="1"/>
    <s v="12/31/2013"/>
    <n v="11390947000"/>
    <n v="7588885000"/>
    <n v="888051000"/>
    <n v="0"/>
    <n v="1261044000"/>
    <x v="5"/>
    <x v="11"/>
  </r>
  <r>
    <x v="140"/>
    <x v="2"/>
    <s v="12/31/2014"/>
    <n v="12494921000"/>
    <n v="8126187000"/>
    <n v="863455000"/>
    <n v="0"/>
    <n v="1318638000"/>
    <x v="5"/>
    <x v="11"/>
  </r>
  <r>
    <x v="140"/>
    <x v="3"/>
    <s v="12/31/2015"/>
    <n v="11513251000"/>
    <n v="7449273000"/>
    <n v="1074998000"/>
    <n v="0"/>
    <n v="1337276000"/>
    <x v="5"/>
    <x v="11"/>
  </r>
  <r>
    <x v="141"/>
    <x v="0"/>
    <s v="12/31/2012"/>
    <n v="1899600000"/>
    <n v="491000000"/>
    <n v="697400000"/>
    <n v="291300000"/>
    <n v="0"/>
    <x v="3"/>
    <x v="5"/>
  </r>
  <r>
    <x v="141"/>
    <x v="1"/>
    <s v="12/31/2013"/>
    <n v="2045500000"/>
    <n v="516600000"/>
    <n v="749700000"/>
    <n v="323000000"/>
    <n v="0"/>
    <x v="3"/>
    <x v="5"/>
  </r>
  <r>
    <x v="141"/>
    <x v="2"/>
    <s v="12/31/2014"/>
    <n v="2322900000"/>
    <n v="625600000"/>
    <n v="928700000"/>
    <n v="346500000"/>
    <n v="0"/>
    <x v="3"/>
    <x v="5"/>
  </r>
  <r>
    <x v="141"/>
    <x v="3"/>
    <s v="12/31/2015"/>
    <n v="2493700000"/>
    <n v="617200000"/>
    <n v="850700000"/>
    <n v="383100000"/>
    <n v="0"/>
    <x v="3"/>
    <x v="5"/>
  </r>
  <r>
    <x v="142"/>
    <x v="0"/>
    <s v="12/31/2013"/>
    <n v="24888000000"/>
    <n v="17994000000"/>
    <n v="1095000000"/>
    <n v="0"/>
    <n v="2153000000"/>
    <x v="5"/>
    <x v="10"/>
  </r>
  <r>
    <x v="142"/>
    <x v="1"/>
    <s v="12/31/2014"/>
    <n v="27429000000"/>
    <n v="21571000000"/>
    <n v="1154000000"/>
    <n v="0"/>
    <n v="2314000000"/>
    <x v="5"/>
    <x v="10"/>
  </r>
  <r>
    <x v="142"/>
    <x v="2"/>
    <s v="12/31/2015"/>
    <n v="29447000000"/>
    <n v="21406000000"/>
    <n v="1200000000"/>
    <n v="0"/>
    <n v="2450000000"/>
    <x v="5"/>
    <x v="10"/>
  </r>
  <r>
    <x v="142"/>
    <x v="3"/>
    <s v="12/31/2016"/>
    <n v="31360000000"/>
    <n v="22688000000"/>
    <n v="1576000000"/>
    <n v="0"/>
    <n v="3936000000"/>
    <x v="5"/>
    <x v="10"/>
  </r>
  <r>
    <x v="143"/>
    <x v="0"/>
    <s v="12/31/2012"/>
    <n v="5992215000"/>
    <n v="4156845000"/>
    <n v="1264632000"/>
    <n v="0"/>
    <n v="39940000"/>
    <x v="0"/>
    <x v="49"/>
  </r>
  <r>
    <x v="143"/>
    <x v="1"/>
    <s v="12/31/2013"/>
    <n v="6080257000"/>
    <n v="4197404000"/>
    <n v="1282709000"/>
    <n v="0"/>
    <n v="48071000"/>
    <x v="0"/>
    <x v="49"/>
  </r>
  <r>
    <x v="143"/>
    <x v="2"/>
    <s v="12/31/2014"/>
    <n v="6564721000"/>
    <n v="4583294000"/>
    <n v="1337487000"/>
    <n v="0"/>
    <n v="49292000"/>
    <x v="0"/>
    <x v="49"/>
  </r>
  <r>
    <x v="143"/>
    <x v="3"/>
    <s v="12/31/2015"/>
    <n v="6616632000"/>
    <n v="4428855000"/>
    <n v="1420281000"/>
    <n v="0"/>
    <n v="46012000"/>
    <x v="0"/>
    <x v="49"/>
  </r>
  <r>
    <x v="144"/>
    <x v="0"/>
    <s v="12/31/2013"/>
    <n v="4771259000"/>
    <n v="1038034000"/>
    <n v="3151043000"/>
    <n v="0"/>
    <n v="71731000"/>
    <x v="1"/>
    <x v="24"/>
  </r>
  <r>
    <x v="144"/>
    <x v="1"/>
    <s v="12/31/2014"/>
    <n v="5763485000"/>
    <n v="1179081000"/>
    <n v="3919856000"/>
    <n v="0"/>
    <n v="76773000"/>
    <x v="1"/>
    <x v="24"/>
  </r>
  <r>
    <x v="144"/>
    <x v="2"/>
    <s v="12/31/2015"/>
    <n v="6672317000"/>
    <n v="1309559000"/>
    <n v="4785243000"/>
    <n v="0"/>
    <n v="156458000"/>
    <x v="1"/>
    <x v="24"/>
  </r>
  <r>
    <x v="144"/>
    <x v="3"/>
    <s v="12/31/2016"/>
    <n v="8773564000"/>
    <n v="1596698000"/>
    <n v="6280728000"/>
    <n v="0"/>
    <n v="317141000"/>
    <x v="1"/>
    <x v="24"/>
  </r>
  <r>
    <x v="145"/>
    <x v="0"/>
    <s v="12/31/2012"/>
    <n v="409396000"/>
    <n v="114028000"/>
    <n v="58323000"/>
    <n v="0"/>
    <n v="74453000"/>
    <x v="7"/>
    <x v="23"/>
  </r>
  <r>
    <x v="145"/>
    <x v="1"/>
    <s v="12/31/2013"/>
    <n v="520613000"/>
    <n v="140012000"/>
    <n v="63268000"/>
    <n v="0"/>
    <n v="95232000"/>
    <x v="7"/>
    <x v="23"/>
  </r>
  <r>
    <x v="145"/>
    <x v="2"/>
    <s v="12/31/2014"/>
    <n v="647155000"/>
    <n v="172416000"/>
    <n v="71369000"/>
    <n v="0"/>
    <n v="115076000"/>
    <x v="7"/>
    <x v="23"/>
  </r>
  <r>
    <x v="145"/>
    <x v="3"/>
    <s v="12/31/2015"/>
    <n v="782270000"/>
    <n v="203965000"/>
    <n v="80791000"/>
    <n v="0"/>
    <n v="133457000"/>
    <x v="7"/>
    <x v="23"/>
  </r>
  <r>
    <x v="146"/>
    <x v="0"/>
    <s v="12/31/2013"/>
    <n v="146917000000"/>
    <n v="123050000000"/>
    <n v="10850000000"/>
    <n v="0"/>
    <n v="0"/>
    <x v="1"/>
    <x v="72"/>
  </r>
  <r>
    <x v="146"/>
    <x v="1"/>
    <s v="12/31/2014"/>
    <n v="144077000000"/>
    <n v="131903000000"/>
    <n v="11842000000"/>
    <n v="0"/>
    <n v="0"/>
    <x v="1"/>
    <x v="72"/>
  </r>
  <r>
    <x v="146"/>
    <x v="2"/>
    <s v="12/31/2015"/>
    <n v="149558000000"/>
    <n v="131409000000"/>
    <n v="10502000000"/>
    <n v="0"/>
    <n v="0"/>
    <x v="1"/>
    <x v="72"/>
  </r>
  <r>
    <x v="146"/>
    <x v="3"/>
    <s v="12/31/2016"/>
    <n v="151800000000"/>
    <n v="135488000000"/>
    <n v="12196000000"/>
    <n v="0"/>
    <n v="0"/>
    <x v="1"/>
    <x v="72"/>
  </r>
  <r>
    <x v="147"/>
    <x v="0"/>
    <s v="12/31/2013"/>
    <n v="3326106000"/>
    <n v="1606661000"/>
    <n v="1007431000"/>
    <n v="0"/>
    <n v="0"/>
    <x v="0"/>
    <x v="18"/>
  </r>
  <r>
    <x v="147"/>
    <x v="1"/>
    <s v="12/31/2014"/>
    <n v="3733507000"/>
    <n v="1836105000"/>
    <n v="1110776000"/>
    <n v="0"/>
    <n v="0"/>
    <x v="0"/>
    <x v="18"/>
  </r>
  <r>
    <x v="147"/>
    <x v="2"/>
    <s v="12/31/2015"/>
    <n v="3869187000"/>
    <n v="1920253000"/>
    <n v="1121590000"/>
    <n v="0"/>
    <n v="0"/>
    <x v="0"/>
    <x v="18"/>
  </r>
  <r>
    <x v="147"/>
    <x v="3"/>
    <s v="12/31/2016"/>
    <n v="3962036000"/>
    <n v="1997259000"/>
    <n v="1169470000"/>
    <n v="0"/>
    <n v="0"/>
    <x v="0"/>
    <x v="18"/>
  </r>
  <r>
    <x v="148"/>
    <x v="0"/>
    <s v="12/31/2013"/>
    <n v="7872000000"/>
    <n v="1875000000"/>
    <n v="1778000000"/>
    <n v="1415000000"/>
    <n v="0"/>
    <x v="2"/>
    <x v="16"/>
  </r>
  <r>
    <x v="148"/>
    <x v="1"/>
    <s v="12/31/2014"/>
    <n v="12466000000"/>
    <n v="2153000000"/>
    <n v="2653000000"/>
    <n v="2666000000"/>
    <n v="0"/>
    <x v="2"/>
    <x v="16"/>
  </r>
  <r>
    <x v="148"/>
    <x v="2"/>
    <s v="12/31/2015"/>
    <n v="17928000000"/>
    <n v="2867000000"/>
    <n v="4020000000"/>
    <n v="4816000000"/>
    <n v="0"/>
    <x v="2"/>
    <x v="16"/>
  </r>
  <r>
    <x v="148"/>
    <x v="3"/>
    <s v="12/31/2016"/>
    <n v="27638000000"/>
    <n v="3789000000"/>
    <n v="5503000000"/>
    <n v="5919000000"/>
    <n v="0"/>
    <x v="2"/>
    <x v="16"/>
  </r>
  <r>
    <x v="149"/>
    <x v="0"/>
    <s v="12/31/2012"/>
    <n v="3134800000"/>
    <n v="2093200000"/>
    <n v="873100000"/>
    <n v="0"/>
    <n v="7400000"/>
    <x v="0"/>
    <x v="18"/>
  </r>
  <r>
    <x v="149"/>
    <x v="1"/>
    <s v="12/31/2013"/>
    <n v="3703600000"/>
    <n v="2408500000"/>
    <n v="938700000"/>
    <n v="0"/>
    <n v="9400000"/>
    <x v="0"/>
    <x v="18"/>
  </r>
  <r>
    <x v="149"/>
    <x v="2"/>
    <s v="12/31/2014"/>
    <n v="4013600000"/>
    <n v="2646700000"/>
    <n v="943300000"/>
    <n v="0"/>
    <n v="13100000"/>
    <x v="0"/>
    <x v="18"/>
  </r>
  <r>
    <x v="149"/>
    <x v="3"/>
    <s v="12/31/2015"/>
    <n v="4579400000"/>
    <n v="2997500000"/>
    <n v="1047600000"/>
    <n v="0"/>
    <n v="21600000"/>
    <x v="0"/>
    <x v="18"/>
  </r>
  <r>
    <x v="150"/>
    <x v="0"/>
    <s v="12/31/2012"/>
    <n v="18010000000"/>
    <n v="11561000000"/>
    <n v="431000000"/>
    <n v="285000000"/>
    <n v="0"/>
    <x v="8"/>
    <x v="73"/>
  </r>
  <r>
    <x v="150"/>
    <x v="1"/>
    <s v="12/31/2013"/>
    <n v="20921000000"/>
    <n v="14637000000"/>
    <n v="657000000"/>
    <n v="210000000"/>
    <n v="0"/>
    <x v="8"/>
    <x v="73"/>
  </r>
  <r>
    <x v="150"/>
    <x v="2"/>
    <s v="12/31/2014"/>
    <n v="21438000000"/>
    <n v="19504000000"/>
    <n v="592000000"/>
    <n v="126000000"/>
    <n v="0"/>
    <x v="8"/>
    <x v="73"/>
  </r>
  <r>
    <x v="150"/>
    <x v="3"/>
    <s v="12/31/2015"/>
    <n v="15877000000"/>
    <n v="28524000000"/>
    <n v="569000000"/>
    <n v="127000000"/>
    <n v="0"/>
    <x v="8"/>
    <x v="73"/>
  </r>
  <r>
    <x v="151"/>
    <x v="0"/>
    <s v="5/31/2013"/>
    <n v="44287000000"/>
    <n v="16448000000"/>
    <n v="20359000000"/>
    <n v="0"/>
    <n v="2386000000"/>
    <x v="0"/>
    <x v="49"/>
  </r>
  <r>
    <x v="151"/>
    <x v="1"/>
    <s v="5/31/2014"/>
    <n v="45567000000"/>
    <n v="17052000000"/>
    <n v="22113000000"/>
    <n v="0"/>
    <n v="2587000000"/>
    <x v="0"/>
    <x v="49"/>
  </r>
  <r>
    <x v="151"/>
    <x v="2"/>
    <s v="5/31/2015"/>
    <n v="47453000000"/>
    <n v="16984000000"/>
    <n v="25715000000"/>
    <n v="0"/>
    <n v="2611000000"/>
    <x v="0"/>
    <x v="49"/>
  </r>
  <r>
    <x v="151"/>
    <x v="3"/>
    <s v="5/31/2016"/>
    <n v="50365000000"/>
    <n v="17327000000"/>
    <n v="27330000000"/>
    <n v="0"/>
    <n v="2631000000"/>
    <x v="0"/>
    <x v="49"/>
  </r>
  <r>
    <x v="152"/>
    <x v="0"/>
    <s v="12/31/2012"/>
    <n v="15255000000"/>
    <n v="6717000000"/>
    <n v="5353000000"/>
    <n v="0"/>
    <n v="1051000000"/>
    <x v="5"/>
    <x v="11"/>
  </r>
  <r>
    <x v="152"/>
    <x v="1"/>
    <s v="12/31/2013"/>
    <n v="14892000000"/>
    <n v="6459000000"/>
    <n v="4315000000"/>
    <n v="0"/>
    <n v="1741000000"/>
    <x v="5"/>
    <x v="11"/>
  </r>
  <r>
    <x v="152"/>
    <x v="2"/>
    <s v="12/31/2014"/>
    <n v="15049000000"/>
    <n v="6996000000"/>
    <n v="5759000000"/>
    <n v="0"/>
    <n v="1232000000"/>
    <x v="5"/>
    <x v="11"/>
  </r>
  <r>
    <x v="152"/>
    <x v="3"/>
    <s v="12/31/2015"/>
    <n v="15026000000"/>
    <n v="6173000000"/>
    <n v="4969000000"/>
    <n v="0"/>
    <n v="1550000000"/>
    <x v="5"/>
    <x v="11"/>
  </r>
  <r>
    <x v="153"/>
    <x v="0"/>
    <s v="9/30/2013"/>
    <n v="1481314000"/>
    <n v="253047000"/>
    <n v="587835000"/>
    <n v="209614000"/>
    <n v="0"/>
    <x v="2"/>
    <x v="57"/>
  </r>
  <r>
    <x v="153"/>
    <x v="1"/>
    <s v="9/30/2014"/>
    <n v="1732046000"/>
    <n v="309959000"/>
    <n v="664738000"/>
    <n v="263792000"/>
    <n v="0"/>
    <x v="2"/>
    <x v="57"/>
  </r>
  <r>
    <x v="153"/>
    <x v="2"/>
    <s v="9/30/2015"/>
    <n v="1919823000"/>
    <n v="332261000"/>
    <n v="738080000"/>
    <n v="296583000"/>
    <n v="0"/>
    <x v="2"/>
    <x v="57"/>
  </r>
  <r>
    <x v="153"/>
    <x v="3"/>
    <s v="9/30/2016"/>
    <n v="1995034000"/>
    <n v="337205000"/>
    <n v="767174000"/>
    <n v="334227000"/>
    <n v="0"/>
    <x v="2"/>
    <x v="57"/>
  </r>
  <r>
    <x v="154"/>
    <x v="0"/>
    <s v="12/31/2012"/>
    <n v="5795800000"/>
    <n v="3956200000"/>
    <n v="763300000"/>
    <n v="0"/>
    <n v="0"/>
    <x v="2"/>
    <x v="16"/>
  </r>
  <r>
    <x v="154"/>
    <x v="1"/>
    <s v="12/31/2013"/>
    <n v="6063400000"/>
    <n v="4092700000"/>
    <n v="907800000"/>
    <n v="0"/>
    <n v="0"/>
    <x v="2"/>
    <x v="16"/>
  </r>
  <r>
    <x v="154"/>
    <x v="2"/>
    <s v="12/31/2014"/>
    <n v="6413800000"/>
    <n v="4328300000"/>
    <n v="814900000"/>
    <n v="0"/>
    <n v="0"/>
    <x v="2"/>
    <x v="16"/>
  </r>
  <r>
    <x v="154"/>
    <x v="3"/>
    <s v="12/31/2015"/>
    <n v="6595200000"/>
    <n v="4393200000"/>
    <n v="1102800000"/>
    <n v="0"/>
    <n v="0"/>
    <x v="2"/>
    <x v="16"/>
  </r>
  <r>
    <x v="155"/>
    <x v="0"/>
    <s v="12/31/2012"/>
    <n v="4436000000"/>
    <n v="2564000000"/>
    <n v="824000000"/>
    <n v="0"/>
    <n v="0"/>
    <x v="2"/>
    <x v="16"/>
  </r>
  <r>
    <x v="155"/>
    <x v="1"/>
    <s v="12/31/2013"/>
    <n v="4814000000"/>
    <n v="2776000000"/>
    <n v="977000000"/>
    <n v="0"/>
    <n v="0"/>
    <x v="2"/>
    <x v="16"/>
  </r>
  <r>
    <x v="155"/>
    <x v="2"/>
    <s v="12/31/2014"/>
    <n v="5066000000"/>
    <n v="2881000000"/>
    <n v="975000000"/>
    <n v="0"/>
    <n v="0"/>
    <x v="2"/>
    <x v="16"/>
  </r>
  <r>
    <x v="155"/>
    <x v="3"/>
    <s v="12/31/2015"/>
    <n v="5254000000"/>
    <n v="2909000000"/>
    <n v="1034000000"/>
    <n v="0"/>
    <n v="0"/>
    <x v="2"/>
    <x v="16"/>
  </r>
  <r>
    <x v="156"/>
    <x v="0"/>
    <d v="2013-02-02T00:00:00"/>
    <n v="6182000000"/>
    <n v="4148000000"/>
    <n v="1294000000"/>
    <n v="0"/>
    <n v="118000000"/>
    <x v="1"/>
    <x v="74"/>
  </r>
  <r>
    <x v="156"/>
    <x v="1"/>
    <d v="2014-01-02T00:00:00"/>
    <n v="6505000000"/>
    <n v="4372000000"/>
    <n v="1334000000"/>
    <n v="0"/>
    <n v="133000000"/>
    <x v="1"/>
    <x v="74"/>
  </r>
  <r>
    <x v="156"/>
    <x v="2"/>
    <s v="1/31/2015"/>
    <n v="7151000000"/>
    <n v="4777000000"/>
    <n v="1426000000"/>
    <n v="0"/>
    <n v="139000000"/>
    <x v="1"/>
    <x v="74"/>
  </r>
  <r>
    <x v="156"/>
    <x v="3"/>
    <s v="1/30/2016"/>
    <n v="7412000000"/>
    <n v="4907000000"/>
    <n v="1415000000"/>
    <n v="0"/>
    <n v="148000000"/>
    <x v="1"/>
    <x v="74"/>
  </r>
  <r>
    <x v="157"/>
    <x v="0"/>
    <s v="12/31/2012"/>
    <n v="1405358000"/>
    <n v="670174000"/>
    <n v="292500000"/>
    <n v="137354000"/>
    <n v="0"/>
    <x v="2"/>
    <x v="75"/>
  </r>
  <r>
    <x v="157"/>
    <x v="1"/>
    <s v="12/31/2013"/>
    <n v="1496372000"/>
    <n v="759362000"/>
    <n v="322739000"/>
    <n v="147696000"/>
    <n v="0"/>
    <x v="2"/>
    <x v="75"/>
  </r>
  <r>
    <x v="157"/>
    <x v="2"/>
    <s v="12/31/2014"/>
    <n v="1530654000"/>
    <n v="780281000"/>
    <n v="331995000"/>
    <n v="142751000"/>
    <n v="0"/>
    <x v="2"/>
    <x v="75"/>
  </r>
  <r>
    <x v="157"/>
    <x v="3"/>
    <s v="12/31/2015"/>
    <n v="1557067000"/>
    <n v="803506000"/>
    <n v="313544000"/>
    <n v="132892000"/>
    <n v="0"/>
    <x v="2"/>
    <x v="75"/>
  </r>
  <r>
    <x v="158"/>
    <x v="0"/>
    <s v="12/31/2013"/>
    <n v="27351573000"/>
    <n v="25986382000"/>
    <n v="175148000"/>
    <n v="0"/>
    <n v="0"/>
    <x v="0"/>
    <x v="76"/>
  </r>
  <r>
    <x v="158"/>
    <x v="1"/>
    <s v="12/31/2014"/>
    <n v="21531577000"/>
    <n v="20132544000"/>
    <n v="182711000"/>
    <n v="0"/>
    <n v="0"/>
    <x v="0"/>
    <x v="76"/>
  </r>
  <r>
    <x v="158"/>
    <x v="2"/>
    <s v="12/31/2015"/>
    <n v="18114048000"/>
    <n v="17019352000"/>
    <n v="408225000"/>
    <n v="0"/>
    <n v="0"/>
    <x v="0"/>
    <x v="76"/>
  </r>
  <r>
    <x v="158"/>
    <x v="3"/>
    <s v="12/31/2016"/>
    <n v="19036525000"/>
    <n v="18246209000"/>
    <n v="191073000"/>
    <n v="0"/>
    <n v="0"/>
    <x v="0"/>
    <x v="76"/>
  </r>
  <r>
    <x v="159"/>
    <x v="0"/>
    <s v="12/31/2013"/>
    <n v="4954619000"/>
    <n v="3266524000"/>
    <n v="966829000"/>
    <n v="0"/>
    <n v="0"/>
    <x v="0"/>
    <x v="52"/>
  </r>
  <r>
    <x v="159"/>
    <x v="1"/>
    <s v="12/31/2014"/>
    <n v="4877885000"/>
    <n v="3163268000"/>
    <n v="936900000"/>
    <n v="0"/>
    <n v="0"/>
    <x v="0"/>
    <x v="52"/>
  </r>
  <r>
    <x v="159"/>
    <x v="2"/>
    <s v="12/31/2015"/>
    <n v="4561030000"/>
    <n v="3073712000"/>
    <n v="971611000"/>
    <n v="0"/>
    <n v="0"/>
    <x v="0"/>
    <x v="52"/>
  </r>
  <r>
    <x v="159"/>
    <x v="3"/>
    <s v="12/31/2016"/>
    <n v="3991462000"/>
    <n v="2759908000"/>
    <n v="965322000"/>
    <n v="0"/>
    <n v="0"/>
    <x v="0"/>
    <x v="52"/>
  </r>
  <r>
    <x v="160"/>
    <x v="0"/>
    <s v="12/31/2012"/>
    <n v="3409900000"/>
    <n v="2141600000"/>
    <n v="489700000"/>
    <n v="112000000"/>
    <n v="0"/>
    <x v="8"/>
    <x v="63"/>
  </r>
  <r>
    <x v="160"/>
    <x v="1"/>
    <s v="12/31/2013"/>
    <n v="3130700000"/>
    <n v="1929800000"/>
    <n v="496100000"/>
    <n v="115600000"/>
    <n v="0"/>
    <x v="8"/>
    <x v="63"/>
  </r>
  <r>
    <x v="160"/>
    <x v="2"/>
    <s v="12/31/2014"/>
    <n v="3258700000"/>
    <n v="2047800000"/>
    <n v="589800000"/>
    <n v="126300000"/>
    <n v="0"/>
    <x v="8"/>
    <x v="63"/>
  </r>
  <r>
    <x v="160"/>
    <x v="3"/>
    <s v="12/31/2015"/>
    <n v="3276500000"/>
    <n v="2201100000"/>
    <n v="737900000"/>
    <n v="143700000"/>
    <n v="0"/>
    <x v="8"/>
    <x v="63"/>
  </r>
  <r>
    <x v="161"/>
    <x v="0"/>
    <s v="12/31/2013"/>
    <n v="637413000"/>
    <n v="190454000"/>
    <n v="31970000"/>
    <n v="0"/>
    <n v="160828000"/>
    <x v="7"/>
    <x v="77"/>
  </r>
  <r>
    <x v="161"/>
    <x v="1"/>
    <s v="12/31/2014"/>
    <n v="686090000"/>
    <n v="211923000"/>
    <n v="32316000"/>
    <n v="0"/>
    <n v="170814000"/>
    <x v="7"/>
    <x v="77"/>
  </r>
  <r>
    <x v="161"/>
    <x v="2"/>
    <s v="12/31/2015"/>
    <n v="744012000"/>
    <n v="233417000"/>
    <n v="35645000"/>
    <n v="0"/>
    <n v="174796000"/>
    <x v="7"/>
    <x v="77"/>
  </r>
  <r>
    <x v="161"/>
    <x v="3"/>
    <s v="12/31/2016"/>
    <n v="801591000"/>
    <n v="253612000"/>
    <n v="33399000"/>
    <n v="0"/>
    <n v="193585000"/>
    <x v="7"/>
    <x v="77"/>
  </r>
  <r>
    <x v="162"/>
    <x v="0"/>
    <s v="12/31/2012"/>
    <n v="3368545000"/>
    <n v="2515796000"/>
    <n v="280928000"/>
    <n v="132460000"/>
    <n v="0"/>
    <x v="2"/>
    <x v="7"/>
  </r>
  <r>
    <x v="162"/>
    <x v="1"/>
    <s v="12/31/2013"/>
    <n v="3309616000"/>
    <n v="2444984000"/>
    <n v="270261000"/>
    <n v="134300000"/>
    <n v="0"/>
    <x v="2"/>
    <x v="7"/>
  </r>
  <r>
    <x v="162"/>
    <x v="2"/>
    <s v="12/31/2014"/>
    <n v="3391187000"/>
    <n v="2566246000"/>
    <n v="253827000"/>
    <n v="143969000"/>
    <n v="0"/>
    <x v="2"/>
    <x v="7"/>
  </r>
  <r>
    <x v="162"/>
    <x v="3"/>
    <s v="12/31/2015"/>
    <n v="3578995000"/>
    <n v="2659728000"/>
    <n v="255192000"/>
    <n v="130593000"/>
    <n v="0"/>
    <x v="2"/>
    <x v="7"/>
  </r>
  <r>
    <x v="163"/>
    <x v="0"/>
    <s v="12/31/2012"/>
    <n v="5011853000"/>
    <n v="0"/>
    <n v="2676141000"/>
    <n v="0"/>
    <n v="1266807000"/>
    <x v="10"/>
    <x v="61"/>
  </r>
  <r>
    <x v="163"/>
    <x v="1"/>
    <s v="12/31/2013"/>
    <n v="4762000000"/>
    <n v="0"/>
    <n v="2616000000"/>
    <n v="0"/>
    <n v="1170000000"/>
    <x v="10"/>
    <x v="61"/>
  </r>
  <r>
    <x v="163"/>
    <x v="2"/>
    <s v="12/31/2014"/>
    <n v="4772000000"/>
    <n v="0"/>
    <n v="2671000000"/>
    <n v="0"/>
    <n v="1139000000"/>
    <x v="10"/>
    <x v="61"/>
  </r>
  <r>
    <x v="163"/>
    <x v="3"/>
    <s v="12/31/2015"/>
    <n v="5576000000"/>
    <n v="0"/>
    <n v="3275000000"/>
    <n v="0"/>
    <n v="1320000000"/>
    <x v="10"/>
    <x v="61"/>
  </r>
  <r>
    <x v="164"/>
    <x v="0"/>
    <s v="12/31/2013"/>
    <n v="30930000000"/>
    <n v="25202000000"/>
    <n v="2039000000"/>
    <n v="0"/>
    <n v="0"/>
    <x v="0"/>
    <x v="30"/>
  </r>
  <r>
    <x v="164"/>
    <x v="1"/>
    <s v="12/31/2014"/>
    <n v="30852000000"/>
    <n v="24979000000"/>
    <n v="1984000000"/>
    <n v="0"/>
    <n v="0"/>
    <x v="0"/>
    <x v="30"/>
  </r>
  <r>
    <x v="164"/>
    <x v="2"/>
    <s v="12/31/2015"/>
    <n v="31469000000"/>
    <n v="25339000000"/>
    <n v="1952000000"/>
    <n v="0"/>
    <n v="0"/>
    <x v="0"/>
    <x v="30"/>
  </r>
  <r>
    <x v="164"/>
    <x v="3"/>
    <s v="12/31/2016"/>
    <n v="31353000000"/>
    <n v="25104000000"/>
    <n v="1940000000"/>
    <n v="0"/>
    <n v="0"/>
    <x v="0"/>
    <x v="30"/>
  </r>
  <r>
    <x v="165"/>
    <x v="0"/>
    <s v="12/31/2012"/>
    <n v="2426301000"/>
    <n v="800336000"/>
    <n v="72163000"/>
    <n v="0"/>
    <n v="768820000"/>
    <x v="7"/>
    <x v="77"/>
  </r>
  <r>
    <x v="165"/>
    <x v="1"/>
    <s v="12/31/2013"/>
    <n v="2486017000"/>
    <n v="815095000"/>
    <n v="76864000"/>
    <n v="0"/>
    <n v="749722000"/>
    <x v="7"/>
    <x v="77"/>
  </r>
  <r>
    <x v="165"/>
    <x v="2"/>
    <s v="12/31/2014"/>
    <n v="2535559000"/>
    <n v="783602000"/>
    <n v="88705000"/>
    <n v="0"/>
    <n v="708406000"/>
    <x v="7"/>
    <x v="77"/>
  </r>
  <r>
    <x v="165"/>
    <x v="3"/>
    <s v="12/31/2015"/>
    <n v="2403906000"/>
    <n v="747276000"/>
    <n v="72363000"/>
    <n v="0"/>
    <n v="643689000"/>
    <x v="7"/>
    <x v="77"/>
  </r>
  <r>
    <x v="166"/>
    <x v="0"/>
    <s v="12/31/2012"/>
    <n v="9702000000"/>
    <n v="2471000000"/>
    <n v="1461000000"/>
    <n v="1760000000"/>
    <n v="0"/>
    <x v="3"/>
    <x v="19"/>
  </r>
  <r>
    <x v="166"/>
    <x v="1"/>
    <s v="12/31/2013"/>
    <n v="11202000000"/>
    <n v="2859000000"/>
    <n v="1699000000"/>
    <n v="2120000000"/>
    <n v="0"/>
    <x v="3"/>
    <x v="19"/>
  </r>
  <r>
    <x v="166"/>
    <x v="2"/>
    <s v="12/31/2014"/>
    <n v="24890000000"/>
    <n v="3788000000"/>
    <n v="2983000000"/>
    <n v="2854000000"/>
    <n v="0"/>
    <x v="3"/>
    <x v="19"/>
  </r>
  <r>
    <x v="166"/>
    <x v="3"/>
    <s v="12/31/2015"/>
    <n v="32639000000"/>
    <n v="4006000000"/>
    <n v="3426000000"/>
    <n v="3014000000"/>
    <n v="0"/>
    <x v="3"/>
    <x v="19"/>
  </r>
  <r>
    <x v="167"/>
    <x v="0"/>
    <s v="5/26/2013"/>
    <n v="17774100000"/>
    <n v="11350200000"/>
    <n v="3552300000"/>
    <n v="0"/>
    <n v="0"/>
    <x v="4"/>
    <x v="40"/>
  </r>
  <r>
    <x v="167"/>
    <x v="1"/>
    <s v="5/25/2014"/>
    <n v="17909600000"/>
    <n v="11539800000"/>
    <n v="3474300000"/>
    <n v="0"/>
    <n v="0"/>
    <x v="4"/>
    <x v="40"/>
  </r>
  <r>
    <x v="167"/>
    <x v="2"/>
    <s v="5/31/2015"/>
    <n v="17630300000"/>
    <n v="11681100000"/>
    <n v="3328000000"/>
    <n v="0"/>
    <n v="0"/>
    <x v="4"/>
    <x v="40"/>
  </r>
  <r>
    <x v="167"/>
    <x v="3"/>
    <s v="5/29/2016"/>
    <n v="16563100000"/>
    <n v="10733600000"/>
    <n v="3118900000"/>
    <n v="0"/>
    <n v="0"/>
    <x v="4"/>
    <x v="40"/>
  </r>
  <r>
    <x v="168"/>
    <x v="0"/>
    <s v="12/31/2013"/>
    <n v="7819000000"/>
    <n v="4495000000"/>
    <n v="1126000000"/>
    <n v="710000000"/>
    <n v="31000000"/>
    <x v="2"/>
    <x v="29"/>
  </r>
  <r>
    <x v="168"/>
    <x v="1"/>
    <s v="12/31/2014"/>
    <n v="9715000000"/>
    <n v="5663000000"/>
    <n v="1202000000"/>
    <n v="815000000"/>
    <n v="33000000"/>
    <x v="2"/>
    <x v="29"/>
  </r>
  <r>
    <x v="168"/>
    <x v="2"/>
    <s v="12/31/2015"/>
    <n v="9111000000"/>
    <n v="5458000000"/>
    <n v="1508000000"/>
    <n v="769000000"/>
    <n v="54000000"/>
    <x v="2"/>
    <x v="29"/>
  </r>
  <r>
    <x v="168"/>
    <x v="3"/>
    <s v="12/31/2016"/>
    <n v="9390000000"/>
    <n v="5644000000"/>
    <n v="1472000000"/>
    <n v="742000000"/>
    <n v="64000000"/>
    <x v="2"/>
    <x v="29"/>
  </r>
  <r>
    <x v="169"/>
    <x v="0"/>
    <s v="12/31/2013"/>
    <n v="155427000000"/>
    <n v="137373000000"/>
    <n v="12382000000"/>
    <n v="0"/>
    <n v="0"/>
    <x v="1"/>
    <x v="72"/>
  </r>
  <r>
    <x v="169"/>
    <x v="1"/>
    <s v="12/31/2014"/>
    <n v="155929000000"/>
    <n v="142121000000"/>
    <n v="12158000000"/>
    <n v="0"/>
    <n v="0"/>
    <x v="1"/>
    <x v="72"/>
  </r>
  <r>
    <x v="169"/>
    <x v="2"/>
    <s v="12/31/2015"/>
    <n v="152356000000"/>
    <n v="134054000000"/>
    <n v="13405000000"/>
    <n v="0"/>
    <n v="0"/>
    <x v="1"/>
    <x v="72"/>
  </r>
  <r>
    <x v="169"/>
    <x v="3"/>
    <s v="12/31/2016"/>
    <n v="166380000000"/>
    <n v="145125000000"/>
    <n v="11710000000"/>
    <n v="0"/>
    <n v="0"/>
    <x v="1"/>
    <x v="72"/>
  </r>
  <r>
    <x v="170"/>
    <x v="0"/>
    <s v="12/31/2012"/>
    <n v="13013868000"/>
    <n v="9235777000"/>
    <n v="2656530000"/>
    <n v="0"/>
    <n v="98383000"/>
    <x v="1"/>
    <x v="25"/>
  </r>
  <r>
    <x v="170"/>
    <x v="1"/>
    <s v="12/31/2013"/>
    <n v="14077843000"/>
    <n v="9857923000"/>
    <n v="3028028000"/>
    <n v="0"/>
    <n v="133957000"/>
    <x v="1"/>
    <x v="25"/>
  </r>
  <r>
    <x v="170"/>
    <x v="2"/>
    <s v="12/31/2014"/>
    <n v="15341647000"/>
    <n v="10747886000"/>
    <n v="3314030000"/>
    <n v="0"/>
    <n v="148313000"/>
    <x v="1"/>
    <x v="25"/>
  </r>
  <r>
    <x v="170"/>
    <x v="3"/>
    <s v="12/31/2015"/>
    <n v="15280044000"/>
    <n v="10724192000"/>
    <n v="3277390000"/>
    <n v="0"/>
    <n v="141675000"/>
    <x v="1"/>
    <x v="25"/>
  </r>
  <r>
    <x v="171"/>
    <x v="0"/>
    <s v="5/31/2013"/>
    <n v="2375923000"/>
    <n v="862075000"/>
    <n v="1156635000"/>
    <n v="0"/>
    <n v="0"/>
    <x v="2"/>
    <x v="9"/>
  </r>
  <r>
    <x v="171"/>
    <x v="1"/>
    <s v="5/31/2014"/>
    <n v="2554236000"/>
    <n v="952225000"/>
    <n v="1196512000"/>
    <n v="0"/>
    <n v="0"/>
    <x v="2"/>
    <x v="9"/>
  </r>
  <r>
    <x v="171"/>
    <x v="2"/>
    <s v="5/31/2015"/>
    <n v="2773718000"/>
    <n v="1022107000"/>
    <n v="1295014000"/>
    <n v="0"/>
    <n v="0"/>
    <x v="2"/>
    <x v="9"/>
  </r>
  <r>
    <x v="171"/>
    <x v="3"/>
    <s v="5/31/2016"/>
    <n v="2898150000"/>
    <n v="1147639000"/>
    <n v="1325567000"/>
    <n v="0"/>
    <n v="0"/>
    <x v="2"/>
    <x v="9"/>
  </r>
  <r>
    <x v="172"/>
    <x v="0"/>
    <d v="2013-02-02T00:00:00"/>
    <n v="15651000000"/>
    <n v="9480000000"/>
    <n v="0"/>
    <n v="0"/>
    <n v="0"/>
    <x v="1"/>
    <x v="74"/>
  </r>
  <r>
    <x v="172"/>
    <x v="1"/>
    <d v="2014-01-02T00:00:00"/>
    <n v="16148000000"/>
    <n v="9855000000"/>
    <n v="0"/>
    <n v="0"/>
    <n v="0"/>
    <x v="1"/>
    <x v="74"/>
  </r>
  <r>
    <x v="172"/>
    <x v="2"/>
    <s v="1/31/2015"/>
    <n v="16435000000"/>
    <n v="10146000000"/>
    <n v="0"/>
    <n v="0"/>
    <n v="0"/>
    <x v="1"/>
    <x v="74"/>
  </r>
  <r>
    <x v="172"/>
    <x v="3"/>
    <s v="1/30/2016"/>
    <n v="15797000000"/>
    <n v="10077000000"/>
    <n v="0"/>
    <n v="0"/>
    <n v="0"/>
    <x v="1"/>
    <x v="74"/>
  </r>
  <r>
    <x v="173"/>
    <x v="0"/>
    <s v="12/29/2012"/>
    <n v="2715675000"/>
    <n v="1277195000"/>
    <n v="508547000"/>
    <n v="325773000"/>
    <n v="0"/>
    <x v="1"/>
    <x v="78"/>
  </r>
  <r>
    <x v="173"/>
    <x v="1"/>
    <s v="12/28/2013"/>
    <n v="2631851000"/>
    <n v="1224551000"/>
    <n v="468345000"/>
    <n v="364923000"/>
    <n v="0"/>
    <x v="1"/>
    <x v="78"/>
  </r>
  <r>
    <x v="173"/>
    <x v="2"/>
    <s v="12/27/2014"/>
    <n v="2870658000"/>
    <n v="1266246000"/>
    <n v="518665000"/>
    <n v="395121000"/>
    <n v="0"/>
    <x v="1"/>
    <x v="78"/>
  </r>
  <r>
    <x v="173"/>
    <x v="3"/>
    <s v="12/26/2015"/>
    <n v="2820270000"/>
    <n v="1281566000"/>
    <n v="562080000"/>
    <n v="427043000"/>
    <n v="0"/>
    <x v="1"/>
    <x v="78"/>
  </r>
  <r>
    <x v="174"/>
    <x v="0"/>
    <s v="12/31/2013"/>
    <n v="19540000000"/>
    <n v="15422000000"/>
    <n v="2816000000"/>
    <n v="0"/>
    <n v="0"/>
    <x v="1"/>
    <x v="79"/>
  </r>
  <r>
    <x v="174"/>
    <x v="1"/>
    <s v="12/31/2014"/>
    <n v="18138000000"/>
    <n v="13906000000"/>
    <n v="2815000000"/>
    <n v="0"/>
    <n v="0"/>
    <x v="1"/>
    <x v="79"/>
  </r>
  <r>
    <x v="174"/>
    <x v="2"/>
    <s v="12/31/2015"/>
    <n v="16443000000"/>
    <n v="12164000000"/>
    <n v="2728000000"/>
    <n v="0"/>
    <n v="0"/>
    <x v="1"/>
    <x v="79"/>
  </r>
  <r>
    <x v="174"/>
    <x v="3"/>
    <s v="12/31/2016"/>
    <n v="15158000000"/>
    <n v="10972000000"/>
    <n v="2617000000"/>
    <n v="0"/>
    <n v="0"/>
    <x v="1"/>
    <x v="79"/>
  </r>
  <r>
    <x v="175"/>
    <x v="0"/>
    <s v="12/31/2012"/>
    <n v="8950045000"/>
    <n v="5033885000"/>
    <n v="2785035000"/>
    <n v="0"/>
    <n v="0"/>
    <x v="0"/>
    <x v="80"/>
  </r>
  <r>
    <x v="175"/>
    <x v="1"/>
    <s v="12/31/2013"/>
    <n v="9437758000"/>
    <n v="5301275000"/>
    <n v="2839629000"/>
    <n v="0"/>
    <n v="0"/>
    <x v="0"/>
    <x v="80"/>
  </r>
  <r>
    <x v="175"/>
    <x v="2"/>
    <s v="12/31/2014"/>
    <n v="9964953000"/>
    <n v="5650711000"/>
    <n v="2967125000"/>
    <n v="0"/>
    <n v="0"/>
    <x v="0"/>
    <x v="80"/>
  </r>
  <r>
    <x v="175"/>
    <x v="3"/>
    <s v="12/31/2015"/>
    <n v="9973384000"/>
    <n v="5741956000"/>
    <n v="2931108000"/>
    <n v="0"/>
    <n v="0"/>
    <x v="0"/>
    <x v="80"/>
  </r>
  <r>
    <x v="176"/>
    <x v="0"/>
    <s v="12/31/2013"/>
    <n v="29402000000"/>
    <n v="24931000000"/>
    <n v="1333000000"/>
    <n v="0"/>
    <n v="0"/>
    <x v="9"/>
    <x v="37"/>
  </r>
  <r>
    <x v="176"/>
    <x v="1"/>
    <s v="12/31/2014"/>
    <n v="32870000000"/>
    <n v="27334000000"/>
    <n v="293000000"/>
    <n v="0"/>
    <n v="0"/>
    <x v="9"/>
    <x v="37"/>
  </r>
  <r>
    <x v="176"/>
    <x v="2"/>
    <s v="12/31/2015"/>
    <n v="23633000000"/>
    <n v="21113000000"/>
    <n v="200000000"/>
    <n v="0"/>
    <n v="0"/>
    <x v="9"/>
    <x v="37"/>
  </r>
  <r>
    <x v="176"/>
    <x v="3"/>
    <s v="12/31/2016"/>
    <n v="15887000000"/>
    <n v="15023000000"/>
    <n v="228000000"/>
    <n v="0"/>
    <n v="0"/>
    <x v="9"/>
    <x v="37"/>
  </r>
  <r>
    <x v="177"/>
    <x v="0"/>
    <s v="6/30/2013"/>
    <n v="4297842000"/>
    <n v="3193722000"/>
    <n v="902869000"/>
    <n v="0"/>
    <n v="0"/>
    <x v="1"/>
    <x v="78"/>
  </r>
  <r>
    <x v="177"/>
    <x v="1"/>
    <s v="6/30/2014"/>
    <n v="5348483000"/>
    <n v="3891816000"/>
    <n v="1126940000"/>
    <n v="0"/>
    <n v="0"/>
    <x v="1"/>
    <x v="78"/>
  </r>
  <r>
    <x v="177"/>
    <x v="2"/>
    <s v="6/30/2015"/>
    <n v="6155297000"/>
    <n v="4338193000"/>
    <n v="1347510000"/>
    <n v="0"/>
    <n v="0"/>
    <x v="1"/>
    <x v="78"/>
  </r>
  <r>
    <x v="177"/>
    <x v="3"/>
    <s v="6/30/2016"/>
    <n v="6911676000"/>
    <n v="4818585000"/>
    <n v="1513064000"/>
    <n v="0"/>
    <n v="0"/>
    <x v="1"/>
    <x v="78"/>
  </r>
  <r>
    <x v="178"/>
    <x v="0"/>
    <s v="12/31/2012"/>
    <n v="4088983000"/>
    <n v="1671980000"/>
    <n v="1269586000"/>
    <n v="201197000"/>
    <n v="92369000"/>
    <x v="1"/>
    <x v="81"/>
  </r>
  <r>
    <x v="178"/>
    <x v="1"/>
    <s v="12/29/2013"/>
    <n v="4082157000"/>
    <n v="1672901000"/>
    <n v="1269777000"/>
    <n v="207591000"/>
    <n v="125876000"/>
    <x v="1"/>
    <x v="81"/>
  </r>
  <r>
    <x v="178"/>
    <x v="2"/>
    <s v="12/28/2014"/>
    <n v="4277207000"/>
    <n v="1698372000"/>
    <n v="1315793000"/>
    <n v="222556000"/>
    <n v="99794000"/>
    <x v="1"/>
    <x v="81"/>
  </r>
  <r>
    <x v="178"/>
    <x v="3"/>
    <s v="12/27/2015"/>
    <n v="4447509000"/>
    <n v="1677033000"/>
    <n v="1370183000"/>
    <n v="242944000"/>
    <n v="86171000"/>
    <x v="1"/>
    <x v="81"/>
  </r>
  <r>
    <x v="179"/>
    <x v="0"/>
    <s v="12/31/2012"/>
    <n v="3036584000"/>
    <n v="162167000"/>
    <n v="1789327000"/>
    <n v="0"/>
    <n v="193937000"/>
    <x v="6"/>
    <x v="35"/>
  </r>
  <r>
    <x v="179"/>
    <x v="1"/>
    <s v="12/31/2013"/>
    <n v="2872833000"/>
    <n v="116241000"/>
    <n v="1716639000"/>
    <n v="0"/>
    <n v="131409000"/>
    <x v="6"/>
    <x v="35"/>
  </r>
  <r>
    <x v="179"/>
    <x v="2"/>
    <s v="12/31/2014"/>
    <n v="2955641000"/>
    <n v="86453000"/>
    <n v="1843069000"/>
    <n v="0"/>
    <n v="120266000"/>
    <x v="6"/>
    <x v="35"/>
  </r>
  <r>
    <x v="179"/>
    <x v="3"/>
    <s v="12/31/2015"/>
    <n v="3153251000"/>
    <n v="82175000"/>
    <n v="1948041000"/>
    <n v="0"/>
    <n v="127821000"/>
    <x v="6"/>
    <x v="35"/>
  </r>
  <r>
    <x v="180"/>
    <x v="0"/>
    <s v="12/28/2013"/>
    <n v="4627802000"/>
    <n v="3016109000"/>
    <n v="1096507000"/>
    <n v="0"/>
    <n v="0"/>
    <x v="1"/>
    <x v="82"/>
  </r>
  <r>
    <x v="180"/>
    <x v="1"/>
    <d v="2015-03-01T00:00:00"/>
    <n v="5324746000"/>
    <n v="3420339000"/>
    <n v="1340453000"/>
    <n v="0"/>
    <n v="0"/>
    <x v="1"/>
    <x v="82"/>
  </r>
  <r>
    <x v="180"/>
    <x v="2"/>
    <d v="2016-02-01T00:00:00"/>
    <n v="5731549000"/>
    <n v="3595217000"/>
    <n v="1541214000"/>
    <n v="0"/>
    <n v="0"/>
    <x v="1"/>
    <x v="82"/>
  </r>
  <r>
    <x v="180"/>
    <x v="3"/>
    <s v="12/31/2016"/>
    <n v="6028199000"/>
    <n v="3752151000"/>
    <n v="1500399000"/>
    <n v="0"/>
    <n v="0"/>
    <x v="1"/>
    <x v="82"/>
  </r>
  <r>
    <x v="181"/>
    <x v="0"/>
    <s v="12/31/2012"/>
    <n v="33013000000"/>
    <n v="5717000000"/>
    <n v="20801000000"/>
    <n v="0"/>
    <n v="1679000000"/>
    <x v="3"/>
    <x v="65"/>
  </r>
  <r>
    <x v="181"/>
    <x v="1"/>
    <s v="12/31/2013"/>
    <n v="34182000000"/>
    <n v="5970000000"/>
    <n v="21667000000"/>
    <n v="0"/>
    <n v="1753000000"/>
    <x v="3"/>
    <x v="65"/>
  </r>
  <r>
    <x v="181"/>
    <x v="2"/>
    <s v="12/31/2014"/>
    <n v="36918000000"/>
    <n v="6262000000"/>
    <n v="23271000000"/>
    <n v="0"/>
    <n v="1820000000"/>
    <x v="3"/>
    <x v="65"/>
  </r>
  <r>
    <x v="181"/>
    <x v="3"/>
    <s v="12/31/2015"/>
    <n v="39678000000"/>
    <n v="6638000000"/>
    <n v="25171000000"/>
    <n v="0"/>
    <n v="1904000000"/>
    <x v="3"/>
    <x v="65"/>
  </r>
  <r>
    <x v="182"/>
    <x v="0"/>
    <s v="12/31/2012"/>
    <n v="1765979000"/>
    <n v="567989000"/>
    <n v="158950000"/>
    <n v="0"/>
    <n v="506220000"/>
    <x v="7"/>
    <x v="14"/>
  </r>
  <r>
    <x v="182"/>
    <x v="1"/>
    <s v="12/31/2013"/>
    <n v="2847945000"/>
    <n v="1206813000"/>
    <n v="241719000"/>
    <n v="0"/>
    <n v="865800000"/>
    <x v="7"/>
    <x v="14"/>
  </r>
  <r>
    <x v="182"/>
    <x v="2"/>
    <s v="12/31/2014"/>
    <n v="3305879000"/>
    <n v="1403358000"/>
    <n v="212481000"/>
    <n v="0"/>
    <n v="844130000"/>
    <x v="7"/>
    <x v="14"/>
  </r>
  <r>
    <x v="182"/>
    <x v="3"/>
    <s v="12/31/2015"/>
    <n v="3775685000"/>
    <n v="1622257000"/>
    <n v="258342000"/>
    <n v="0"/>
    <n v="826240000"/>
    <x v="7"/>
    <x v="14"/>
  </r>
  <r>
    <x v="183"/>
    <x v="0"/>
    <s v="12/31/2013"/>
    <n v="2013719000"/>
    <n v="0"/>
    <n v="401324000"/>
    <n v="0"/>
    <n v="423312000"/>
    <x v="7"/>
    <x v="14"/>
  </r>
  <r>
    <x v="183"/>
    <x v="1"/>
    <s v="12/31/2014"/>
    <n v="1563210000"/>
    <n v="0"/>
    <n v="463059000"/>
    <n v="0"/>
    <n v="455016000"/>
    <x v="7"/>
    <x v="14"/>
  </r>
  <r>
    <x v="183"/>
    <x v="2"/>
    <s v="12/31/2015"/>
    <n v="1828305000"/>
    <n v="0"/>
    <n v="706644000"/>
    <n v="0"/>
    <n v="504905000"/>
    <x v="7"/>
    <x v="14"/>
  </r>
  <r>
    <x v="183"/>
    <x v="3"/>
    <s v="12/31/2016"/>
    <n v="2040486000"/>
    <n v="0"/>
    <n v="842010000"/>
    <n v="0"/>
    <n v="568108000"/>
    <x v="7"/>
    <x v="14"/>
  </r>
  <r>
    <x v="184"/>
    <x v="0"/>
    <d v="2013-03-02T00:00:00"/>
    <n v="74754000000"/>
    <n v="48912000000"/>
    <n v="16508000000"/>
    <n v="0"/>
    <n v="1568000000"/>
    <x v="1"/>
    <x v="83"/>
  </r>
  <r>
    <x v="184"/>
    <x v="1"/>
    <d v="2014-02-02T00:00:00"/>
    <n v="78812000000"/>
    <n v="51897000000"/>
    <n v="16122000000"/>
    <n v="0"/>
    <n v="1627000000"/>
    <x v="1"/>
    <x v="83"/>
  </r>
  <r>
    <x v="184"/>
    <x v="2"/>
    <d v="2015-01-02T00:00:00"/>
    <n v="83176000000"/>
    <n v="54787000000"/>
    <n v="16280000000"/>
    <n v="0"/>
    <n v="1640000000"/>
    <x v="1"/>
    <x v="83"/>
  </r>
  <r>
    <x v="184"/>
    <x v="3"/>
    <s v="1/31/2016"/>
    <n v="88519000000"/>
    <n v="58254000000"/>
    <n v="16801000000"/>
    <n v="0"/>
    <n v="1690000000"/>
    <x v="1"/>
    <x v="83"/>
  </r>
  <r>
    <x v="185"/>
    <x v="0"/>
    <s v="12/31/2012"/>
    <n v="12245000000"/>
    <n v="3535000000"/>
    <n v="1126000000"/>
    <n v="0"/>
    <n v="2866000000"/>
    <x v="9"/>
    <x v="48"/>
  </r>
  <r>
    <x v="185"/>
    <x v="1"/>
    <s v="12/31/2013"/>
    <n v="11905000000"/>
    <n v="3969000000"/>
    <n v="1045000000"/>
    <n v="0"/>
    <n v="2687000000"/>
    <x v="9"/>
    <x v="48"/>
  </r>
  <r>
    <x v="185"/>
    <x v="2"/>
    <s v="12/31/2014"/>
    <n v="10737000000"/>
    <n v="3753000000"/>
    <n v="863000000"/>
    <n v="0"/>
    <n v="3224000000"/>
    <x v="9"/>
    <x v="48"/>
  </r>
  <r>
    <x v="185"/>
    <x v="3"/>
    <s v="12/31/2015"/>
    <n v="6636000000"/>
    <n v="3323000000"/>
    <n v="703000000"/>
    <n v="0"/>
    <n v="3955000000"/>
    <x v="9"/>
    <x v="48"/>
  </r>
  <r>
    <x v="186"/>
    <x v="0"/>
    <s v="12/31/2012"/>
    <n v="22086000000"/>
    <n v="13195000000"/>
    <n v="0"/>
    <n v="0"/>
    <n v="7080000000"/>
    <x v="6"/>
    <x v="13"/>
  </r>
  <r>
    <x v="186"/>
    <x v="1"/>
    <s v="12/31/2013"/>
    <n v="20673000000"/>
    <n v="11048000000"/>
    <n v="0"/>
    <n v="0"/>
    <n v="5970000000"/>
    <x v="6"/>
    <x v="13"/>
  </r>
  <r>
    <x v="186"/>
    <x v="2"/>
    <s v="12/31/2014"/>
    <n v="18614000000"/>
    <n v="10805000000"/>
    <n v="0"/>
    <n v="0"/>
    <n v="5757000000"/>
    <x v="6"/>
    <x v="13"/>
  </r>
  <r>
    <x v="186"/>
    <x v="3"/>
    <s v="12/31/2015"/>
    <n v="18377000000"/>
    <n v="10775000000"/>
    <n v="0"/>
    <n v="0"/>
    <n v="5274000000"/>
    <x v="6"/>
    <x v="13"/>
  </r>
  <r>
    <x v="187"/>
    <x v="0"/>
    <s v="12/31/2012"/>
    <n v="5580506000"/>
    <n v="3440623000"/>
    <n v="1111232000"/>
    <n v="0"/>
    <n v="0"/>
    <x v="1"/>
    <x v="84"/>
  </r>
  <r>
    <x v="187"/>
    <x v="1"/>
    <s v="12/31/2013"/>
    <n v="5899872000"/>
    <n v="3621417000"/>
    <n v="1124753000"/>
    <n v="0"/>
    <n v="0"/>
    <x v="1"/>
    <x v="84"/>
  </r>
  <r>
    <x v="187"/>
    <x v="2"/>
    <s v="12/31/2014"/>
    <n v="6228508000"/>
    <n v="3788023000"/>
    <n v="1159502000"/>
    <n v="0"/>
    <n v="0"/>
    <x v="1"/>
    <x v="84"/>
  </r>
  <r>
    <x v="187"/>
    <x v="3"/>
    <s v="12/31/2015"/>
    <n v="5995402000"/>
    <n v="3619612000"/>
    <n v="1220095000"/>
    <n v="0"/>
    <n v="0"/>
    <x v="1"/>
    <x v="84"/>
  </r>
  <r>
    <x v="188"/>
    <x v="0"/>
    <s v="9/28/2013"/>
    <n v="2492300000"/>
    <n v="1330900000"/>
    <n v="661100000"/>
    <n v="197600000"/>
    <n v="112600000"/>
    <x v="3"/>
    <x v="5"/>
  </r>
  <r>
    <x v="188"/>
    <x v="1"/>
    <s v="9/27/2014"/>
    <n v="2530700000"/>
    <n v="1285200000"/>
    <n v="591500000"/>
    <n v="203200000"/>
    <n v="113800000"/>
    <x v="3"/>
    <x v="5"/>
  </r>
  <r>
    <x v="188"/>
    <x v="2"/>
    <s v="9/26/2015"/>
    <n v="2705000000"/>
    <n v="1272300000"/>
    <n v="624000000"/>
    <n v="214900000"/>
    <n v="110200000"/>
    <x v="3"/>
    <x v="5"/>
  </r>
  <r>
    <x v="188"/>
    <x v="3"/>
    <s v="9/24/2016"/>
    <n v="2832700000"/>
    <n v="1269400000"/>
    <n v="682400000"/>
    <n v="232100000"/>
    <n v="89700000"/>
    <x v="3"/>
    <x v="5"/>
  </r>
  <r>
    <x v="189"/>
    <x v="0"/>
    <s v="12/31/2013"/>
    <n v="39055000000"/>
    <n v="28364000000"/>
    <n v="5190000000"/>
    <n v="0"/>
    <n v="0"/>
    <x v="0"/>
    <x v="53"/>
  </r>
  <r>
    <x v="189"/>
    <x v="1"/>
    <s v="12/31/2014"/>
    <n v="40306000000"/>
    <n v="28957000000"/>
    <n v="5518000000"/>
    <n v="0"/>
    <n v="0"/>
    <x v="0"/>
    <x v="53"/>
  </r>
  <r>
    <x v="189"/>
    <x v="2"/>
    <s v="12/31/2015"/>
    <n v="38581000000"/>
    <n v="26747000000"/>
    <n v="5006000000"/>
    <n v="0"/>
    <n v="0"/>
    <x v="0"/>
    <x v="53"/>
  </r>
  <r>
    <x v="189"/>
    <x v="3"/>
    <s v="12/31/2016"/>
    <n v="39302000000"/>
    <n v="27150000000"/>
    <n v="5469000000"/>
    <n v="0"/>
    <n v="0"/>
    <x v="0"/>
    <x v="53"/>
  </r>
  <r>
    <x v="190"/>
    <x v="0"/>
    <s v="9/30/2013"/>
    <n v="3387614000"/>
    <n v="1852768000"/>
    <n v="126250000"/>
    <n v="15235000"/>
    <n v="455623000"/>
    <x v="9"/>
    <x v="85"/>
  </r>
  <r>
    <x v="190"/>
    <x v="1"/>
    <s v="9/30/2014"/>
    <n v="3715968000"/>
    <n v="2006715000"/>
    <n v="116190000"/>
    <n v="15905000"/>
    <n v="523984000"/>
    <x v="9"/>
    <x v="85"/>
  </r>
  <r>
    <x v="190"/>
    <x v="2"/>
    <s v="9/30/2015"/>
    <n v="3161702000"/>
    <n v="1703476000"/>
    <n v="122878000"/>
    <n v="16104000"/>
    <n v="608039000"/>
    <x v="9"/>
    <x v="85"/>
  </r>
  <r>
    <x v="190"/>
    <x v="3"/>
    <s v="9/30/2016"/>
    <n v="1624232000"/>
    <n v="898805000"/>
    <n v="136287000"/>
    <n v="10269000"/>
    <n v="598587000"/>
    <x v="9"/>
    <x v="85"/>
  </r>
  <r>
    <x v="191"/>
    <x v="0"/>
    <s v="10/31/2014"/>
    <n v="55123000000"/>
    <n v="39486000000"/>
    <n v="8717000000"/>
    <n v="2197000000"/>
    <n v="906000000"/>
    <x v="2"/>
    <x v="86"/>
  </r>
  <r>
    <x v="191"/>
    <x v="1"/>
    <s v="10/31/2015"/>
    <n v="52107000000"/>
    <n v="37168000000"/>
    <n v="9047000000"/>
    <n v="2338000000"/>
    <n v="852000000"/>
    <x v="2"/>
    <x v="86"/>
  </r>
  <r>
    <x v="191"/>
    <x v="2"/>
    <s v="10/31/2016"/>
    <n v="50123000000"/>
    <n v="35507000000"/>
    <n v="8419000000"/>
    <n v="2298000000"/>
    <n v="755000000"/>
    <x v="2"/>
    <x v="86"/>
  </r>
  <r>
    <x v="192"/>
    <x v="0"/>
    <s v="10/31/2013"/>
    <n v="112298000000"/>
    <n v="86380000000"/>
    <n v="13267000000"/>
    <n v="3135000000"/>
    <n v="1373000000"/>
    <x v="2"/>
    <x v="2"/>
  </r>
  <r>
    <x v="192"/>
    <x v="1"/>
    <s v="10/31/2014"/>
    <n v="56651000000"/>
    <n v="45431000000"/>
    <n v="5361000000"/>
    <n v="1298000000"/>
    <n v="129000000"/>
    <x v="2"/>
    <x v="2"/>
  </r>
  <r>
    <x v="192"/>
    <x v="2"/>
    <s v="10/31/2015"/>
    <n v="51463000000"/>
    <n v="41524000000"/>
    <n v="4663000000"/>
    <n v="1191000000"/>
    <n v="102000000"/>
    <x v="2"/>
    <x v="2"/>
  </r>
  <r>
    <x v="192"/>
    <x v="3"/>
    <s v="10/31/2016"/>
    <n v="48238000000"/>
    <n v="39240000000"/>
    <n v="4019000000"/>
    <n v="1209000000"/>
    <n v="16000000"/>
    <x v="2"/>
    <x v="2"/>
  </r>
  <r>
    <x v="193"/>
    <x v="0"/>
    <s v="4/30/2013"/>
    <n v="2807114000"/>
    <n v="1123773000"/>
    <n v="828095000"/>
    <n v="0"/>
    <n v="92407000"/>
    <x v="6"/>
    <x v="34"/>
  </r>
  <r>
    <x v="193"/>
    <x v="1"/>
    <s v="4/30/2014"/>
    <n v="3024295000"/>
    <n v="1179405000"/>
    <n v="830789000"/>
    <n v="0"/>
    <n v="115604000"/>
    <x v="6"/>
    <x v="34"/>
  </r>
  <r>
    <x v="193"/>
    <x v="2"/>
    <s v="4/30/2015"/>
    <n v="3078658000"/>
    <n v="1231104000"/>
    <n v="818091000"/>
    <n v="0"/>
    <n v="159804000"/>
    <x v="6"/>
    <x v="34"/>
  </r>
  <r>
    <x v="193"/>
    <x v="3"/>
    <s v="4/30/2016"/>
    <n v="3038153000"/>
    <n v="1250320000"/>
    <n v="905648000"/>
    <n v="0"/>
    <n v="173598000"/>
    <x v="6"/>
    <x v="34"/>
  </r>
  <r>
    <x v="194"/>
    <x v="0"/>
    <s v="10/27/2013"/>
    <n v="8751654000"/>
    <n v="7338838000"/>
    <n v="627340000"/>
    <n v="0"/>
    <n v="0"/>
    <x v="4"/>
    <x v="40"/>
  </r>
  <r>
    <x v="194"/>
    <x v="1"/>
    <s v="10/26/2014"/>
    <n v="9316256000"/>
    <n v="7751273000"/>
    <n v="650948000"/>
    <n v="0"/>
    <n v="0"/>
    <x v="4"/>
    <x v="40"/>
  </r>
  <r>
    <x v="194"/>
    <x v="2"/>
    <s v="10/31/2015"/>
    <n v="9263863000"/>
    <n v="7455282000"/>
    <n v="743611000"/>
    <n v="0"/>
    <n v="0"/>
    <x v="4"/>
    <x v="40"/>
  </r>
  <r>
    <x v="194"/>
    <x v="3"/>
    <s v="10/30/2016"/>
    <n v="9523224000"/>
    <n v="7365049000"/>
    <n v="871974000"/>
    <n v="0"/>
    <n v="0"/>
    <x v="4"/>
    <x v="40"/>
  </r>
  <r>
    <x v="195"/>
    <x v="0"/>
    <s v="6/28/2013"/>
    <n v="5112000000"/>
    <n v="3385000000"/>
    <n v="914000000"/>
    <n v="0"/>
    <n v="0"/>
    <x v="2"/>
    <x v="87"/>
  </r>
  <r>
    <x v="195"/>
    <x v="1"/>
    <s v="6/27/2014"/>
    <n v="5012000000"/>
    <n v="3310000000"/>
    <n v="820000000"/>
    <n v="0"/>
    <n v="0"/>
    <x v="2"/>
    <x v="87"/>
  </r>
  <r>
    <x v="195"/>
    <x v="2"/>
    <d v="2015-03-07T00:00:00"/>
    <n v="5083000000"/>
    <n v="3348000000"/>
    <n v="976000000"/>
    <n v="0"/>
    <n v="0"/>
    <x v="2"/>
    <x v="87"/>
  </r>
  <r>
    <x v="195"/>
    <x v="3"/>
    <d v="2016-01-07T00:00:00"/>
    <n v="7467000000"/>
    <n v="5132000000"/>
    <n v="1186000000"/>
    <n v="0"/>
    <n v="0"/>
    <x v="2"/>
    <x v="87"/>
  </r>
  <r>
    <x v="196"/>
    <x v="0"/>
    <s v="12/29/2012"/>
    <n v="8939967000"/>
    <n v="6432454000"/>
    <n v="1873360000"/>
    <n v="0"/>
    <n v="0"/>
    <x v="3"/>
    <x v="4"/>
  </r>
  <r>
    <x v="196"/>
    <x v="1"/>
    <s v="12/28/2013"/>
    <n v="9560647000"/>
    <n v="6904633000"/>
    <n v="1978960000"/>
    <n v="0"/>
    <n v="0"/>
    <x v="3"/>
    <x v="4"/>
  </r>
  <r>
    <x v="196"/>
    <x v="2"/>
    <s v="12/27/2014"/>
    <n v="10371390000"/>
    <n v="7460075000"/>
    <n v="2196173000"/>
    <n v="0"/>
    <n v="0"/>
    <x v="3"/>
    <x v="4"/>
  </r>
  <r>
    <x v="196"/>
    <x v="3"/>
    <s v="12/26/2015"/>
    <n v="10629719000"/>
    <n v="7617460000"/>
    <n v="2243356000"/>
    <n v="0"/>
    <n v="0"/>
    <x v="3"/>
    <x v="4"/>
  </r>
  <r>
    <x v="197"/>
    <x v="0"/>
    <s v="12/31/2012"/>
    <n v="5059000000"/>
    <n v="1885000000"/>
    <n v="2101000000"/>
    <n v="0"/>
    <n v="722000000"/>
    <x v="7"/>
    <x v="14"/>
  </r>
  <r>
    <x v="197"/>
    <x v="1"/>
    <s v="12/31/2013"/>
    <n v="5166000000"/>
    <n v="1989000000"/>
    <n v="1968000000"/>
    <n v="0"/>
    <n v="697000000"/>
    <x v="7"/>
    <x v="14"/>
  </r>
  <r>
    <x v="197"/>
    <x v="2"/>
    <s v="12/31/2014"/>
    <n v="5354000000"/>
    <n v="2033000000"/>
    <n v="1920000000"/>
    <n v="0"/>
    <n v="701000000"/>
    <x v="7"/>
    <x v="14"/>
  </r>
  <r>
    <x v="197"/>
    <x v="3"/>
    <s v="12/31/2015"/>
    <n v="5387000000"/>
    <n v="2012000000"/>
    <n v="2011000000"/>
    <n v="0"/>
    <n v="716000000"/>
    <x v="7"/>
    <x v="14"/>
  </r>
  <r>
    <x v="198"/>
    <x v="0"/>
    <s v="12/31/2012"/>
    <n v="6644252000"/>
    <n v="3784370000"/>
    <n v="1703796000"/>
    <n v="0"/>
    <n v="0"/>
    <x v="4"/>
    <x v="40"/>
  </r>
  <r>
    <x v="198"/>
    <x v="1"/>
    <s v="12/31/2013"/>
    <n v="7146079000"/>
    <n v="3865231000"/>
    <n v="1924132000"/>
    <n v="0"/>
    <n v="0"/>
    <x v="4"/>
    <x v="40"/>
  </r>
  <r>
    <x v="198"/>
    <x v="2"/>
    <s v="12/31/2014"/>
    <n v="7421768000"/>
    <n v="4085602000"/>
    <n v="1898284000"/>
    <n v="0"/>
    <n v="0"/>
    <x v="4"/>
    <x v="40"/>
  </r>
  <r>
    <x v="198"/>
    <x v="3"/>
    <s v="12/31/2015"/>
    <n v="7386626000"/>
    <n v="4003951000"/>
    <n v="1969308000"/>
    <n v="0"/>
    <n v="0"/>
    <x v="4"/>
    <x v="40"/>
  </r>
  <r>
    <x v="199"/>
    <x v="0"/>
    <s v="12/31/2013"/>
    <n v="41313000000"/>
    <n v="32564000000"/>
    <n v="0"/>
    <n v="0"/>
    <n v="6688000000"/>
    <x v="3"/>
    <x v="26"/>
  </r>
  <r>
    <x v="199"/>
    <x v="1"/>
    <s v="12/31/2014"/>
    <n v="48500000000"/>
    <n v="38166000000"/>
    <n v="0"/>
    <n v="0"/>
    <n v="7972000000"/>
    <x v="3"/>
    <x v="26"/>
  </r>
  <r>
    <x v="199"/>
    <x v="2"/>
    <s v="12/31/2015"/>
    <n v="54289000000"/>
    <n v="44269000000"/>
    <n v="0"/>
    <n v="0"/>
    <n v="7673000000"/>
    <x v="3"/>
    <x v="26"/>
  </r>
  <r>
    <x v="199"/>
    <x v="3"/>
    <s v="12/31/2016"/>
    <n v="54379000000"/>
    <n v="45007000000"/>
    <n v="0"/>
    <n v="0"/>
    <n v="7631000000"/>
    <x v="3"/>
    <x v="26"/>
  </r>
  <r>
    <x v="200"/>
    <x v="0"/>
    <s v="12/31/2012"/>
    <n v="102874000000"/>
    <n v="52513000000"/>
    <n v="22389000000"/>
    <n v="5816000000"/>
    <n v="0"/>
    <x v="2"/>
    <x v="58"/>
  </r>
  <r>
    <x v="200"/>
    <x v="1"/>
    <s v="12/31/2013"/>
    <n v="98367000000"/>
    <n v="49683000000"/>
    <n v="22629000000"/>
    <n v="5743000000"/>
    <n v="0"/>
    <x v="2"/>
    <x v="58"/>
  </r>
  <r>
    <x v="200"/>
    <x v="2"/>
    <s v="12/31/2014"/>
    <n v="92793000000"/>
    <n v="46386000000"/>
    <n v="22438000000"/>
    <n v="5437000000"/>
    <n v="0"/>
    <x v="2"/>
    <x v="58"/>
  </r>
  <r>
    <x v="200"/>
    <x v="3"/>
    <s v="12/31/2015"/>
    <n v="81741000000"/>
    <n v="41057000000"/>
    <n v="19748000000"/>
    <n v="5247000000"/>
    <n v="0"/>
    <x v="2"/>
    <x v="58"/>
  </r>
  <r>
    <x v="201"/>
    <x v="0"/>
    <s v="12/31/2012"/>
    <n v="1293338000"/>
    <n v="594190000"/>
    <n v="354571000"/>
    <n v="82014000"/>
    <n v="0"/>
    <x v="3"/>
    <x v="5"/>
  </r>
  <r>
    <x v="201"/>
    <x v="1"/>
    <s v="12/31/2013"/>
    <n v="1377058000"/>
    <n v="620940000"/>
    <n v="401353000"/>
    <n v="88003000"/>
    <n v="0"/>
    <x v="3"/>
    <x v="5"/>
  </r>
  <r>
    <x v="201"/>
    <x v="2"/>
    <s v="12/31/2014"/>
    <n v="1485807000"/>
    <n v="669691000"/>
    <n v="457598000"/>
    <n v="98263000"/>
    <n v="0"/>
    <x v="3"/>
    <x v="5"/>
  </r>
  <r>
    <x v="201"/>
    <x v="3"/>
    <s v="12/31/2015"/>
    <n v="1601892000"/>
    <n v="711622000"/>
    <n v="482465000"/>
    <n v="99681000"/>
    <n v="0"/>
    <x v="3"/>
    <x v="5"/>
  </r>
  <r>
    <x v="202"/>
    <x v="0"/>
    <s v="12/31/2012"/>
    <n v="2821446000"/>
    <n v="1645912000"/>
    <n v="453535000"/>
    <n v="233713000"/>
    <n v="0"/>
    <x v="8"/>
    <x v="17"/>
  </r>
  <r>
    <x v="202"/>
    <x v="1"/>
    <s v="12/31/2013"/>
    <n v="2952896000"/>
    <n v="1668691000"/>
    <n v="505877000"/>
    <n v="259838000"/>
    <n v="0"/>
    <x v="8"/>
    <x v="17"/>
  </r>
  <r>
    <x v="202"/>
    <x v="2"/>
    <s v="12/31/2014"/>
    <n v="3088533000"/>
    <n v="1726383000"/>
    <n v="514891000"/>
    <n v="253640000"/>
    <n v="0"/>
    <x v="8"/>
    <x v="17"/>
  </r>
  <r>
    <x v="202"/>
    <x v="3"/>
    <s v="12/31/2015"/>
    <n v="3023189000"/>
    <n v="1671590000"/>
    <n v="509557000"/>
    <n v="246101000"/>
    <n v="0"/>
    <x v="8"/>
    <x v="17"/>
  </r>
  <r>
    <x v="203"/>
    <x v="0"/>
    <s v="12/29/2013"/>
    <n v="1421178000"/>
    <n v="509291000"/>
    <n v="397285000"/>
    <n v="276743000"/>
    <n v="0"/>
    <x v="3"/>
    <x v="88"/>
  </r>
  <r>
    <x v="203"/>
    <x v="1"/>
    <s v="12/28/2014"/>
    <n v="1861358000"/>
    <n v="563648000"/>
    <n v="471921000"/>
    <n v="388055000"/>
    <n v="0"/>
    <x v="3"/>
    <x v="88"/>
  </r>
  <r>
    <x v="203"/>
    <x v="2"/>
    <d v="2016-03-01T00:00:00"/>
    <n v="2219762000"/>
    <n v="670472000"/>
    <n v="522046000"/>
    <n v="401527000"/>
    <n v="0"/>
    <x v="3"/>
    <x v="88"/>
  </r>
  <r>
    <x v="203"/>
    <x v="3"/>
    <d v="2017-01-01T00:00:00"/>
    <n v="2398373000"/>
    <n v="731925000"/>
    <n v="584491000"/>
    <n v="504415000"/>
    <n v="0"/>
    <x v="3"/>
    <x v="88"/>
  </r>
  <r>
    <x v="204"/>
    <x v="0"/>
    <s v="12/28/2013"/>
    <n v="52708000000"/>
    <n v="21187000000"/>
    <n v="8088000000"/>
    <n v="10611000000"/>
    <n v="291000000"/>
    <x v="2"/>
    <x v="7"/>
  </r>
  <r>
    <x v="204"/>
    <x v="1"/>
    <s v="12/27/2014"/>
    <n v="55870000000"/>
    <n v="20261000000"/>
    <n v="8136000000"/>
    <n v="11537000000"/>
    <n v="294000000"/>
    <x v="2"/>
    <x v="7"/>
  </r>
  <r>
    <x v="204"/>
    <x v="2"/>
    <s v="12/26/2015"/>
    <n v="55355000000"/>
    <n v="20676000000"/>
    <n v="7930000000"/>
    <n v="12128000000"/>
    <n v="265000000"/>
    <x v="2"/>
    <x v="7"/>
  </r>
  <r>
    <x v="204"/>
    <x v="3"/>
    <s v="12/31/2016"/>
    <n v="59387000000"/>
    <n v="23196000000"/>
    <n v="8397000000"/>
    <n v="12740000000"/>
    <n v="294000000"/>
    <x v="2"/>
    <x v="7"/>
  </r>
  <r>
    <x v="205"/>
    <x v="0"/>
    <s v="7/31/2013"/>
    <n v="3946000000"/>
    <n v="527000000"/>
    <n v="1534000000"/>
    <n v="647000000"/>
    <n v="30000000"/>
    <x v="2"/>
    <x v="16"/>
  </r>
  <r>
    <x v="205"/>
    <x v="1"/>
    <s v="7/31/2014"/>
    <n v="4243000000"/>
    <n v="603000000"/>
    <n v="1601000000"/>
    <n v="714000000"/>
    <n v="25000000"/>
    <x v="2"/>
    <x v="16"/>
  </r>
  <r>
    <x v="205"/>
    <x v="2"/>
    <s v="7/31/2015"/>
    <n v="4192000000"/>
    <n v="695000000"/>
    <n v="1771000000"/>
    <n v="798000000"/>
    <n v="42000000"/>
    <x v="2"/>
    <x v="16"/>
  </r>
  <r>
    <x v="205"/>
    <x v="3"/>
    <s v="7/31/2016"/>
    <n v="4694000000"/>
    <n v="730000000"/>
    <n v="1807000000"/>
    <n v="881000000"/>
    <n v="34000000"/>
    <x v="2"/>
    <x v="16"/>
  </r>
  <r>
    <x v="206"/>
    <x v="0"/>
    <s v="12/31/2012"/>
    <n v="21852000000"/>
    <n v="15287000000"/>
    <n v="3303000000"/>
    <n v="0"/>
    <n v="1473000000"/>
    <x v="8"/>
    <x v="32"/>
  </r>
  <r>
    <x v="206"/>
    <x v="1"/>
    <s v="12/31/2013"/>
    <n v="23483000000"/>
    <n v="16282000000"/>
    <n v="3557000000"/>
    <n v="0"/>
    <n v="1531000000"/>
    <x v="8"/>
    <x v="32"/>
  </r>
  <r>
    <x v="206"/>
    <x v="2"/>
    <s v="12/31/2014"/>
    <n v="23617000000"/>
    <n v="16254000000"/>
    <n v="3494000000"/>
    <n v="0"/>
    <n v="1406000000"/>
    <x v="8"/>
    <x v="32"/>
  </r>
  <r>
    <x v="206"/>
    <x v="3"/>
    <s v="12/31/2015"/>
    <n v="22365000000"/>
    <n v="15468000000"/>
    <n v="3219000000"/>
    <n v="0"/>
    <n v="1294000000"/>
    <x v="8"/>
    <x v="32"/>
  </r>
  <r>
    <x v="207"/>
    <x v="0"/>
    <s v="12/31/2012"/>
    <n v="6956200000"/>
    <n v="0"/>
    <n v="6279100000"/>
    <n v="0"/>
    <n v="0"/>
    <x v="1"/>
    <x v="89"/>
  </r>
  <r>
    <x v="207"/>
    <x v="1"/>
    <s v="12/31/2013"/>
    <n v="7122300000"/>
    <n v="0"/>
    <n v="6463400000"/>
    <n v="0"/>
    <n v="0"/>
    <x v="1"/>
    <x v="89"/>
  </r>
  <r>
    <x v="207"/>
    <x v="2"/>
    <s v="12/31/2014"/>
    <n v="7537100000"/>
    <n v="0"/>
    <n v="6748500000"/>
    <n v="0"/>
    <n v="0"/>
    <x v="1"/>
    <x v="89"/>
  </r>
  <r>
    <x v="207"/>
    <x v="3"/>
    <s v="12/31/2015"/>
    <n v="7613800000"/>
    <n v="0"/>
    <n v="6742700000"/>
    <n v="0"/>
    <n v="0"/>
    <x v="1"/>
    <x v="89"/>
  </r>
  <r>
    <x v="208"/>
    <x v="0"/>
    <s v="12/31/2012"/>
    <n v="3003955000"/>
    <n v="1277113000"/>
    <n v="850371000"/>
    <n v="0"/>
    <n v="316344000"/>
    <x v="7"/>
    <x v="14"/>
  </r>
  <r>
    <x v="208"/>
    <x v="1"/>
    <s v="12/31/2013"/>
    <n v="3024623000"/>
    <n v="1288878000"/>
    <n v="924031000"/>
    <n v="0"/>
    <n v="322037000"/>
    <x v="7"/>
    <x v="14"/>
  </r>
  <r>
    <x v="208"/>
    <x v="2"/>
    <s v="12/31/2014"/>
    <n v="3117693000"/>
    <n v="1344636000"/>
    <n v="869572000"/>
    <n v="0"/>
    <n v="353143000"/>
    <x v="7"/>
    <x v="14"/>
  </r>
  <r>
    <x v="208"/>
    <x v="3"/>
    <s v="12/31/2015"/>
    <n v="3007976000"/>
    <n v="1290025000"/>
    <n v="844960000"/>
    <n v="0"/>
    <n v="345464000"/>
    <x v="7"/>
    <x v="14"/>
  </r>
  <r>
    <x v="209"/>
    <x v="0"/>
    <s v="12/31/2013"/>
    <n v="2265100000"/>
    <n v="670900000"/>
    <n v="574000000"/>
    <n v="167700000"/>
    <n v="0"/>
    <x v="3"/>
    <x v="5"/>
  </r>
  <r>
    <x v="209"/>
    <x v="1"/>
    <s v="12/31/2014"/>
    <n v="2131700000"/>
    <n v="717900000"/>
    <n v="691000000"/>
    <n v="178000000"/>
    <n v="0"/>
    <x v="3"/>
    <x v="5"/>
  </r>
  <r>
    <x v="209"/>
    <x v="2"/>
    <s v="12/31/2015"/>
    <n v="2384400000"/>
    <n v="806500000"/>
    <n v="640500000"/>
    <n v="197400000"/>
    <n v="0"/>
    <x v="3"/>
    <x v="5"/>
  </r>
  <r>
    <x v="209"/>
    <x v="3"/>
    <s v="12/31/2016"/>
    <n v="2704400000"/>
    <n v="814300000"/>
    <n v="705300000"/>
    <n v="239600000"/>
    <n v="0"/>
    <x v="3"/>
    <x v="5"/>
  </r>
  <r>
    <x v="210"/>
    <x v="0"/>
    <s v="12/31/2013"/>
    <n v="14135000000"/>
    <n v="8554000000"/>
    <n v="2815000000"/>
    <n v="0"/>
    <n v="250000000"/>
    <x v="0"/>
    <x v="52"/>
  </r>
  <r>
    <x v="210"/>
    <x v="1"/>
    <s v="12/31/2014"/>
    <n v="14484000000"/>
    <n v="8673000000"/>
    <n v="2678000000"/>
    <n v="0"/>
    <n v="245000000"/>
    <x v="0"/>
    <x v="52"/>
  </r>
  <r>
    <x v="210"/>
    <x v="2"/>
    <s v="12/31/2015"/>
    <n v="13405000000"/>
    <n v="7888000000"/>
    <n v="2417000000"/>
    <n v="0"/>
    <n v="233000000"/>
    <x v="0"/>
    <x v="52"/>
  </r>
  <r>
    <x v="210"/>
    <x v="3"/>
    <s v="12/31/2016"/>
    <n v="13599000000"/>
    <n v="7896000000"/>
    <n v="2415000000"/>
    <n v="0"/>
    <n v="224000000"/>
    <x v="0"/>
    <x v="52"/>
  </r>
  <r>
    <x v="211"/>
    <x v="0"/>
    <s v="12/31/2012"/>
    <n v="4050400000"/>
    <n v="0"/>
    <n v="3207800000"/>
    <n v="0"/>
    <n v="0"/>
    <x v="6"/>
    <x v="22"/>
  </r>
  <r>
    <x v="211"/>
    <x v="1"/>
    <s v="12/31/2013"/>
    <n v="4644600000"/>
    <n v="0"/>
    <n v="3524400000"/>
    <n v="0"/>
    <n v="0"/>
    <x v="6"/>
    <x v="22"/>
  </r>
  <r>
    <x v="211"/>
    <x v="2"/>
    <s v="12/31/2014"/>
    <n v="5147100000"/>
    <n v="0"/>
    <n v="3870200000"/>
    <n v="0"/>
    <n v="0"/>
    <x v="6"/>
    <x v="22"/>
  </r>
  <r>
    <x v="211"/>
    <x v="3"/>
    <s v="12/31/2015"/>
    <n v="5122900000"/>
    <n v="0"/>
    <n v="3764500000"/>
    <n v="0"/>
    <n v="0"/>
    <x v="6"/>
    <x v="22"/>
  </r>
  <r>
    <x v="212"/>
    <x v="0"/>
    <s v="12/31/2012"/>
    <n v="5054980000"/>
    <n v="3230857000"/>
    <n v="1064757000"/>
    <n v="0"/>
    <n v="229166000"/>
    <x v="0"/>
    <x v="90"/>
  </r>
  <r>
    <x v="212"/>
    <x v="1"/>
    <s v="12/31/2013"/>
    <n v="5584571000"/>
    <n v="3570801000"/>
    <n v="1183682000"/>
    <n v="0"/>
    <n v="253380000"/>
    <x v="0"/>
    <x v="90"/>
  </r>
  <r>
    <x v="212"/>
    <x v="2"/>
    <s v="12/31/2014"/>
    <n v="6165441000"/>
    <n v="3898403000"/>
    <n v="1341000000"/>
    <n v="0"/>
    <n v="294496000"/>
    <x v="0"/>
    <x v="90"/>
  </r>
  <r>
    <x v="212"/>
    <x v="3"/>
    <s v="12/31/2015"/>
    <n v="6187646000"/>
    <n v="3665578000"/>
    <n v="1466761000"/>
    <n v="0"/>
    <n v="339613000"/>
    <x v="0"/>
    <x v="90"/>
  </r>
  <r>
    <x v="213"/>
    <x v="0"/>
    <s v="9/27/2013"/>
    <n v="11818376000"/>
    <n v="9976057000"/>
    <n v="1173340000"/>
    <n v="0"/>
    <n v="0"/>
    <x v="0"/>
    <x v="53"/>
  </r>
  <r>
    <x v="213"/>
    <x v="1"/>
    <s v="9/26/2014"/>
    <n v="12695157000"/>
    <n v="10621373000"/>
    <n v="1545716000"/>
    <n v="0"/>
    <n v="0"/>
    <x v="0"/>
    <x v="53"/>
  </r>
  <r>
    <x v="213"/>
    <x v="2"/>
    <d v="2015-02-10T00:00:00"/>
    <n v="12114832000"/>
    <n v="10146494000"/>
    <n v="1522811000"/>
    <n v="0"/>
    <n v="0"/>
    <x v="0"/>
    <x v="53"/>
  </r>
  <r>
    <x v="213"/>
    <x v="3"/>
    <s v="9/30/2016"/>
    <n v="10964157000"/>
    <n v="9196326000"/>
    <n v="1429233000"/>
    <n v="0"/>
    <n v="0"/>
    <x v="0"/>
    <x v="53"/>
  </r>
  <r>
    <x v="214"/>
    <x v="0"/>
    <s v="12/31/2012"/>
    <n v="4365400000"/>
    <n v="1656600000"/>
    <n v="1252300000"/>
    <n v="1101600000"/>
    <n v="0"/>
    <x v="2"/>
    <x v="57"/>
  </r>
  <r>
    <x v="214"/>
    <x v="1"/>
    <s v="12/31/2013"/>
    <n v="4669100000"/>
    <n v="1727700000"/>
    <n v="1293200000"/>
    <n v="1043200000"/>
    <n v="0"/>
    <x v="2"/>
    <x v="57"/>
  </r>
  <r>
    <x v="214"/>
    <x v="2"/>
    <s v="12/31/2014"/>
    <n v="4627100000"/>
    <n v="1768900000"/>
    <n v="1254700000"/>
    <n v="1006200000"/>
    <n v="0"/>
    <x v="2"/>
    <x v="57"/>
  </r>
  <r>
    <x v="214"/>
    <x v="3"/>
    <s v="12/31/2015"/>
    <n v="4857800000"/>
    <n v="1779200000"/>
    <n v="1172700000"/>
    <n v="994500000"/>
    <n v="0"/>
    <x v="2"/>
    <x v="57"/>
  </r>
  <r>
    <x v="215"/>
    <x v="0"/>
    <s v="12/31/2012"/>
    <n v="93646000000"/>
    <n v="0"/>
    <n v="64729000000"/>
    <n v="0"/>
    <n v="3385000000"/>
    <x v="6"/>
    <x v="35"/>
  </r>
  <r>
    <x v="215"/>
    <x v="1"/>
    <s v="12/31/2013"/>
    <n v="97142000000"/>
    <n v="0"/>
    <n v="70467000000"/>
    <n v="0"/>
    <n v="225000000"/>
    <x v="6"/>
    <x v="35"/>
  </r>
  <r>
    <x v="215"/>
    <x v="2"/>
    <s v="12/31/2014"/>
    <n v="91973000000"/>
    <n v="0"/>
    <n v="61274000000"/>
    <n v="0"/>
    <n v="3139000000"/>
    <x v="6"/>
    <x v="35"/>
  </r>
  <r>
    <x v="215"/>
    <x v="3"/>
    <s v="12/31/2015"/>
    <n v="89716000000"/>
    <n v="0"/>
    <n v="59014000000"/>
    <n v="0"/>
    <n v="3827000000"/>
    <x v="6"/>
    <x v="35"/>
  </r>
  <r>
    <x v="216"/>
    <x v="0"/>
    <d v="2013-02-02T00:00:00"/>
    <n v="12134000000"/>
    <n v="7432000000"/>
    <n v="3357000000"/>
    <n v="0"/>
    <n v="0"/>
    <x v="1"/>
    <x v="91"/>
  </r>
  <r>
    <x v="216"/>
    <x v="1"/>
    <d v="2014-01-02T00:00:00"/>
    <n v="12540000000"/>
    <n v="7737000000"/>
    <n v="3453000000"/>
    <n v="0"/>
    <n v="0"/>
    <x v="1"/>
    <x v="91"/>
  </r>
  <r>
    <x v="216"/>
    <x v="2"/>
    <s v="1/31/2015"/>
    <n v="13506000000"/>
    <n v="8406000000"/>
    <n v="3777000000"/>
    <n v="0"/>
    <n v="0"/>
    <x v="1"/>
    <x v="91"/>
  </r>
  <r>
    <x v="216"/>
    <x v="3"/>
    <s v="1/30/2016"/>
    <n v="14437000000"/>
    <n v="9168000000"/>
    <n v="4168000000"/>
    <n v="0"/>
    <n v="0"/>
    <x v="1"/>
    <x v="91"/>
  </r>
  <r>
    <x v="217"/>
    <x v="0"/>
    <s v="12/29/2012"/>
    <n v="14197000000"/>
    <n v="8763000000"/>
    <n v="3872000000"/>
    <n v="0"/>
    <n v="0"/>
    <x v="4"/>
    <x v="40"/>
  </r>
  <r>
    <x v="217"/>
    <x v="1"/>
    <s v="12/28/2013"/>
    <n v="14792000000"/>
    <n v="8689000000"/>
    <n v="3266000000"/>
    <n v="0"/>
    <n v="0"/>
    <x v="4"/>
    <x v="40"/>
  </r>
  <r>
    <x v="217"/>
    <x v="2"/>
    <d v="2015-03-01T00:00:00"/>
    <n v="14580000000"/>
    <n v="9517000000"/>
    <n v="4039000000"/>
    <n v="0"/>
    <n v="0"/>
    <x v="4"/>
    <x v="40"/>
  </r>
  <r>
    <x v="217"/>
    <x v="3"/>
    <d v="2016-02-01T00:00:00"/>
    <n v="13525000000"/>
    <n v="8844000000"/>
    <n v="3590000000"/>
    <n v="0"/>
    <n v="0"/>
    <x v="4"/>
    <x v="40"/>
  </r>
  <r>
    <x v="218"/>
    <x v="0"/>
    <s v="9/30/2013"/>
    <n v="1287577000"/>
    <n v="1073447000"/>
    <n v="174085000"/>
    <n v="0"/>
    <n v="12784000"/>
    <x v="6"/>
    <x v="35"/>
  </r>
  <r>
    <x v="218"/>
    <x v="1"/>
    <s v="9/30/2014"/>
    <n v="1463767000"/>
    <n v="1200308000"/>
    <n v="194491000"/>
    <n v="0"/>
    <n v="13279000"/>
    <x v="6"/>
    <x v="35"/>
  </r>
  <r>
    <x v="218"/>
    <x v="2"/>
    <s v="9/30/2015"/>
    <n v="1627413000"/>
    <n v="1354969000"/>
    <n v="207519000"/>
    <n v="0"/>
    <n v="13338000"/>
    <x v="6"/>
    <x v="35"/>
  </r>
  <r>
    <x v="218"/>
    <x v="3"/>
    <s v="9/30/2016"/>
    <n v="1822114000"/>
    <n v="1524907000"/>
    <n v="224088000"/>
    <n v="0"/>
    <n v="13794000"/>
    <x v="6"/>
    <x v="35"/>
  </r>
  <r>
    <x v="219"/>
    <x v="0"/>
    <s v="12/31/2012"/>
    <n v="793373000"/>
    <n v="206974000"/>
    <n v="123524000"/>
    <n v="0"/>
    <n v="214827000"/>
    <x v="7"/>
    <x v="14"/>
  </r>
  <r>
    <x v="219"/>
    <x v="1"/>
    <s v="12/31/2013"/>
    <n v="861527000"/>
    <n v="221498000"/>
    <n v="127470000"/>
    <n v="0"/>
    <n v="224713000"/>
    <x v="7"/>
    <x v="14"/>
  </r>
  <r>
    <x v="219"/>
    <x v="2"/>
    <s v="12/31/2014"/>
    <n v="993897000"/>
    <n v="258617000"/>
    <n v="122201000"/>
    <n v="0"/>
    <n v="258074000"/>
    <x v="7"/>
    <x v="14"/>
  </r>
  <r>
    <x v="219"/>
    <x v="3"/>
    <s v="12/31/2015"/>
    <n v="1166769000"/>
    <n v="304477000"/>
    <n v="122735000"/>
    <n v="0"/>
    <n v="344527000"/>
    <x v="7"/>
    <x v="14"/>
  </r>
  <r>
    <x v="220"/>
    <x v="0"/>
    <s v="6/30/2013"/>
    <n v="2842781000"/>
    <n v="1237452000"/>
    <n v="387812000"/>
    <n v="487832000"/>
    <n v="0"/>
    <x v="2"/>
    <x v="20"/>
  </r>
  <r>
    <x v="220"/>
    <x v="1"/>
    <s v="6/30/2014"/>
    <n v="2929408000"/>
    <n v="1232962000"/>
    <n v="384907000"/>
    <n v="539469000"/>
    <n v="0"/>
    <x v="2"/>
    <x v="20"/>
  </r>
  <r>
    <x v="220"/>
    <x v="2"/>
    <s v="6/30/2015"/>
    <n v="2814049000"/>
    <n v="1215229000"/>
    <n v="406864000"/>
    <n v="530616000"/>
    <n v="0"/>
    <x v="2"/>
    <x v="20"/>
  </r>
  <r>
    <x v="220"/>
    <x v="3"/>
    <s v="6/30/2016"/>
    <n v="2984493000"/>
    <n v="1163391000"/>
    <n v="379399000"/>
    <n v="481258000"/>
    <n v="0"/>
    <x v="2"/>
    <x v="20"/>
  </r>
  <r>
    <x v="221"/>
    <x v="0"/>
    <s v="12/31/2013"/>
    <n v="19561000000"/>
    <n v="12952000000"/>
    <n v="3706000000"/>
    <n v="0"/>
    <n v="0"/>
    <x v="4"/>
    <x v="47"/>
  </r>
  <r>
    <x v="221"/>
    <x v="1"/>
    <s v="12/31/2014"/>
    <n v="19724000000"/>
    <n v="13041000000"/>
    <n v="4162000000"/>
    <n v="0"/>
    <n v="0"/>
    <x v="4"/>
    <x v="47"/>
  </r>
  <r>
    <x v="221"/>
    <x v="2"/>
    <s v="12/31/2015"/>
    <n v="18591000000"/>
    <n v="11967000000"/>
    <n v="5011000000"/>
    <n v="0"/>
    <n v="0"/>
    <x v="4"/>
    <x v="47"/>
  </r>
  <r>
    <x v="221"/>
    <x v="3"/>
    <s v="12/31/2016"/>
    <n v="18202000000"/>
    <n v="11551000000"/>
    <n v="3334000000"/>
    <n v="0"/>
    <n v="0"/>
    <x v="4"/>
    <x v="47"/>
  </r>
  <r>
    <x v="222"/>
    <x v="0"/>
    <s v="12/31/2013"/>
    <n v="14070000000"/>
    <n v="7365000000"/>
    <n v="1007000000"/>
    <n v="0"/>
    <n v="1806000000"/>
    <x v="9"/>
    <x v="92"/>
  </r>
  <r>
    <x v="222"/>
    <x v="1"/>
    <s v="12/31/2014"/>
    <n v="16226000000"/>
    <n v="8435000000"/>
    <n v="1029000000"/>
    <n v="0"/>
    <n v="2040000000"/>
    <x v="9"/>
    <x v="92"/>
  </r>
  <r>
    <x v="222"/>
    <x v="2"/>
    <s v="12/31/2015"/>
    <n v="14403000000"/>
    <n v="6452000000"/>
    <n v="1126000000"/>
    <n v="0"/>
    <n v="2309000000"/>
    <x v="9"/>
    <x v="92"/>
  </r>
  <r>
    <x v="222"/>
    <x v="3"/>
    <s v="12/31/2016"/>
    <n v="13058000000"/>
    <n v="5801000000"/>
    <n v="1089000000"/>
    <n v="0"/>
    <n v="2209000000"/>
    <x v="9"/>
    <x v="92"/>
  </r>
  <r>
    <x v="223"/>
    <x v="0"/>
    <s v="2/28/2013"/>
    <n v="10962818000"/>
    <n v="9498456000"/>
    <n v="731767000"/>
    <n v="0"/>
    <n v="0"/>
    <x v="1"/>
    <x v="25"/>
  </r>
  <r>
    <x v="223"/>
    <x v="1"/>
    <s v="2/28/2014"/>
    <n v="12574299000"/>
    <n v="10925598000"/>
    <n v="819048000"/>
    <n v="0"/>
    <n v="0"/>
    <x v="1"/>
    <x v="25"/>
  </r>
  <r>
    <x v="223"/>
    <x v="2"/>
    <s v="2/28/2015"/>
    <n v="14268716000"/>
    <n v="12381189000"/>
    <n v="890431000"/>
    <n v="0"/>
    <n v="0"/>
    <x v="1"/>
    <x v="25"/>
  </r>
  <r>
    <x v="223"/>
    <x v="3"/>
    <s v="2/29/2016"/>
    <n v="15149675000"/>
    <n v="13130915000"/>
    <n v="959899000"/>
    <n v="0"/>
    <n v="0"/>
    <x v="1"/>
    <x v="25"/>
  </r>
  <r>
    <x v="224"/>
    <x v="0"/>
    <s v="12/31/2012"/>
    <n v="48017000000"/>
    <n v="19053000000"/>
    <n v="18185000000"/>
    <n v="0"/>
    <n v="0"/>
    <x v="4"/>
    <x v="69"/>
  </r>
  <r>
    <x v="224"/>
    <x v="1"/>
    <s v="12/31/2013"/>
    <n v="46854000000"/>
    <n v="18421000000"/>
    <n v="18205000000"/>
    <n v="0"/>
    <n v="0"/>
    <x v="4"/>
    <x v="69"/>
  </r>
  <r>
    <x v="224"/>
    <x v="2"/>
    <s v="12/31/2014"/>
    <n v="45998000000"/>
    <n v="17889000000"/>
    <n v="18401000000"/>
    <n v="0"/>
    <n v="0"/>
    <x v="4"/>
    <x v="69"/>
  </r>
  <r>
    <x v="224"/>
    <x v="3"/>
    <s v="12/31/2015"/>
    <n v="44294000000"/>
    <n v="17482000000"/>
    <n v="18084000000"/>
    <n v="0"/>
    <n v="0"/>
    <x v="4"/>
    <x v="69"/>
  </r>
  <r>
    <x v="225"/>
    <x v="0"/>
    <s v="3/30/2013"/>
    <n v="2181732000"/>
    <n v="875166000"/>
    <n v="621536000"/>
    <n v="0"/>
    <n v="54291000"/>
    <x v="1"/>
    <x v="82"/>
  </r>
  <r>
    <x v="225"/>
    <x v="1"/>
    <s v="3/29/2014"/>
    <n v="3310800000"/>
    <n v="1294700000"/>
    <n v="926900000"/>
    <n v="0"/>
    <n v="79700000"/>
    <x v="1"/>
    <x v="82"/>
  </r>
  <r>
    <x v="225"/>
    <x v="2"/>
    <s v="3/28/2015"/>
    <n v="4371500000"/>
    <n v="1723800000"/>
    <n v="1251500000"/>
    <n v="0"/>
    <n v="138400000"/>
    <x v="1"/>
    <x v="82"/>
  </r>
  <r>
    <x v="225"/>
    <x v="3"/>
    <d v="2016-02-04T00:00:00"/>
    <n v="4712100000"/>
    <n v="1914900000"/>
    <n v="1428000000"/>
    <n v="0"/>
    <n v="183200000"/>
    <x v="1"/>
    <x v="82"/>
  </r>
  <r>
    <x v="226"/>
    <x v="0"/>
    <d v="2013-02-02T00:00:00"/>
    <n v="96619000000"/>
    <n v="76726000000"/>
    <n v="15477000000"/>
    <n v="0"/>
    <n v="1652000000"/>
    <x v="4"/>
    <x v="93"/>
  </r>
  <r>
    <x v="226"/>
    <x v="1"/>
    <d v="2014-01-02T00:00:00"/>
    <n v="98375000000"/>
    <n v="78138000000"/>
    <n v="15809000000"/>
    <n v="0"/>
    <n v="1703000000"/>
    <x v="4"/>
    <x v="93"/>
  </r>
  <r>
    <x v="226"/>
    <x v="2"/>
    <s v="1/31/2015"/>
    <n v="108465000000"/>
    <n v="85512000000"/>
    <n v="17868000000"/>
    <n v="0"/>
    <n v="1948000000"/>
    <x v="4"/>
    <x v="93"/>
  </r>
  <r>
    <x v="226"/>
    <x v="3"/>
    <s v="1/30/2016"/>
    <n v="109830000000"/>
    <n v="85496000000"/>
    <n v="18669000000"/>
    <n v="0"/>
    <n v="2089000000"/>
    <x v="4"/>
    <x v="93"/>
  </r>
  <r>
    <x v="227"/>
    <x v="0"/>
    <d v="2013-02-02T00:00:00"/>
    <n v="19279000000"/>
    <n v="12289000000"/>
    <n v="4267000000"/>
    <n v="0"/>
    <n v="833000000"/>
    <x v="1"/>
    <x v="64"/>
  </r>
  <r>
    <x v="227"/>
    <x v="1"/>
    <d v="2014-01-02T00:00:00"/>
    <n v="19031000000"/>
    <n v="12087000000"/>
    <n v="4313000000"/>
    <n v="0"/>
    <n v="889000000"/>
    <x v="1"/>
    <x v="64"/>
  </r>
  <r>
    <x v="227"/>
    <x v="2"/>
    <s v="1/31/2015"/>
    <n v="19023000000"/>
    <n v="12098000000"/>
    <n v="4350000000"/>
    <n v="0"/>
    <n v="886000000"/>
    <x v="1"/>
    <x v="64"/>
  </r>
  <r>
    <x v="227"/>
    <x v="3"/>
    <s v="1/30/2016"/>
    <n v="19204000000"/>
    <n v="12265000000"/>
    <n v="4452000000"/>
    <n v="0"/>
    <n v="934000000"/>
    <x v="1"/>
    <x v="64"/>
  </r>
  <r>
    <x v="228"/>
    <x v="0"/>
    <s v="12/31/2013"/>
    <n v="2369300000"/>
    <n v="805300000"/>
    <n v="602100000"/>
    <n v="0"/>
    <n v="223300000"/>
    <x v="0"/>
    <x v="59"/>
  </r>
  <r>
    <x v="228"/>
    <x v="1"/>
    <s v="12/31/2014"/>
    <n v="2577100000"/>
    <n v="877900000"/>
    <n v="632000000"/>
    <n v="0"/>
    <n v="258100000"/>
    <x v="0"/>
    <x v="59"/>
  </r>
  <r>
    <x v="228"/>
    <x v="2"/>
    <s v="12/31/2015"/>
    <n v="2418800000"/>
    <n v="759200000"/>
    <n v="571200000"/>
    <n v="0"/>
    <n v="284600000"/>
    <x v="0"/>
    <x v="59"/>
  </r>
  <r>
    <x v="228"/>
    <x v="3"/>
    <s v="12/31/2016"/>
    <n v="2334200000"/>
    <n v="691100000"/>
    <n v="519600000"/>
    <n v="0"/>
    <n v="305000000"/>
    <x v="0"/>
    <x v="59"/>
  </r>
  <r>
    <x v="229"/>
    <x v="0"/>
    <d v="2013-02-02T00:00:00"/>
    <n v="10459000000"/>
    <n v="6073000000"/>
    <n v="2720000000"/>
    <n v="0"/>
    <n v="0"/>
    <x v="1"/>
    <x v="74"/>
  </r>
  <r>
    <x v="229"/>
    <x v="1"/>
    <d v="2014-01-02T00:00:00"/>
    <n v="10773000000"/>
    <n v="6344000000"/>
    <n v="2686000000"/>
    <n v="0"/>
    <n v="0"/>
    <x v="1"/>
    <x v="74"/>
  </r>
  <r>
    <x v="229"/>
    <x v="2"/>
    <s v="1/31/2015"/>
    <n v="11454000000"/>
    <n v="6646000000"/>
    <n v="2855000000"/>
    <n v="0"/>
    <n v="0"/>
    <x v="1"/>
    <x v="74"/>
  </r>
  <r>
    <x v="229"/>
    <x v="3"/>
    <s v="1/30/2016"/>
    <n v="12154000000"/>
    <n v="6950000000"/>
    <n v="3012000000"/>
    <n v="0"/>
    <n v="0"/>
    <x v="1"/>
    <x v="74"/>
  </r>
  <r>
    <x v="230"/>
    <x v="0"/>
    <s v="12/31/2012"/>
    <n v="3414500000"/>
    <n v="2718900000"/>
    <n v="346100000"/>
    <n v="0"/>
    <n v="25100000"/>
    <x v="0"/>
    <x v="53"/>
  </r>
  <r>
    <x v="230"/>
    <x v="1"/>
    <s v="12/31/2013"/>
    <n v="3477200000"/>
    <n v="2767300000"/>
    <n v="346900000"/>
    <n v="0"/>
    <n v="25400000"/>
    <x v="0"/>
    <x v="53"/>
  </r>
  <r>
    <x v="230"/>
    <x v="2"/>
    <s v="12/31/2014"/>
    <n v="3782300000"/>
    <n v="2991900000"/>
    <n v="439200000"/>
    <n v="0"/>
    <n v="19700000"/>
    <x v="0"/>
    <x v="53"/>
  </r>
  <r>
    <x v="230"/>
    <x v="3"/>
    <s v="12/31/2015"/>
    <n v="3917200000"/>
    <n v="2994000000"/>
    <n v="411800000"/>
    <n v="0"/>
    <n v="20800000"/>
    <x v="0"/>
    <x v="53"/>
  </r>
  <r>
    <x v="231"/>
    <x v="0"/>
    <s v="11/30/2013"/>
    <n v="5935095000"/>
    <n v="4920664000"/>
    <n v="328595000"/>
    <n v="0"/>
    <n v="0"/>
    <x v="1"/>
    <x v="66"/>
  </r>
  <r>
    <x v="231"/>
    <x v="1"/>
    <s v="11/30/2014"/>
    <n v="7779812000"/>
    <n v="6336272000"/>
    <n v="521502000"/>
    <n v="0"/>
    <n v="0"/>
    <x v="1"/>
    <x v="66"/>
  </r>
  <r>
    <x v="231"/>
    <x v="2"/>
    <s v="11/30/2015"/>
    <n v="9474008000"/>
    <n v="7757571000"/>
    <n v="630421000"/>
    <n v="0"/>
    <n v="0"/>
    <x v="1"/>
    <x v="66"/>
  </r>
  <r>
    <x v="231"/>
    <x v="3"/>
    <s v="11/30/2016"/>
    <n v="10949999000"/>
    <n v="8923519000"/>
    <n v="764117000"/>
    <n v="0"/>
    <n v="0"/>
    <x v="1"/>
    <x v="66"/>
  </r>
  <r>
    <x v="232"/>
    <x v="0"/>
    <s v="12/31/2012"/>
    <n v="5671400000"/>
    <n v="3421700000"/>
    <n v="1114600000"/>
    <n v="0"/>
    <n v="86300000"/>
    <x v="3"/>
    <x v="65"/>
  </r>
  <r>
    <x v="232"/>
    <x v="1"/>
    <s v="12/31/2013"/>
    <n v="5808300000"/>
    <n v="3585100000"/>
    <n v="1128800000"/>
    <n v="0"/>
    <n v="81700000"/>
    <x v="3"/>
    <x v="65"/>
  </r>
  <r>
    <x v="232"/>
    <x v="2"/>
    <s v="12/31/2014"/>
    <n v="6011600000"/>
    <n v="3808500000"/>
    <n v="1198200000"/>
    <n v="0"/>
    <n v="76700000"/>
    <x v="3"/>
    <x v="65"/>
  </r>
  <r>
    <x v="232"/>
    <x v="3"/>
    <s v="12/31/2015"/>
    <n v="8680100000"/>
    <n v="5776800000"/>
    <n v="1622000000"/>
    <n v="0"/>
    <n v="164500000"/>
    <x v="3"/>
    <x v="65"/>
  </r>
  <r>
    <x v="233"/>
    <x v="0"/>
    <s v="12/31/2012"/>
    <n v="4122930000"/>
    <n v="2398790000"/>
    <n v="1219343000"/>
    <n v="0"/>
    <n v="64093000"/>
    <x v="1"/>
    <x v="94"/>
  </r>
  <r>
    <x v="233"/>
    <x v="1"/>
    <s v="12/31/2013"/>
    <n v="5062528000"/>
    <n v="2987126000"/>
    <n v="1454080000"/>
    <n v="0"/>
    <n v="80969000"/>
    <x v="1"/>
    <x v="94"/>
  </r>
  <r>
    <x v="233"/>
    <x v="2"/>
    <s v="12/31/2014"/>
    <n v="6740064000"/>
    <n v="4088151000"/>
    <n v="1866520000"/>
    <n v="0"/>
    <n v="120719000"/>
    <x v="1"/>
    <x v="94"/>
  </r>
  <r>
    <x v="233"/>
    <x v="3"/>
    <s v="12/31/2015"/>
    <n v="7192633000"/>
    <n v="4359104000"/>
    <n v="1987271000"/>
    <n v="0"/>
    <n v="122120000"/>
    <x v="1"/>
    <x v="94"/>
  </r>
  <r>
    <x v="234"/>
    <x v="0"/>
    <s v="12/31/2012"/>
    <n v="13107000000"/>
    <n v="11799000000"/>
    <n v="0"/>
    <n v="0"/>
    <n v="0"/>
    <x v="0"/>
    <x v="53"/>
  </r>
  <r>
    <x v="234"/>
    <x v="1"/>
    <s v="12/31/2013"/>
    <n v="11420000000"/>
    <n v="10303000000"/>
    <n v="0"/>
    <n v="0"/>
    <n v="0"/>
    <x v="0"/>
    <x v="53"/>
  </r>
  <r>
    <x v="234"/>
    <x v="2"/>
    <s v="12/31/2014"/>
    <n v="10986000000"/>
    <n v="9974000000"/>
    <n v="0"/>
    <n v="0"/>
    <n v="0"/>
    <x v="0"/>
    <x v="53"/>
  </r>
  <r>
    <x v="234"/>
    <x v="3"/>
    <s v="12/31/2015"/>
    <n v="10466000000"/>
    <n v="9576000000"/>
    <n v="0"/>
    <n v="0"/>
    <n v="0"/>
    <x v="0"/>
    <x v="53"/>
  </r>
  <r>
    <x v="235"/>
    <x v="0"/>
    <s v="6/30/2013"/>
    <n v="1282236000"/>
    <n v="322516000"/>
    <n v="151382000"/>
    <n v="235184000"/>
    <n v="0"/>
    <x v="2"/>
    <x v="7"/>
  </r>
  <r>
    <x v="235"/>
    <x v="1"/>
    <s v="6/29/2014"/>
    <n v="1388386000"/>
    <n v="338580000"/>
    <n v="159642000"/>
    <n v="250434000"/>
    <n v="0"/>
    <x v="2"/>
    <x v="7"/>
  </r>
  <r>
    <x v="235"/>
    <x v="2"/>
    <s v="6/28/2015"/>
    <n v="1475139000"/>
    <n v="355727000"/>
    <n v="169952000"/>
    <n v="266761000"/>
    <n v="0"/>
    <x v="2"/>
    <x v="7"/>
  </r>
  <r>
    <x v="235"/>
    <x v="3"/>
    <d v="2016-03-07T00:00:00"/>
    <n v="1423936000"/>
    <n v="343801000"/>
    <n v="170120000"/>
    <n v="276462000"/>
    <n v="0"/>
    <x v="2"/>
    <x v="7"/>
  </r>
  <r>
    <x v="236"/>
    <x v="0"/>
    <s v="12/31/2012"/>
    <n v="22603400000"/>
    <n v="4796500000"/>
    <n v="6839500000"/>
    <n v="5278100000"/>
    <n v="0"/>
    <x v="3"/>
    <x v="3"/>
  </r>
  <r>
    <x v="236"/>
    <x v="1"/>
    <s v="12/31/2013"/>
    <n v="23113100000"/>
    <n v="4908100000"/>
    <n v="6606700000"/>
    <n v="5531300000"/>
    <n v="0"/>
    <x v="3"/>
    <x v="3"/>
  </r>
  <r>
    <x v="236"/>
    <x v="2"/>
    <s v="12/31/2014"/>
    <n v="19615600000"/>
    <n v="4932500000"/>
    <n v="6280300000"/>
    <n v="4733600000"/>
    <n v="0"/>
    <x v="3"/>
    <x v="3"/>
  </r>
  <r>
    <x v="236"/>
    <x v="3"/>
    <s v="12/31/2015"/>
    <n v="19958700000"/>
    <n v="5037200000"/>
    <n v="6432400000"/>
    <n v="4796400000"/>
    <n v="0"/>
    <x v="3"/>
    <x v="3"/>
  </r>
  <r>
    <x v="237"/>
    <x v="0"/>
    <s v="12/31/2013"/>
    <n v="45358000000"/>
    <n v="41171000000"/>
    <n v="-318000000"/>
    <n v="0"/>
    <n v="0"/>
    <x v="0"/>
    <x v="30"/>
  </r>
  <r>
    <x v="237"/>
    <x v="1"/>
    <s v="12/31/2014"/>
    <n v="39946000000"/>
    <n v="35263000000"/>
    <n v="-329000000"/>
    <n v="0"/>
    <n v="0"/>
    <x v="0"/>
    <x v="30"/>
  </r>
  <r>
    <x v="237"/>
    <x v="2"/>
    <s v="12/31/2015"/>
    <n v="40536000000"/>
    <n v="36044000000"/>
    <n v="-220000000"/>
    <n v="0"/>
    <n v="0"/>
    <x v="0"/>
    <x v="30"/>
  </r>
  <r>
    <x v="237"/>
    <x v="3"/>
    <s v="12/31/2016"/>
    <n v="47248000000"/>
    <n v="42186000000"/>
    <n v="-487000000"/>
    <n v="0"/>
    <n v="0"/>
    <x v="0"/>
    <x v="30"/>
  </r>
  <r>
    <x v="238"/>
    <x v="0"/>
    <s v="12/31/2012"/>
    <n v="3094500000"/>
    <n v="2144200000"/>
    <n v="98200000"/>
    <n v="0"/>
    <n v="332400000"/>
    <x v="5"/>
    <x v="11"/>
  </r>
  <r>
    <x v="238"/>
    <x v="1"/>
    <s v="12/31/2013"/>
    <n v="3276800000"/>
    <n v="2272400000"/>
    <n v="99600000"/>
    <n v="0"/>
    <n v="370900000"/>
    <x v="5"/>
    <x v="11"/>
  </r>
  <r>
    <x v="238"/>
    <x v="2"/>
    <s v="12/31/2014"/>
    <n v="3350300000"/>
    <n v="2317500000"/>
    <n v="101100000"/>
    <n v="0"/>
    <n v="388100000"/>
    <x v="5"/>
    <x v="11"/>
  </r>
  <r>
    <x v="238"/>
    <x v="3"/>
    <s v="12/31/2015"/>
    <n v="3253600000"/>
    <n v="2171600000"/>
    <n v="103700000"/>
    <n v="0"/>
    <n v="401300000"/>
    <x v="5"/>
    <x v="11"/>
  </r>
  <r>
    <x v="239"/>
    <x v="0"/>
    <d v="2013-01-02T00:00:00"/>
    <n v="50521000000"/>
    <n v="33194000000"/>
    <n v="12244000000"/>
    <n v="0"/>
    <n v="1523000000"/>
    <x v="1"/>
    <x v="83"/>
  </r>
  <r>
    <x v="239"/>
    <x v="1"/>
    <s v="1/31/2014"/>
    <n v="53417000000"/>
    <n v="34941000000"/>
    <n v="12865000000"/>
    <n v="0"/>
    <n v="1462000000"/>
    <x v="1"/>
    <x v="83"/>
  </r>
  <r>
    <x v="239"/>
    <x v="2"/>
    <s v="1/30/2015"/>
    <n v="56223000000"/>
    <n v="36665000000"/>
    <n v="13281000000"/>
    <n v="0"/>
    <n v="1485000000"/>
    <x v="1"/>
    <x v="83"/>
  </r>
  <r>
    <x v="239"/>
    <x v="3"/>
    <s v="1/29/2016"/>
    <n v="59074000000"/>
    <n v="38504000000"/>
    <n v="14115000000"/>
    <n v="0"/>
    <n v="1484000000"/>
    <x v="1"/>
    <x v="83"/>
  </r>
  <r>
    <x v="240"/>
    <x v="0"/>
    <s v="6/30/2013"/>
    <n v="3598916000"/>
    <n v="2195857000"/>
    <n v="601300000"/>
    <n v="683688000"/>
    <n v="0"/>
    <x v="2"/>
    <x v="20"/>
  </r>
  <r>
    <x v="240"/>
    <x v="1"/>
    <s v="6/29/2014"/>
    <n v="4607309000"/>
    <n v="2599828000"/>
    <n v="613341000"/>
    <n v="716471000"/>
    <n v="0"/>
    <x v="2"/>
    <x v="20"/>
  </r>
  <r>
    <x v="240"/>
    <x v="2"/>
    <s v="6/28/2015"/>
    <n v="5259312000"/>
    <n v="2974976000"/>
    <n v="591611000"/>
    <n v="825242000"/>
    <n v="0"/>
    <x v="2"/>
    <x v="20"/>
  </r>
  <r>
    <x v="240"/>
    <x v="3"/>
    <s v="6/26/2016"/>
    <n v="5885893000"/>
    <n v="3266971000"/>
    <n v="630954000"/>
    <n v="913712000"/>
    <n v="0"/>
    <x v="2"/>
    <x v="20"/>
  </r>
  <r>
    <x v="241"/>
    <x v="0"/>
    <s v="12/31/2012"/>
    <n v="7810610000"/>
    <n v="7479746000"/>
    <n v="360586000"/>
    <n v="0"/>
    <n v="116388000"/>
    <x v="6"/>
    <x v="95"/>
  </r>
  <r>
    <x v="241"/>
    <x v="1"/>
    <s v="12/31/2013"/>
    <n v="9531778000"/>
    <n v="7567707000"/>
    <n v="2177616000"/>
    <n v="0"/>
    <n v="167425000"/>
    <x v="6"/>
    <x v="95"/>
  </r>
  <r>
    <x v="241"/>
    <x v="2"/>
    <s v="12/31/2014"/>
    <n v="10681897000"/>
    <n v="8024286000"/>
    <n v="2856642000"/>
    <n v="0"/>
    <n v="185993000"/>
    <x v="6"/>
    <x v="95"/>
  </r>
  <r>
    <x v="241"/>
    <x v="3"/>
    <s v="12/31/2015"/>
    <n v="10116502000"/>
    <n v="7677233000"/>
    <n v="2620072000"/>
    <n v="0"/>
    <n v="224133000"/>
    <x v="6"/>
    <x v="95"/>
  </r>
  <r>
    <x v="242"/>
    <x v="0"/>
    <s v="12/31/2013"/>
    <n v="17699000000"/>
    <n v="8307000000"/>
    <n v="7161000000"/>
    <n v="0"/>
    <n v="867000000"/>
    <x v="0"/>
    <x v="0"/>
  </r>
  <r>
    <x v="242"/>
    <x v="1"/>
    <s v="12/31/2014"/>
    <n v="18605000000"/>
    <n v="7677000000"/>
    <n v="7639000000"/>
    <n v="0"/>
    <n v="938000000"/>
    <x v="0"/>
    <x v="0"/>
  </r>
  <r>
    <x v="242"/>
    <x v="2"/>
    <s v="12/31/2015"/>
    <n v="19820000000"/>
    <n v="6025000000"/>
    <n v="8625000000"/>
    <n v="0"/>
    <n v="1015000000"/>
    <x v="0"/>
    <x v="0"/>
  </r>
  <r>
    <x v="242"/>
    <x v="3"/>
    <s v="12/31/2016"/>
    <n v="20425000000"/>
    <n v="6132000000"/>
    <n v="9312000000"/>
    <n v="0"/>
    <n v="1221000000"/>
    <x v="0"/>
    <x v="0"/>
  </r>
  <r>
    <x v="243"/>
    <x v="0"/>
    <s v="12/31/2012"/>
    <n v="6376000000"/>
    <n v="3851000000"/>
    <n v="1201000000"/>
    <n v="0"/>
    <n v="749000000"/>
    <x v="10"/>
    <x v="96"/>
  </r>
  <r>
    <x v="243"/>
    <x v="1"/>
    <s v="12/31/2013"/>
    <n v="6313000000"/>
    <n v="3685000000"/>
    <n v="1162000000"/>
    <n v="0"/>
    <n v="800000000"/>
    <x v="10"/>
    <x v="96"/>
  </r>
  <r>
    <x v="243"/>
    <x v="2"/>
    <s v="12/31/2014"/>
    <n v="6777000000"/>
    <n v="3775000000"/>
    <n v="1181000000"/>
    <n v="0"/>
    <n v="808000000"/>
    <x v="10"/>
    <x v="96"/>
  </r>
  <r>
    <x v="243"/>
    <x v="3"/>
    <s v="12/31/2015"/>
    <n v="8229000000"/>
    <n v="4265000000"/>
    <n v="1467000000"/>
    <n v="0"/>
    <n v="1166000000"/>
    <x v="10"/>
    <x v="96"/>
  </r>
  <r>
    <x v="244"/>
    <x v="0"/>
    <s v="12/31/2012"/>
    <n v="45352000000"/>
    <n v="39595000000"/>
    <n v="909000000"/>
    <n v="172000000"/>
    <n v="0"/>
    <x v="8"/>
    <x v="63"/>
  </r>
  <r>
    <x v="244"/>
    <x v="1"/>
    <s v="12/31/2013"/>
    <n v="44062000000"/>
    <n v="37940000000"/>
    <n v="870000000"/>
    <n v="150000000"/>
    <n v="0"/>
    <x v="8"/>
    <x v="63"/>
  </r>
  <r>
    <x v="244"/>
    <x v="2"/>
    <s v="12/31/2014"/>
    <n v="45608000000"/>
    <n v="38939000000"/>
    <n v="806000000"/>
    <n v="127000000"/>
    <n v="0"/>
    <x v="8"/>
    <x v="63"/>
  </r>
  <r>
    <x v="244"/>
    <x v="3"/>
    <s v="12/31/2015"/>
    <n v="32735000000"/>
    <n v="25683000000"/>
    <n v="828000000"/>
    <n v="102000000"/>
    <n v="0"/>
    <x v="8"/>
    <x v="63"/>
  </r>
  <r>
    <x v="245"/>
    <x v="0"/>
    <d v="2013-02-02T00:00:00"/>
    <n v="27686000000"/>
    <n v="16538000000"/>
    <n v="8482000000"/>
    <n v="0"/>
    <n v="0"/>
    <x v="1"/>
    <x v="91"/>
  </r>
  <r>
    <x v="245"/>
    <x v="1"/>
    <d v="2014-01-02T00:00:00"/>
    <n v="27931000000"/>
    <n v="16725000000"/>
    <n v="8440000000"/>
    <n v="0"/>
    <n v="0"/>
    <x v="1"/>
    <x v="91"/>
  </r>
  <r>
    <x v="245"/>
    <x v="2"/>
    <s v="1/31/2015"/>
    <n v="28105000000"/>
    <n v="16863000000"/>
    <n v="8355000000"/>
    <n v="0"/>
    <n v="0"/>
    <x v="1"/>
    <x v="91"/>
  </r>
  <r>
    <x v="245"/>
    <x v="3"/>
    <s v="1/30/2016"/>
    <n v="27079000000"/>
    <n v="16496000000"/>
    <n v="8256000000"/>
    <n v="0"/>
    <n v="0"/>
    <x v="1"/>
    <x v="91"/>
  </r>
  <r>
    <x v="246"/>
    <x v="0"/>
    <s v="12/31/2013"/>
    <n v="8312000000"/>
    <n v="0"/>
    <n v="3456000000"/>
    <n v="0"/>
    <n v="258000000"/>
    <x v="2"/>
    <x v="16"/>
  </r>
  <r>
    <x v="246"/>
    <x v="1"/>
    <s v="12/31/2014"/>
    <n v="9441000000"/>
    <n v="0"/>
    <n v="4014000000"/>
    <n v="0"/>
    <n v="321000000"/>
    <x v="2"/>
    <x v="16"/>
  </r>
  <r>
    <x v="246"/>
    <x v="2"/>
    <s v="12/31/2015"/>
    <n v="9667000000"/>
    <n v="0"/>
    <n v="4162000000"/>
    <n v="0"/>
    <n v="366000000"/>
    <x v="2"/>
    <x v="16"/>
  </r>
  <r>
    <x v="246"/>
    <x v="3"/>
    <s v="12/31/2016"/>
    <n v="10776000000"/>
    <n v="0"/>
    <n v="4525000000"/>
    <n v="0"/>
    <n v="373000000"/>
    <x v="2"/>
    <x v="16"/>
  </r>
  <r>
    <x v="247"/>
    <x v="0"/>
    <s v="12/31/2012"/>
    <n v="475888000"/>
    <n v="117275000"/>
    <n v="47115000"/>
    <n v="0"/>
    <n v="121211000"/>
    <x v="7"/>
    <x v="70"/>
  </r>
  <r>
    <x v="247"/>
    <x v="1"/>
    <s v="12/31/2013"/>
    <n v="635490000"/>
    <n v="172050000"/>
    <n v="43720000"/>
    <n v="0"/>
    <n v="186979000"/>
    <x v="7"/>
    <x v="70"/>
  </r>
  <r>
    <x v="247"/>
    <x v="2"/>
    <s v="12/31/2014"/>
    <n v="992332000"/>
    <n v="275379000"/>
    <n v="57664000"/>
    <n v="0"/>
    <n v="301812000"/>
    <x v="7"/>
    <x v="70"/>
  </r>
  <r>
    <x v="247"/>
    <x v="3"/>
    <s v="12/31/2015"/>
    <n v="1042779000"/>
    <n v="280901000"/>
    <n v="53992000"/>
    <n v="0"/>
    <n v="294520000"/>
    <x v="7"/>
    <x v="70"/>
  </r>
  <r>
    <x v="248"/>
    <x v="0"/>
    <s v="12/31/2012"/>
    <n v="797517000"/>
    <n v="337533000"/>
    <n v="20412000"/>
    <n v="0"/>
    <n v="277621000"/>
    <x v="7"/>
    <x v="77"/>
  </r>
  <r>
    <x v="248"/>
    <x v="1"/>
    <s v="12/31/2013"/>
    <n v="1029475000"/>
    <n v="423256000"/>
    <n v="27772000"/>
    <n v="0"/>
    <n v="357165000"/>
    <x v="7"/>
    <x v="77"/>
  </r>
  <r>
    <x v="248"/>
    <x v="2"/>
    <s v="12/31/2014"/>
    <n v="1105247000"/>
    <n v="441929000"/>
    <n v="29412000"/>
    <n v="0"/>
    <n v="378716000"/>
    <x v="7"/>
    <x v="77"/>
  </r>
  <r>
    <x v="248"/>
    <x v="3"/>
    <s v="12/31/2015"/>
    <n v="1288149000"/>
    <n v="497359000"/>
    <n v="29870000"/>
    <n v="0"/>
    <n v="464472000"/>
    <x v="7"/>
    <x v="77"/>
  </r>
  <r>
    <x v="249"/>
    <x v="0"/>
    <s v="12/31/2012"/>
    <n v="11814000000"/>
    <n v="10190000000"/>
    <n v="582000000"/>
    <n v="0"/>
    <n v="102000000"/>
    <x v="1"/>
    <x v="43"/>
  </r>
  <r>
    <x v="249"/>
    <x v="1"/>
    <s v="12/31/2013"/>
    <n v="12784000000"/>
    <n v="11020000000"/>
    <n v="649000000"/>
    <n v="0"/>
    <n v="127000000"/>
    <x v="1"/>
    <x v="43"/>
  </r>
  <r>
    <x v="249"/>
    <x v="2"/>
    <s v="12/31/2014"/>
    <n v="13796000000"/>
    <n v="11830000000"/>
    <n v="659000000"/>
    <n v="0"/>
    <n v="148000000"/>
    <x v="1"/>
    <x v="43"/>
  </r>
  <r>
    <x v="249"/>
    <x v="3"/>
    <s v="12/31/2015"/>
    <n v="14486000000"/>
    <n v="12363000000"/>
    <n v="634000000"/>
    <n v="0"/>
    <n v="139000000"/>
    <x v="1"/>
    <x v="43"/>
  </r>
  <r>
    <x v="250"/>
    <x v="0"/>
    <s v="12/31/2013"/>
    <n v="6761000000"/>
    <n v="4802000000"/>
    <n v="1347000000"/>
    <n v="0"/>
    <n v="0"/>
    <x v="0"/>
    <x v="18"/>
  </r>
  <r>
    <x v="250"/>
    <x v="1"/>
    <s v="12/31/2014"/>
    <n v="7006000000"/>
    <n v="4946000000"/>
    <n v="1338000000"/>
    <n v="0"/>
    <n v="0"/>
    <x v="0"/>
    <x v="18"/>
  </r>
  <r>
    <x v="250"/>
    <x v="2"/>
    <s v="12/31/2015"/>
    <n v="7142000000"/>
    <n v="4889000000"/>
    <n v="1339000000"/>
    <n v="0"/>
    <n v="0"/>
    <x v="0"/>
    <x v="18"/>
  </r>
  <r>
    <x v="250"/>
    <x v="3"/>
    <s v="12/31/2016"/>
    <n v="7357000000"/>
    <n v="4901000000"/>
    <n v="1403000000"/>
    <n v="0"/>
    <n v="0"/>
    <x v="0"/>
    <x v="18"/>
  </r>
  <r>
    <x v="251"/>
    <x v="0"/>
    <s v="12/31/2012"/>
    <n v="6420881000"/>
    <n v="3011684000"/>
    <n v="2388182000"/>
    <n v="0"/>
    <n v="0"/>
    <x v="1"/>
    <x v="81"/>
  </r>
  <r>
    <x v="251"/>
    <x v="1"/>
    <s v="12/31/2013"/>
    <n v="6484892000"/>
    <n v="3006009000"/>
    <n v="2310780000"/>
    <n v="0"/>
    <n v="0"/>
    <x v="1"/>
    <x v="81"/>
  </r>
  <r>
    <x v="251"/>
    <x v="2"/>
    <s v="12/31/2014"/>
    <n v="6023819000"/>
    <n v="3022797000"/>
    <n v="2347308000"/>
    <n v="0"/>
    <n v="0"/>
    <x v="1"/>
    <x v="81"/>
  </r>
  <r>
    <x v="251"/>
    <x v="3"/>
    <s v="12/31/2015"/>
    <n v="5702613000"/>
    <n v="2896255000"/>
    <n v="2265436000"/>
    <n v="0"/>
    <n v="0"/>
    <x v="1"/>
    <x v="81"/>
  </r>
  <r>
    <x v="252"/>
    <x v="0"/>
    <s v="12/31/2012"/>
    <n v="27567000000"/>
    <n v="16750700000"/>
    <n v="2211700000"/>
    <n v="0"/>
    <n v="0"/>
    <x v="1"/>
    <x v="51"/>
  </r>
  <r>
    <x v="252"/>
    <x v="1"/>
    <s v="12/31/2013"/>
    <n v="28105700000"/>
    <n v="17203000000"/>
    <n v="2138400000"/>
    <n v="0"/>
    <n v="0"/>
    <x v="1"/>
    <x v="51"/>
  </r>
  <r>
    <x v="252"/>
    <x v="2"/>
    <s v="12/31/2014"/>
    <n v="27441300000"/>
    <n v="16985600000"/>
    <n v="2506500000"/>
    <n v="0"/>
    <n v="0"/>
    <x v="1"/>
    <x v="51"/>
  </r>
  <r>
    <x v="252"/>
    <x v="3"/>
    <s v="12/31/2015"/>
    <n v="25413000000"/>
    <n v="15623800000"/>
    <n v="2643700000"/>
    <n v="0"/>
    <n v="0"/>
    <x v="1"/>
    <x v="51"/>
  </r>
  <r>
    <x v="253"/>
    <x v="0"/>
    <s v="3/31/2013"/>
    <n v="1581623000"/>
    <n v="743164000"/>
    <n v="261471000"/>
    <n v="254723000"/>
    <n v="111537000"/>
    <x v="2"/>
    <x v="7"/>
  </r>
  <r>
    <x v="253"/>
    <x v="1"/>
    <s v="3/31/2014"/>
    <n v="1931217000"/>
    <n v="802474000"/>
    <n v="267278000"/>
    <n v="305043000"/>
    <n v="94534000"/>
    <x v="2"/>
    <x v="7"/>
  </r>
  <r>
    <x v="253"/>
    <x v="2"/>
    <s v="3/31/2015"/>
    <n v="2147036000"/>
    <n v="917472000"/>
    <n v="274815000"/>
    <n v="349543000"/>
    <n v="176746000"/>
    <x v="2"/>
    <x v="7"/>
  </r>
  <r>
    <x v="253"/>
    <x v="3"/>
    <s v="3/31/2016"/>
    <n v="2173334000"/>
    <n v="967870000"/>
    <n v="301670000"/>
    <n v="372596000"/>
    <n v="174896000"/>
    <x v="2"/>
    <x v="7"/>
  </r>
  <r>
    <x v="254"/>
    <x v="0"/>
    <s v="3/31/2013"/>
    <n v="122196000000"/>
    <n v="115315000000"/>
    <n v="4110000000"/>
    <n v="433000000"/>
    <n v="0"/>
    <x v="3"/>
    <x v="4"/>
  </r>
  <r>
    <x v="254"/>
    <x v="1"/>
    <s v="3/31/2014"/>
    <n v="137392000000"/>
    <n v="129040000000"/>
    <n v="5388000000"/>
    <n v="457000000"/>
    <n v="0"/>
    <x v="3"/>
    <x v="4"/>
  </r>
  <r>
    <x v="254"/>
    <x v="2"/>
    <s v="3/31/2015"/>
    <n v="179045000000"/>
    <n v="167634000000"/>
    <n v="7901000000"/>
    <n v="392000000"/>
    <n v="0"/>
    <x v="3"/>
    <x v="4"/>
  </r>
  <r>
    <x v="254"/>
    <x v="3"/>
    <s v="3/31/2016"/>
    <n v="190884000000"/>
    <n v="179468000000"/>
    <n v="7276000000"/>
    <n v="392000000"/>
    <n v="0"/>
    <x v="3"/>
    <x v="4"/>
  </r>
  <r>
    <x v="255"/>
    <x v="0"/>
    <s v="12/31/2012"/>
    <n v="2730300000"/>
    <n v="795000000"/>
    <n v="752200000"/>
    <n v="0"/>
    <n v="93500000"/>
    <x v="6"/>
    <x v="97"/>
  </r>
  <r>
    <x v="255"/>
    <x v="1"/>
    <s v="12/31/2013"/>
    <n v="2972500000"/>
    <n v="822400000"/>
    <n v="822100000"/>
    <n v="0"/>
    <n v="93400000"/>
    <x v="6"/>
    <x v="97"/>
  </r>
  <r>
    <x v="255"/>
    <x v="2"/>
    <s v="12/31/2014"/>
    <n v="3334300000"/>
    <n v="930300000"/>
    <n v="869300000"/>
    <n v="0"/>
    <n v="95600000"/>
    <x v="6"/>
    <x v="97"/>
  </r>
  <r>
    <x v="255"/>
    <x v="3"/>
    <s v="12/31/2015"/>
    <n v="3484500000"/>
    <n v="976300000"/>
    <n v="921300000"/>
    <n v="0"/>
    <n v="113500000"/>
    <x v="6"/>
    <x v="97"/>
  </r>
  <r>
    <x v="256"/>
    <x v="0"/>
    <s v="12/31/2012"/>
    <n v="35015000000"/>
    <n v="21939000000"/>
    <n v="9176000000"/>
    <n v="0"/>
    <n v="217000000"/>
    <x v="4"/>
    <x v="40"/>
  </r>
  <r>
    <x v="256"/>
    <x v="1"/>
    <s v="12/31/2013"/>
    <n v="35299000000"/>
    <n v="22189000000"/>
    <n v="8679000000"/>
    <n v="0"/>
    <n v="217000000"/>
    <x v="4"/>
    <x v="40"/>
  </r>
  <r>
    <x v="256"/>
    <x v="2"/>
    <s v="12/31/2014"/>
    <n v="34244000000"/>
    <n v="21647000000"/>
    <n v="8457000000"/>
    <n v="0"/>
    <n v="206000000"/>
    <x v="4"/>
    <x v="40"/>
  </r>
  <r>
    <x v="256"/>
    <x v="3"/>
    <s v="12/31/2015"/>
    <n v="29636000000"/>
    <n v="18124000000"/>
    <n v="7577000000"/>
    <n v="0"/>
    <n v="181000000"/>
    <x v="4"/>
    <x v="40"/>
  </r>
  <r>
    <x v="257"/>
    <x v="0"/>
    <s v="12/31/2012"/>
    <n v="68150000000"/>
    <n v="37987000000"/>
    <n v="9098000000"/>
    <n v="0"/>
    <n v="17755000000"/>
    <x v="6"/>
    <x v="12"/>
  </r>
  <r>
    <x v="257"/>
    <x v="1"/>
    <s v="12/31/2013"/>
    <n v="68199000000"/>
    <n v="38107000000"/>
    <n v="9438000000"/>
    <n v="0"/>
    <n v="16602000000"/>
    <x v="6"/>
    <x v="12"/>
  </r>
  <r>
    <x v="257"/>
    <x v="2"/>
    <s v="12/31/2014"/>
    <n v="73316000000"/>
    <n v="39102000000"/>
    <n v="8319000000"/>
    <n v="0"/>
    <n v="17091000000"/>
    <x v="6"/>
    <x v="12"/>
  </r>
  <r>
    <x v="257"/>
    <x v="3"/>
    <s v="12/31/2015"/>
    <n v="69951000000"/>
    <n v="38714000000"/>
    <n v="6998000000"/>
    <n v="0"/>
    <n v="16769000000"/>
    <x v="6"/>
    <x v="12"/>
  </r>
  <r>
    <x v="258"/>
    <x v="0"/>
    <s v="12/31/2012"/>
    <n v="5787980000"/>
    <n v="4297922000"/>
    <n v="1110550000"/>
    <n v="0"/>
    <n v="0"/>
    <x v="1"/>
    <x v="98"/>
  </r>
  <r>
    <x v="258"/>
    <x v="1"/>
    <s v="12/31/2013"/>
    <n v="7348754000"/>
    <n v="5427945000"/>
    <n v="1373878000"/>
    <n v="0"/>
    <n v="0"/>
    <x v="1"/>
    <x v="98"/>
  </r>
  <r>
    <x v="258"/>
    <x v="2"/>
    <s v="12/31/2014"/>
    <n v="7803446000"/>
    <n v="5649254000"/>
    <n v="1381396000"/>
    <n v="0"/>
    <n v="0"/>
    <x v="1"/>
    <x v="98"/>
  </r>
  <r>
    <x v="258"/>
    <x v="3"/>
    <s v="12/31/2015"/>
    <n v="8071563000"/>
    <n v="5660877000"/>
    <n v="1573120000"/>
    <n v="0"/>
    <n v="0"/>
    <x v="1"/>
    <x v="98"/>
  </r>
  <r>
    <x v="259"/>
    <x v="0"/>
    <s v="12/31/2012"/>
    <n v="3901300000"/>
    <n v="1503800000"/>
    <n v="1457300000"/>
    <n v="100100000"/>
    <n v="0"/>
    <x v="4"/>
    <x v="40"/>
  </r>
  <r>
    <x v="259"/>
    <x v="1"/>
    <s v="12/31/2013"/>
    <n v="4200700000"/>
    <n v="1528500000"/>
    <n v="1548600000"/>
    <n v="100200000"/>
    <n v="0"/>
    <x v="4"/>
    <x v="40"/>
  </r>
  <r>
    <x v="259"/>
    <x v="2"/>
    <s v="12/31/2014"/>
    <n v="4409300000"/>
    <n v="1700600000"/>
    <n v="1617600000"/>
    <n v="115100000"/>
    <n v="0"/>
    <x v="4"/>
    <x v="40"/>
  </r>
  <r>
    <x v="259"/>
    <x v="3"/>
    <s v="12/31/2015"/>
    <n v="4071300000"/>
    <n v="1455300000"/>
    <n v="1532400000"/>
    <n v="108400000"/>
    <n v="0"/>
    <x v="4"/>
    <x v="40"/>
  </r>
  <r>
    <x v="260"/>
    <x v="0"/>
    <s v="11/30/2013"/>
    <n v="4123400000"/>
    <n v="2457600000"/>
    <n v="1090300000"/>
    <n v="0"/>
    <n v="0"/>
    <x v="4"/>
    <x v="40"/>
  </r>
  <r>
    <x v="260"/>
    <x v="1"/>
    <s v="11/30/2014"/>
    <n v="4243200000"/>
    <n v="2513000000"/>
    <n v="1122000000"/>
    <n v="0"/>
    <n v="0"/>
    <x v="4"/>
    <x v="40"/>
  </r>
  <r>
    <x v="260"/>
    <x v="2"/>
    <s v="11/30/2015"/>
    <n v="4296300000"/>
    <n v="2559000000"/>
    <n v="1127400000"/>
    <n v="0"/>
    <n v="0"/>
    <x v="4"/>
    <x v="40"/>
  </r>
  <r>
    <x v="260"/>
    <x v="3"/>
    <s v="11/30/2016"/>
    <n v="4411500000"/>
    <n v="2579800000"/>
    <n v="1175000000"/>
    <n v="0"/>
    <n v="0"/>
    <x v="4"/>
    <x v="40"/>
  </r>
  <r>
    <x v="261"/>
    <x v="0"/>
    <s v="12/31/2012"/>
    <n v="2031901000"/>
    <n v="1704767000"/>
    <n v="135824000"/>
    <n v="0"/>
    <n v="0"/>
    <x v="8"/>
    <x v="99"/>
  </r>
  <r>
    <x v="261"/>
    <x v="1"/>
    <s v="12/31/2013"/>
    <n v="2155551000"/>
    <n v="1791594000"/>
    <n v="145298000"/>
    <n v="0"/>
    <n v="0"/>
    <x v="8"/>
    <x v="99"/>
  </r>
  <r>
    <x v="261"/>
    <x v="2"/>
    <s v="12/31/2014"/>
    <n v="2957951000"/>
    <n v="2435591000"/>
    <n v="164596000"/>
    <n v="0"/>
    <n v="0"/>
    <x v="8"/>
    <x v="99"/>
  </r>
  <r>
    <x v="261"/>
    <x v="3"/>
    <s v="12/31/2015"/>
    <n v="3539570000"/>
    <n v="2817803000"/>
    <n v="233887000"/>
    <n v="0"/>
    <n v="0"/>
    <x v="8"/>
    <x v="99"/>
  </r>
  <r>
    <x v="262"/>
    <x v="0"/>
    <s v="12/31/2012"/>
    <n v="11924000000"/>
    <n v="0"/>
    <n v="7134000000"/>
    <n v="0"/>
    <n v="2961000000"/>
    <x v="6"/>
    <x v="100"/>
  </r>
  <r>
    <x v="262"/>
    <x v="1"/>
    <s v="12/31/2013"/>
    <n v="12261000000"/>
    <n v="0"/>
    <n v="7226000000"/>
    <n v="0"/>
    <n v="2958000000"/>
    <x v="6"/>
    <x v="100"/>
  </r>
  <r>
    <x v="262"/>
    <x v="2"/>
    <s v="12/31/2014"/>
    <n v="12951000000"/>
    <n v="0"/>
    <n v="7515000000"/>
    <n v="0"/>
    <n v="3135000000"/>
    <x v="6"/>
    <x v="100"/>
  </r>
  <r>
    <x v="262"/>
    <x v="3"/>
    <s v="12/31/2015"/>
    <n v="12893000000"/>
    <n v="0"/>
    <n v="7334000000"/>
    <n v="0"/>
    <n v="3140000000"/>
    <x v="6"/>
    <x v="100"/>
  </r>
  <r>
    <x v="263"/>
    <x v="0"/>
    <s v="12/31/2013"/>
    <n v="30871000000"/>
    <n v="16106000000"/>
    <n v="6384000000"/>
    <n v="1715000000"/>
    <n v="0"/>
    <x v="0"/>
    <x v="53"/>
  </r>
  <r>
    <x v="263"/>
    <x v="1"/>
    <s v="12/31/2014"/>
    <n v="31821000000"/>
    <n v="16447000000"/>
    <n v="6469000000"/>
    <n v="1770000000"/>
    <n v="0"/>
    <x v="0"/>
    <x v="53"/>
  </r>
  <r>
    <x v="263"/>
    <x v="2"/>
    <s v="12/31/2015"/>
    <n v="30274000000"/>
    <n v="15383000000"/>
    <n v="6182000000"/>
    <n v="1763000000"/>
    <n v="0"/>
    <x v="0"/>
    <x v="53"/>
  </r>
  <r>
    <x v="263"/>
    <x v="3"/>
    <s v="12/31/2016"/>
    <n v="30109000000"/>
    <n v="15040000000"/>
    <n v="6111000000"/>
    <n v="1735000000"/>
    <n v="0"/>
    <x v="0"/>
    <x v="53"/>
  </r>
  <r>
    <x v="264"/>
    <x v="0"/>
    <s v="12/31/2012"/>
    <n v="2060702000"/>
    <n v="995046000"/>
    <n v="0"/>
    <n v="0"/>
    <n v="0"/>
    <x v="4"/>
    <x v="69"/>
  </r>
  <r>
    <x v="264"/>
    <x v="1"/>
    <s v="12/31/2013"/>
    <n v="2246428000"/>
    <n v="1073497000"/>
    <n v="0"/>
    <n v="0"/>
    <n v="0"/>
    <x v="4"/>
    <x v="69"/>
  </r>
  <r>
    <x v="264"/>
    <x v="2"/>
    <s v="12/31/2014"/>
    <n v="2464867000"/>
    <n v="1125057000"/>
    <n v="0"/>
    <n v="0"/>
    <n v="0"/>
    <x v="4"/>
    <x v="69"/>
  </r>
  <r>
    <x v="264"/>
    <x v="3"/>
    <s v="12/31/2015"/>
    <n v="2722564000"/>
    <n v="1090263000"/>
    <n v="0"/>
    <n v="0"/>
    <n v="0"/>
    <x v="4"/>
    <x v="69"/>
  </r>
  <r>
    <x v="265"/>
    <x v="0"/>
    <s v="12/31/2012"/>
    <n v="24618000000"/>
    <n v="15055000000"/>
    <n v="2249000000"/>
    <n v="0"/>
    <n v="0"/>
    <x v="4"/>
    <x v="101"/>
  </r>
  <r>
    <x v="265"/>
    <x v="1"/>
    <s v="12/31/2013"/>
    <n v="24466000000"/>
    <n v="14009000000"/>
    <n v="2362000000"/>
    <n v="0"/>
    <n v="0"/>
    <x v="4"/>
    <x v="101"/>
  </r>
  <r>
    <x v="265"/>
    <x v="2"/>
    <s v="12/31/2014"/>
    <n v="24522000000"/>
    <n v="14362000000"/>
    <n v="2541000000"/>
    <n v="0"/>
    <n v="0"/>
    <x v="4"/>
    <x v="101"/>
  </r>
  <r>
    <x v="265"/>
    <x v="3"/>
    <s v="12/31/2015"/>
    <n v="25434000000"/>
    <n v="14320000000"/>
    <n v="2749000000"/>
    <n v="0"/>
    <n v="0"/>
    <x v="4"/>
    <x v="101"/>
  </r>
  <r>
    <x v="266"/>
    <x v="0"/>
    <s v="8/31/2013"/>
    <n v="14861000000"/>
    <n v="7208000000"/>
    <n v="2550000000"/>
    <n v="1533000000"/>
    <n v="0"/>
    <x v="8"/>
    <x v="45"/>
  </r>
  <r>
    <x v="266"/>
    <x v="1"/>
    <s v="8/31/2014"/>
    <n v="15855000000"/>
    <n v="7281000000"/>
    <n v="2774000000"/>
    <n v="1725000000"/>
    <n v="0"/>
    <x v="8"/>
    <x v="45"/>
  </r>
  <r>
    <x v="266"/>
    <x v="2"/>
    <s v="8/31/2015"/>
    <n v="15001000000"/>
    <n v="6819000000"/>
    <n v="2686000000"/>
    <n v="1580000000"/>
    <n v="0"/>
    <x v="8"/>
    <x v="45"/>
  </r>
  <r>
    <x v="266"/>
    <x v="3"/>
    <s v="8/31/2016"/>
    <n v="13502000000"/>
    <n v="6485000000"/>
    <n v="2833000000"/>
    <n v="1512000000"/>
    <n v="0"/>
    <x v="8"/>
    <x v="45"/>
  </r>
  <r>
    <x v="267"/>
    <x v="0"/>
    <s v="5/31/2013"/>
    <n v="9974100000"/>
    <n v="7213900000"/>
    <n v="550600000"/>
    <n v="0"/>
    <n v="0"/>
    <x v="8"/>
    <x v="45"/>
  </r>
  <r>
    <x v="267"/>
    <x v="1"/>
    <s v="12/31/2014"/>
    <n v="9055800000"/>
    <n v="7129200000"/>
    <n v="505800000"/>
    <n v="0"/>
    <n v="0"/>
    <x v="8"/>
    <x v="45"/>
  </r>
  <r>
    <x v="267"/>
    <x v="2"/>
    <s v="12/31/2015"/>
    <n v="8895300000"/>
    <n v="7177400000"/>
    <n v="439100000"/>
    <n v="0"/>
    <n v="0"/>
    <x v="8"/>
    <x v="45"/>
  </r>
  <r>
    <x v="267"/>
    <x v="3"/>
    <s v="12/31/2016"/>
    <n v="7162800000"/>
    <n v="6352800000"/>
    <n v="491000000"/>
    <n v="0"/>
    <n v="0"/>
    <x v="8"/>
    <x v="45"/>
  </r>
  <r>
    <x v="268"/>
    <x v="0"/>
    <s v="12/31/2012"/>
    <n v="82243000000"/>
    <n v="68948000000"/>
    <n v="7202000000"/>
    <n v="0"/>
    <n v="995000000"/>
    <x v="9"/>
    <x v="92"/>
  </r>
  <r>
    <x v="268"/>
    <x v="1"/>
    <s v="12/31/2013"/>
    <n v="100160000000"/>
    <n v="87758000000"/>
    <n v="7851000000"/>
    <n v="0"/>
    <n v="1220000000"/>
    <x v="9"/>
    <x v="92"/>
  </r>
  <r>
    <x v="268"/>
    <x v="2"/>
    <s v="12/31/2014"/>
    <n v="97817000000"/>
    <n v="84275000000"/>
    <n v="8450000000"/>
    <n v="0"/>
    <n v="1326000000"/>
    <x v="9"/>
    <x v="92"/>
  </r>
  <r>
    <x v="268"/>
    <x v="3"/>
    <s v="12/31/2015"/>
    <n v="72051000000"/>
    <n v="55891000000"/>
    <n v="10029000000"/>
    <n v="0"/>
    <n v="1646000000"/>
    <x v="9"/>
    <x v="92"/>
  </r>
  <r>
    <x v="269"/>
    <x v="0"/>
    <s v="12/31/2012"/>
    <n v="47267000000"/>
    <n v="16446000000"/>
    <n v="12776000000"/>
    <n v="8168000000"/>
    <n v="0"/>
    <x v="3"/>
    <x v="3"/>
  </r>
  <r>
    <x v="269"/>
    <x v="1"/>
    <s v="12/31/2013"/>
    <n v="44033000000"/>
    <n v="16954000000"/>
    <n v="11911000000"/>
    <n v="7503000000"/>
    <n v="0"/>
    <x v="3"/>
    <x v="3"/>
  </r>
  <r>
    <x v="269"/>
    <x v="2"/>
    <s v="12/31/2014"/>
    <n v="42237000000"/>
    <n v="16768000000"/>
    <n v="11606000000"/>
    <n v="7180000000"/>
    <n v="0"/>
    <x v="3"/>
    <x v="3"/>
  </r>
  <r>
    <x v="269"/>
    <x v="3"/>
    <s v="12/31/2015"/>
    <n v="39498000000"/>
    <n v="14934000000"/>
    <n v="10313000000"/>
    <n v="6704000000"/>
    <n v="0"/>
    <x v="3"/>
    <x v="3"/>
  </r>
  <r>
    <x v="270"/>
    <x v="0"/>
    <s v="12/31/2012"/>
    <n v="11966000000"/>
    <n v="2079000000"/>
    <n v="4017000000"/>
    <n v="0"/>
    <n v="2008000000"/>
    <x v="9"/>
    <x v="27"/>
  </r>
  <r>
    <x v="270"/>
    <x v="1"/>
    <s v="12/31/2013"/>
    <n v="11325000000"/>
    <n v="2156000000"/>
    <n v="3469000000"/>
    <n v="0"/>
    <n v="2500000000"/>
    <x v="9"/>
    <x v="27"/>
  </r>
  <r>
    <x v="270"/>
    <x v="2"/>
    <s v="12/31/2014"/>
    <n v="10846000000"/>
    <n v="2246000000"/>
    <n v="3627000000"/>
    <n v="0"/>
    <n v="2861000000"/>
    <x v="9"/>
    <x v="27"/>
  </r>
  <r>
    <x v="270"/>
    <x v="3"/>
    <s v="12/31/2015"/>
    <n v="5522000000"/>
    <n v="1694000000"/>
    <n v="1831000000"/>
    <n v="0"/>
    <n v="2957000000"/>
    <x v="9"/>
    <x v="27"/>
  </r>
  <r>
    <x v="271"/>
    <x v="0"/>
    <s v="6/30/2013"/>
    <n v="77849000000"/>
    <n v="20385000000"/>
    <n v="20289000000"/>
    <n v="10411000000"/>
    <n v="0"/>
    <x v="2"/>
    <x v="102"/>
  </r>
  <r>
    <x v="271"/>
    <x v="1"/>
    <s v="6/30/2014"/>
    <n v="86833000000"/>
    <n v="27078000000"/>
    <n v="20488000000"/>
    <n v="11381000000"/>
    <n v="0"/>
    <x v="2"/>
    <x v="102"/>
  </r>
  <r>
    <x v="271"/>
    <x v="2"/>
    <s v="6/30/2015"/>
    <n v="93580000000"/>
    <n v="33038000000"/>
    <n v="20324000000"/>
    <n v="12046000000"/>
    <n v="0"/>
    <x v="2"/>
    <x v="102"/>
  </r>
  <r>
    <x v="271"/>
    <x v="3"/>
    <s v="6/30/2016"/>
    <n v="85320000000"/>
    <n v="32780000000"/>
    <n v="19260000000"/>
    <n v="11988000000"/>
    <n v="0"/>
    <x v="2"/>
    <x v="102"/>
  </r>
  <r>
    <x v="272"/>
    <x v="0"/>
    <s v="12/31/2012"/>
    <n v="4608955000"/>
    <n v="116586000"/>
    <n v="2448629000"/>
    <n v="0"/>
    <n v="264631000"/>
    <x v="6"/>
    <x v="35"/>
  </r>
  <r>
    <x v="272"/>
    <x v="1"/>
    <s v="12/31/2013"/>
    <n v="4822539000"/>
    <n v="83692000"/>
    <n v="2540954000"/>
    <n v="0"/>
    <n v="231912000"/>
    <x v="6"/>
    <x v="35"/>
  </r>
  <r>
    <x v="272"/>
    <x v="2"/>
    <s v="12/31/2014"/>
    <n v="4736150000"/>
    <n v="63083000"/>
    <n v="2655650000"/>
    <n v="0"/>
    <n v="157824000"/>
    <x v="6"/>
    <x v="35"/>
  </r>
  <r>
    <x v="272"/>
    <x v="3"/>
    <s v="12/31/2015"/>
    <n v="4995881000"/>
    <n v="73814000"/>
    <n v="2796508000"/>
    <n v="0"/>
    <n v="196424000"/>
    <x v="6"/>
    <x v="35"/>
  </r>
  <r>
    <x v="273"/>
    <x v="0"/>
    <s v="12/31/2013"/>
    <n v="2378972000"/>
    <n v="1097041000"/>
    <n v="692693000"/>
    <n v="116346000"/>
    <n v="24539000"/>
    <x v="3"/>
    <x v="88"/>
  </r>
  <r>
    <x v="273"/>
    <x v="1"/>
    <s v="12/31/2014"/>
    <n v="2485983000"/>
    <n v="1127233000"/>
    <n v="728582000"/>
    <n v="123297000"/>
    <n v="29185000"/>
    <x v="3"/>
    <x v="88"/>
  </r>
  <r>
    <x v="273"/>
    <x v="2"/>
    <s v="12/31/2015"/>
    <n v="2395447000"/>
    <n v="1043454000"/>
    <n v="700810000"/>
    <n v="119076000"/>
    <n v="30951000"/>
    <x v="3"/>
    <x v="88"/>
  </r>
  <r>
    <x v="273"/>
    <x v="3"/>
    <s v="12/31/2016"/>
    <n v="2508257000"/>
    <n v="1072670000"/>
    <n v="732622000"/>
    <n v="119968000"/>
    <n v="36052000"/>
    <x v="3"/>
    <x v="88"/>
  </r>
  <r>
    <x v="274"/>
    <x v="0"/>
    <s v="8/29/2013"/>
    <n v="9073000000"/>
    <n v="7226000000"/>
    <n v="554000000"/>
    <n v="931000000"/>
    <n v="0"/>
    <x v="2"/>
    <x v="7"/>
  </r>
  <r>
    <x v="274"/>
    <x v="1"/>
    <s v="8/28/2014"/>
    <n v="16358000000"/>
    <n v="10921000000"/>
    <n v="939000000"/>
    <n v="1371000000"/>
    <n v="0"/>
    <x v="2"/>
    <x v="7"/>
  </r>
  <r>
    <x v="274"/>
    <x v="2"/>
    <d v="2015-03-09T00:00:00"/>
    <n v="16192000000"/>
    <n v="10977000000"/>
    <n v="674000000"/>
    <n v="1540000000"/>
    <n v="0"/>
    <x v="2"/>
    <x v="7"/>
  </r>
  <r>
    <x v="274"/>
    <x v="3"/>
    <d v="2016-01-09T00:00:00"/>
    <n v="12399000000"/>
    <n v="9894000000"/>
    <n v="653000000"/>
    <n v="1617000000"/>
    <n v="0"/>
    <x v="2"/>
    <x v="7"/>
  </r>
  <r>
    <x v="275"/>
    <x v="0"/>
    <s v="12/31/2012"/>
    <n v="4608563000"/>
    <n v="1079136000"/>
    <n v="285144000"/>
    <n v="0"/>
    <n v="1291456000"/>
    <x v="9"/>
    <x v="48"/>
  </r>
  <r>
    <x v="275"/>
    <x v="1"/>
    <s v="12/31/2013"/>
    <n v="5312686000"/>
    <n v="1252812000"/>
    <n v="466498000"/>
    <n v="0"/>
    <n v="1602390000"/>
    <x v="9"/>
    <x v="48"/>
  </r>
  <r>
    <x v="275"/>
    <x v="2"/>
    <s v="12/31/2014"/>
    <n v="5288933000"/>
    <n v="1089888000"/>
    <n v="471219000"/>
    <n v="0"/>
    <n v="1957025000"/>
    <x v="9"/>
    <x v="48"/>
  </r>
  <r>
    <x v="275"/>
    <x v="3"/>
    <s v="12/31/2015"/>
    <n v="2787116000"/>
    <n v="832306000"/>
    <n v="372457000"/>
    <n v="0"/>
    <n v="1668489000"/>
    <x v="9"/>
    <x v="48"/>
  </r>
  <r>
    <x v="276"/>
    <x v="0"/>
    <s v="12/31/2014"/>
    <n v="7719600000"/>
    <n v="4191600000"/>
    <n v="1545700000"/>
    <n v="581800000"/>
    <n v="0"/>
    <x v="3"/>
    <x v="3"/>
  </r>
  <r>
    <x v="276"/>
    <x v="1"/>
    <s v="12/31/2015"/>
    <n v="9429300000"/>
    <n v="5213200000"/>
    <n v="2180700000"/>
    <n v="671900000"/>
    <n v="0"/>
    <x v="3"/>
    <x v="3"/>
  </r>
  <r>
    <x v="277"/>
    <x v="0"/>
    <s v="12/31/2013"/>
    <n v="5015000000"/>
    <n v="844000000"/>
    <n v="446000000"/>
    <n v="0"/>
    <n v="1568000000"/>
    <x v="9"/>
    <x v="27"/>
  </r>
  <r>
    <x v="277"/>
    <x v="1"/>
    <s v="12/31/2014"/>
    <n v="5115000000"/>
    <n v="945000000"/>
    <n v="495000000"/>
    <n v="0"/>
    <n v="1759000000"/>
    <x v="9"/>
    <x v="27"/>
  </r>
  <r>
    <x v="277"/>
    <x v="2"/>
    <s v="12/31/2015"/>
    <n v="3183000000"/>
    <n v="979000000"/>
    <n v="745000000"/>
    <n v="0"/>
    <n v="2131000000"/>
    <x v="9"/>
    <x v="27"/>
  </r>
  <r>
    <x v="277"/>
    <x v="3"/>
    <s v="12/31/2016"/>
    <n v="3491000000"/>
    <n v="1083000000"/>
    <n v="233000000"/>
    <n v="0"/>
    <n v="2454000000"/>
    <x v="9"/>
    <x v="27"/>
  </r>
  <r>
    <x v="278"/>
    <x v="0"/>
    <s v="12/31/2012"/>
    <n v="3023000000"/>
    <n v="1446000000"/>
    <n v="832000000"/>
    <n v="0"/>
    <n v="104000000"/>
    <x v="6"/>
    <x v="97"/>
  </r>
  <r>
    <x v="278"/>
    <x v="1"/>
    <s v="12/31/2013"/>
    <n v="3100000000"/>
    <n v="1316000000"/>
    <n v="1054000000"/>
    <n v="0"/>
    <n v="122000000"/>
    <x v="6"/>
    <x v="97"/>
  </r>
  <r>
    <x v="278"/>
    <x v="2"/>
    <s v="12/31/2014"/>
    <n v="3383000000"/>
    <n v="1433000000"/>
    <n v="1095000000"/>
    <n v="0"/>
    <n v="137000000"/>
    <x v="6"/>
    <x v="97"/>
  </r>
  <r>
    <x v="278"/>
    <x v="3"/>
    <s v="12/31/2015"/>
    <n v="3292000000"/>
    <n v="1313000000"/>
    <n v="1050000000"/>
    <n v="0"/>
    <n v="138000000"/>
    <x v="6"/>
    <x v="97"/>
  </r>
  <r>
    <x v="279"/>
    <x v="0"/>
    <s v="12/31/2012"/>
    <n v="14256000000"/>
    <n v="8276000000"/>
    <n v="1186000000"/>
    <n v="0"/>
    <n v="1518000000"/>
    <x v="5"/>
    <x v="10"/>
  </r>
  <r>
    <x v="279"/>
    <x v="1"/>
    <s v="12/31/2013"/>
    <n v="15136000000"/>
    <n v="8152000000"/>
    <n v="1280000000"/>
    <n v="0"/>
    <n v="2163000000"/>
    <x v="5"/>
    <x v="10"/>
  </r>
  <r>
    <x v="279"/>
    <x v="2"/>
    <s v="12/31/2014"/>
    <n v="17021000000"/>
    <n v="8751000000"/>
    <n v="1324000000"/>
    <n v="0"/>
    <n v="2551000000"/>
    <x v="5"/>
    <x v="10"/>
  </r>
  <r>
    <x v="279"/>
    <x v="3"/>
    <s v="12/31/2015"/>
    <n v="17486000000"/>
    <n v="8596000000"/>
    <n v="1399000000"/>
    <n v="0"/>
    <n v="2831000000"/>
    <x v="5"/>
    <x v="10"/>
  </r>
  <r>
    <x v="280"/>
    <x v="0"/>
    <s v="12/31/2012"/>
    <n v="9964000000"/>
    <n v="4334000000"/>
    <n v="757000000"/>
    <n v="704000000"/>
    <n v="1032000000"/>
    <x v="8"/>
    <x v="103"/>
  </r>
  <r>
    <x v="280"/>
    <x v="1"/>
    <s v="12/31/2013"/>
    <n v="8414000000"/>
    <n v="5299000000"/>
    <n v="584000000"/>
    <n v="469000000"/>
    <n v="1362000000"/>
    <x v="8"/>
    <x v="103"/>
  </r>
  <r>
    <x v="280"/>
    <x v="2"/>
    <s v="12/31/2014"/>
    <n v="7292000000"/>
    <n v="4457000000"/>
    <n v="545000000"/>
    <n v="325000000"/>
    <n v="1229000000"/>
    <x v="8"/>
    <x v="103"/>
  </r>
  <r>
    <x v="280"/>
    <x v="3"/>
    <s v="12/31/2015"/>
    <n v="7729000000"/>
    <n v="4312000000"/>
    <n v="670000000"/>
    <n v="289000000"/>
    <n v="1239000000"/>
    <x v="8"/>
    <x v="103"/>
  </r>
  <r>
    <x v="281"/>
    <x v="0"/>
    <s v="12/31/2013"/>
    <n v="4374562000"/>
    <n v="3117203000"/>
    <n v="650243000"/>
    <n v="378769000"/>
    <n v="0"/>
    <x v="2"/>
    <x v="16"/>
  </r>
  <r>
    <x v="281"/>
    <x v="1"/>
    <s v="12/31/2014"/>
    <n v="5504656000"/>
    <n v="3752760000"/>
    <n v="876927000"/>
    <n v="472321000"/>
    <n v="0"/>
    <x v="2"/>
    <x v="16"/>
  </r>
  <r>
    <x v="281"/>
    <x v="2"/>
    <s v="12/31/2015"/>
    <n v="6779511000"/>
    <n v="4591476000"/>
    <n v="1231421000"/>
    <n v="650788000"/>
    <n v="0"/>
    <x v="2"/>
    <x v="16"/>
  </r>
  <r>
    <x v="281"/>
    <x v="3"/>
    <s v="12/31/2016"/>
    <n v="8830669000"/>
    <n v="6029901000"/>
    <n v="1568877000"/>
    <n v="852098000"/>
    <n v="0"/>
    <x v="2"/>
    <x v="16"/>
  </r>
  <r>
    <x v="282"/>
    <x v="0"/>
    <s v="12/31/2012"/>
    <n v="1562000000"/>
    <n v="413000000"/>
    <n v="311000000"/>
    <n v="0"/>
    <n v="704000000"/>
    <x v="9"/>
    <x v="27"/>
  </r>
  <r>
    <x v="282"/>
    <x v="1"/>
    <s v="12/31/2013"/>
    <n v="1857000000"/>
    <n v="411000000"/>
    <n v="311000000"/>
    <n v="0"/>
    <n v="685000000"/>
    <x v="9"/>
    <x v="27"/>
  </r>
  <r>
    <x v="282"/>
    <x v="2"/>
    <s v="12/31/2014"/>
    <n v="2288000000"/>
    <n v="485000000"/>
    <n v="358000000"/>
    <n v="0"/>
    <n v="870000000"/>
    <x v="9"/>
    <x v="27"/>
  </r>
  <r>
    <x v="282"/>
    <x v="3"/>
    <s v="12/31/2015"/>
    <n v="1557000000"/>
    <n v="497000000"/>
    <n v="5204000000"/>
    <n v="0"/>
    <n v="917000000"/>
    <x v="9"/>
    <x v="27"/>
  </r>
  <r>
    <x v="283"/>
    <x v="0"/>
    <s v="5/31/2013"/>
    <n v="25313000000"/>
    <n v="14279000000"/>
    <n v="7796000000"/>
    <n v="0"/>
    <n v="0"/>
    <x v="1"/>
    <x v="82"/>
  </r>
  <r>
    <x v="283"/>
    <x v="1"/>
    <s v="5/31/2014"/>
    <n v="27799000000"/>
    <n v="15353000000"/>
    <n v="8766000000"/>
    <n v="0"/>
    <n v="0"/>
    <x v="1"/>
    <x v="82"/>
  </r>
  <r>
    <x v="283"/>
    <x v="2"/>
    <s v="5/31/2015"/>
    <n v="30601000000"/>
    <n v="16534000000"/>
    <n v="9892000000"/>
    <n v="0"/>
    <n v="0"/>
    <x v="1"/>
    <x v="82"/>
  </r>
  <r>
    <x v="283"/>
    <x v="3"/>
    <s v="5/31/2016"/>
    <n v="32376000000"/>
    <n v="17405000000"/>
    <n v="10469000000"/>
    <n v="0"/>
    <n v="0"/>
    <x v="1"/>
    <x v="82"/>
  </r>
  <r>
    <x v="284"/>
    <x v="0"/>
    <s v="12/31/2013"/>
    <n v="5703000000"/>
    <n v="2398000000"/>
    <n v="1815000000"/>
    <n v="0"/>
    <n v="510000000"/>
    <x v="0"/>
    <x v="68"/>
  </r>
  <r>
    <x v="284"/>
    <x v="1"/>
    <s v="12/31/2014"/>
    <n v="6288000000"/>
    <n v="2620000000"/>
    <n v="1917000000"/>
    <n v="0"/>
    <n v="573000000"/>
    <x v="0"/>
    <x v="68"/>
  </r>
  <r>
    <x v="284"/>
    <x v="2"/>
    <s v="12/31/2015"/>
    <n v="6172000000"/>
    <n v="2539000000"/>
    <n v="1915000000"/>
    <n v="0"/>
    <n v="574000000"/>
    <x v="0"/>
    <x v="68"/>
  </r>
  <r>
    <x v="284"/>
    <x v="3"/>
    <s v="12/31/2016"/>
    <n v="6309000000"/>
    <n v="2607000000"/>
    <n v="1851000000"/>
    <n v="0"/>
    <n v="603000000"/>
    <x v="0"/>
    <x v="68"/>
  </r>
  <r>
    <x v="285"/>
    <x v="0"/>
    <s v="12/31/2012"/>
    <n v="17194000000"/>
    <n v="12151000000"/>
    <n v="1654000000"/>
    <n v="0"/>
    <n v="0"/>
    <x v="9"/>
    <x v="37"/>
  </r>
  <r>
    <x v="285"/>
    <x v="1"/>
    <s v="12/31/2013"/>
    <n v="19221000000"/>
    <n v="14117000000"/>
    <n v="1905000000"/>
    <n v="0"/>
    <n v="0"/>
    <x v="9"/>
    <x v="37"/>
  </r>
  <r>
    <x v="285"/>
    <x v="2"/>
    <s v="12/31/2014"/>
    <n v="21440000000"/>
    <n v="15631000000"/>
    <n v="2092000000"/>
    <n v="0"/>
    <n v="0"/>
    <x v="9"/>
    <x v="37"/>
  </r>
  <r>
    <x v="285"/>
    <x v="3"/>
    <s v="12/31/2015"/>
    <n v="14757000000"/>
    <n v="11694000000"/>
    <n v="1764000000"/>
    <n v="0"/>
    <n v="0"/>
    <x v="9"/>
    <x v="37"/>
  </r>
  <r>
    <x v="286"/>
    <x v="0"/>
    <s v="12/31/2013"/>
    <n v="11245000000"/>
    <n v="4070000000"/>
    <n v="3002000000"/>
    <n v="0"/>
    <n v="916000000"/>
    <x v="0"/>
    <x v="59"/>
  </r>
  <r>
    <x v="286"/>
    <x v="1"/>
    <s v="12/31/2014"/>
    <n v="11624000000"/>
    <n v="4201000000"/>
    <n v="2897000000"/>
    <n v="0"/>
    <n v="951000000"/>
    <x v="0"/>
    <x v="59"/>
  </r>
  <r>
    <x v="286"/>
    <x v="2"/>
    <s v="12/31/2015"/>
    <n v="10511000000"/>
    <n v="3662000000"/>
    <n v="2911000000"/>
    <n v="0"/>
    <n v="1054000000"/>
    <x v="0"/>
    <x v="59"/>
  </r>
  <r>
    <x v="286"/>
    <x v="3"/>
    <s v="12/31/2016"/>
    <n v="9888000000"/>
    <n v="3045000000"/>
    <n v="2743000000"/>
    <n v="0"/>
    <n v="1026000000"/>
    <x v="0"/>
    <x v="59"/>
  </r>
  <r>
    <x v="287"/>
    <x v="0"/>
    <s v="4/26/2013"/>
    <n v="6332400000"/>
    <n v="2571300000"/>
    <n v="2247400000"/>
    <n v="904200000"/>
    <n v="0"/>
    <x v="2"/>
    <x v="16"/>
  </r>
  <r>
    <x v="287"/>
    <x v="1"/>
    <s v="4/25/2014"/>
    <n v="6325000000"/>
    <n v="2406000000"/>
    <n v="2179000000"/>
    <n v="918000000"/>
    <n v="0"/>
    <x v="2"/>
    <x v="16"/>
  </r>
  <r>
    <x v="287"/>
    <x v="2"/>
    <s v="4/24/2015"/>
    <n v="6123000000"/>
    <n v="2290000000"/>
    <n v="2197000000"/>
    <n v="920000000"/>
    <n v="0"/>
    <x v="2"/>
    <x v="16"/>
  </r>
  <r>
    <x v="287"/>
    <x v="3"/>
    <s v="4/29/2016"/>
    <n v="5546000000"/>
    <n v="2173000000"/>
    <n v="2099000000"/>
    <n v="861000000"/>
    <n v="0"/>
    <x v="2"/>
    <x v="16"/>
  </r>
  <r>
    <x v="288"/>
    <x v="0"/>
    <s v="12/31/2012"/>
    <n v="19429273000"/>
    <n v="17915735000"/>
    <n v="454900000"/>
    <n v="0"/>
    <n v="0"/>
    <x v="8"/>
    <x v="104"/>
  </r>
  <r>
    <x v="288"/>
    <x v="1"/>
    <s v="12/31/2013"/>
    <n v="19052046000"/>
    <n v="17641421000"/>
    <n v="467904000"/>
    <n v="0"/>
    <n v="0"/>
    <x v="8"/>
    <x v="104"/>
  </r>
  <r>
    <x v="288"/>
    <x v="2"/>
    <s v="12/31/2014"/>
    <n v="21105141000"/>
    <n v="19198615000"/>
    <n v="520805000"/>
    <n v="0"/>
    <n v="0"/>
    <x v="8"/>
    <x v="104"/>
  </r>
  <r>
    <x v="288"/>
    <x v="3"/>
    <s v="12/31/2015"/>
    <n v="16439276000"/>
    <n v="14858014000"/>
    <n v="458989000"/>
    <n v="0"/>
    <n v="0"/>
    <x v="8"/>
    <x v="104"/>
  </r>
  <r>
    <x v="289"/>
    <x v="0"/>
    <s v="1/27/2013"/>
    <n v="4280159000"/>
    <n v="2053816000"/>
    <n v="430822000"/>
    <n v="1147282000"/>
    <n v="0"/>
    <x v="2"/>
    <x v="7"/>
  </r>
  <r>
    <x v="289"/>
    <x v="1"/>
    <s v="1/26/2014"/>
    <n v="4130000000"/>
    <n v="1862000000"/>
    <n v="436000000"/>
    <n v="1336000000"/>
    <n v="0"/>
    <x v="2"/>
    <x v="7"/>
  </r>
  <r>
    <x v="289"/>
    <x v="2"/>
    <s v="1/25/2015"/>
    <n v="4682000000"/>
    <n v="2083000000"/>
    <n v="480000000"/>
    <n v="1360000000"/>
    <n v="0"/>
    <x v="2"/>
    <x v="7"/>
  </r>
  <r>
    <x v="289"/>
    <x v="3"/>
    <s v="1/31/2016"/>
    <n v="5010000000"/>
    <n v="2199000000"/>
    <n v="602000000"/>
    <n v="1331000000"/>
    <n v="0"/>
    <x v="2"/>
    <x v="7"/>
  </r>
  <r>
    <x v="290"/>
    <x v="0"/>
    <s v="12/31/2012"/>
    <n v="5508500000"/>
    <n v="3414400000"/>
    <n v="1403500000"/>
    <n v="0"/>
    <n v="0"/>
    <x v="1"/>
    <x v="105"/>
  </r>
  <r>
    <x v="290"/>
    <x v="1"/>
    <s v="12/31/2013"/>
    <n v="5607000000"/>
    <n v="3482100000"/>
    <n v="1399500000"/>
    <n v="0"/>
    <n v="0"/>
    <x v="1"/>
    <x v="105"/>
  </r>
  <r>
    <x v="290"/>
    <x v="2"/>
    <s v="12/31/2014"/>
    <n v="5727000000"/>
    <n v="3523600000"/>
    <n v="1545900000"/>
    <n v="0"/>
    <n v="0"/>
    <x v="1"/>
    <x v="105"/>
  </r>
  <r>
    <x v="290"/>
    <x v="3"/>
    <s v="12/31/2015"/>
    <n v="5915700000"/>
    <n v="3611100000"/>
    <n v="1626000000"/>
    <n v="0"/>
    <n v="0"/>
    <x v="1"/>
    <x v="105"/>
  </r>
  <r>
    <x v="291"/>
    <x v="0"/>
    <s v="12/31/2012"/>
    <n v="484581000"/>
    <n v="21306000"/>
    <n v="38123000"/>
    <n v="0"/>
    <n v="147515000"/>
    <x v="7"/>
    <x v="77"/>
  </r>
  <r>
    <x v="291"/>
    <x v="1"/>
    <s v="12/31/2013"/>
    <n v="780209000"/>
    <n v="38851000"/>
    <n v="56881000"/>
    <n v="0"/>
    <n v="306769000"/>
    <x v="7"/>
    <x v="77"/>
  </r>
  <r>
    <x v="291"/>
    <x v="2"/>
    <s v="12/31/2014"/>
    <n v="933505000"/>
    <n v="53871000"/>
    <n v="51085000"/>
    <n v="0"/>
    <n v="374661000"/>
    <x v="7"/>
    <x v="77"/>
  </r>
  <r>
    <x v="291"/>
    <x v="3"/>
    <s v="12/31/2015"/>
    <n v="1023285000"/>
    <n v="55352000"/>
    <n v="49298000"/>
    <n v="0"/>
    <n v="409215000"/>
    <x v="7"/>
    <x v="77"/>
  </r>
  <r>
    <x v="292"/>
    <x v="0"/>
    <s v="12/31/2012"/>
    <n v="10184121000"/>
    <n v="8540319000"/>
    <n v="491725000"/>
    <n v="0"/>
    <n v="205334000"/>
    <x v="9"/>
    <x v="27"/>
  </r>
  <r>
    <x v="292"/>
    <x v="1"/>
    <s v="12/31/2013"/>
    <n v="11871879000"/>
    <n v="10222213000"/>
    <n v="541586000"/>
    <n v="0"/>
    <n v="239343000"/>
    <x v="9"/>
    <x v="27"/>
  </r>
  <r>
    <x v="292"/>
    <x v="2"/>
    <s v="12/31/2014"/>
    <n v="12195091000"/>
    <n v="10088548000"/>
    <n v="674887000"/>
    <n v="0"/>
    <n v="294684000"/>
    <x v="9"/>
    <x v="27"/>
  </r>
  <r>
    <x v="292"/>
    <x v="3"/>
    <s v="12/31/2015"/>
    <n v="7763206000"/>
    <n v="5641052000"/>
    <n v="693331000"/>
    <n v="0"/>
    <n v="354620000"/>
    <x v="9"/>
    <x v="27"/>
  </r>
  <r>
    <x v="293"/>
    <x v="0"/>
    <s v="12/31/2014"/>
    <n v="15317800000"/>
    <n v="12602100000"/>
    <n v="477200000"/>
    <n v="0"/>
    <n v="294400000"/>
    <x v="1"/>
    <x v="89"/>
  </r>
  <r>
    <x v="293"/>
    <x v="1"/>
    <s v="12/31/2015"/>
    <n v="15134400000"/>
    <n v="12491400000"/>
    <n v="431800000"/>
    <n v="0"/>
    <n v="291100000"/>
    <x v="1"/>
    <x v="89"/>
  </r>
  <r>
    <x v="293"/>
    <x v="2"/>
    <s v="12/31/2016"/>
    <n v="15416900000"/>
    <n v="12671200000"/>
    <n v="443900000"/>
    <n v="0"/>
    <n v="292900000"/>
    <x v="1"/>
    <x v="89"/>
  </r>
  <r>
    <x v="294"/>
    <x v="0"/>
    <s v="12/31/2012"/>
    <n v="6182184000"/>
    <n v="3084766000"/>
    <n v="2120025000"/>
    <n v="0"/>
    <n v="0"/>
    <x v="1"/>
    <x v="25"/>
  </r>
  <r>
    <x v="294"/>
    <x v="1"/>
    <s v="12/31/2013"/>
    <n v="6649237000"/>
    <n v="3280236000"/>
    <n v="2265516000"/>
    <n v="0"/>
    <n v="0"/>
    <x v="1"/>
    <x v="25"/>
  </r>
  <r>
    <x v="294"/>
    <x v="2"/>
    <s v="12/31/2014"/>
    <n v="7216081000"/>
    <n v="3507180000"/>
    <n v="2438527000"/>
    <n v="0"/>
    <n v="0"/>
    <x v="1"/>
    <x v="25"/>
  </r>
  <r>
    <x v="294"/>
    <x v="3"/>
    <s v="12/31/2015"/>
    <n v="7966674000"/>
    <n v="3804031000"/>
    <n v="2648622000"/>
    <n v="0"/>
    <n v="0"/>
    <x v="1"/>
    <x v="25"/>
  </r>
  <r>
    <x v="295"/>
    <x v="0"/>
    <s v="12/31/2012"/>
    <n v="20100000000"/>
    <n v="6530000000"/>
    <n v="1879000000"/>
    <n v="0"/>
    <n v="3585000000"/>
    <x v="9"/>
    <x v="27"/>
  </r>
  <r>
    <x v="295"/>
    <x v="1"/>
    <s v="12/31/2013"/>
    <n v="20170000000"/>
    <n v="6497000000"/>
    <n v="2108000000"/>
    <n v="0"/>
    <n v="4203000000"/>
    <x v="9"/>
    <x v="27"/>
  </r>
  <r>
    <x v="295"/>
    <x v="2"/>
    <s v="12/31/2014"/>
    <n v="19312000000"/>
    <n v="6803000000"/>
    <n v="2053000000"/>
    <n v="0"/>
    <n v="4261000000"/>
    <x v="9"/>
    <x v="27"/>
  </r>
  <r>
    <x v="295"/>
    <x v="3"/>
    <s v="12/31/2015"/>
    <n v="12480000000"/>
    <n v="5804000000"/>
    <n v="1613000000"/>
    <n v="0"/>
    <n v="4544000000"/>
    <x v="9"/>
    <x v="27"/>
  </r>
  <r>
    <x v="296"/>
    <x v="0"/>
    <s v="12/31/2012"/>
    <n v="1355300000"/>
    <n v="90800000"/>
    <n v="803800000"/>
    <n v="0"/>
    <n v="76000000"/>
    <x v="6"/>
    <x v="106"/>
  </r>
  <r>
    <x v="296"/>
    <x v="1"/>
    <s v="12/31/2013"/>
    <n v="1346100000"/>
    <n v="81100000"/>
    <n v="812800000"/>
    <n v="0"/>
    <n v="69900000"/>
    <x v="6"/>
    <x v="106"/>
  </r>
  <r>
    <x v="296"/>
    <x v="2"/>
    <s v="12/31/2014"/>
    <n v="1381400000"/>
    <n v="80900000"/>
    <n v="816700000"/>
    <n v="0"/>
    <n v="65400000"/>
    <x v="6"/>
    <x v="106"/>
  </r>
  <r>
    <x v="296"/>
    <x v="3"/>
    <s v="12/31/2015"/>
    <n v="1421300000"/>
    <n v="95500000"/>
    <n v="836700000"/>
    <n v="0"/>
    <n v="57300000"/>
    <x v="6"/>
    <x v="106"/>
  </r>
  <r>
    <x v="297"/>
    <x v="0"/>
    <s v="12/31/2012"/>
    <n v="3823713000"/>
    <n v="1582398000"/>
    <n v="1489735000"/>
    <n v="114250000"/>
    <n v="0"/>
    <x v="0"/>
    <x v="107"/>
  </r>
  <r>
    <x v="297"/>
    <x v="1"/>
    <s v="12/31/2013"/>
    <n v="3791335000"/>
    <n v="1650622000"/>
    <n v="1420096000"/>
    <n v="110412000"/>
    <n v="0"/>
    <x v="0"/>
    <x v="107"/>
  </r>
  <r>
    <x v="297"/>
    <x v="2"/>
    <s v="12/31/2014"/>
    <n v="3821504000"/>
    <n v="1680791000"/>
    <n v="1378400000"/>
    <n v="109931000"/>
    <n v="0"/>
    <x v="0"/>
    <x v="107"/>
  </r>
  <r>
    <x v="297"/>
    <x v="3"/>
    <s v="12/31/2015"/>
    <n v="3578060000"/>
    <n v="1558591000"/>
    <n v="1279961000"/>
    <n v="110156000"/>
    <n v="0"/>
    <x v="0"/>
    <x v="107"/>
  </r>
  <r>
    <x v="298"/>
    <x v="0"/>
    <s v="12/31/2012"/>
    <n v="16596800000"/>
    <n v="13908300000"/>
    <n v="571600000"/>
    <n v="279300000"/>
    <n v="517400000"/>
    <x v="0"/>
    <x v="41"/>
  </r>
  <r>
    <x v="298"/>
    <x v="1"/>
    <s v="12/31/2013"/>
    <n v="16661000000"/>
    <n v="13900700000"/>
    <n v="559500000"/>
    <n v="251400000"/>
    <n v="571700000"/>
    <x v="0"/>
    <x v="41"/>
  </r>
  <r>
    <x v="298"/>
    <x v="2"/>
    <s v="12/31/2014"/>
    <n v="18534400000"/>
    <n v="15481600000"/>
    <n v="561400000"/>
    <n v="215600000"/>
    <n v="588500000"/>
    <x v="0"/>
    <x v="41"/>
  </r>
  <r>
    <x v="298"/>
    <x v="3"/>
    <s v="12/31/2015"/>
    <n v="18671300000"/>
    <n v="15292100000"/>
    <n v="541500000"/>
    <n v="239800000"/>
    <n v="583700000"/>
    <x v="0"/>
    <x v="41"/>
  </r>
  <r>
    <x v="299"/>
    <x v="0"/>
    <s v="12/31/2013"/>
    <n v="15598000000"/>
    <n v="11759000000"/>
    <n v="0"/>
    <n v="0"/>
    <n v="2077000000"/>
    <x v="5"/>
    <x v="10"/>
  </r>
  <r>
    <x v="299"/>
    <x v="1"/>
    <s v="12/31/2014"/>
    <n v="17090000000"/>
    <n v="12207000000"/>
    <n v="0"/>
    <n v="0"/>
    <n v="2433000000"/>
    <x v="5"/>
    <x v="10"/>
  </r>
  <r>
    <x v="299"/>
    <x v="2"/>
    <s v="12/31/2015"/>
    <n v="16833000000"/>
    <n v="12713000000"/>
    <n v="0"/>
    <n v="0"/>
    <n v="2612000000"/>
    <x v="5"/>
    <x v="10"/>
  </r>
  <r>
    <x v="299"/>
    <x v="3"/>
    <s v="12/31/2016"/>
    <n v="17666000000"/>
    <n v="12734000000"/>
    <n v="0"/>
    <n v="0"/>
    <n v="2755000000"/>
    <x v="5"/>
    <x v="10"/>
  </r>
  <r>
    <x v="300"/>
    <x v="0"/>
    <s v="12/31/2012"/>
    <n v="5260956000"/>
    <n v="1177275000"/>
    <n v="2188747000"/>
    <n v="0"/>
    <n v="65141000"/>
    <x v="1"/>
    <x v="24"/>
  </r>
  <r>
    <x v="300"/>
    <x v="1"/>
    <s v="12/31/2013"/>
    <n v="6793306000"/>
    <n v="1077420000"/>
    <n v="3185497000"/>
    <n v="0"/>
    <n v="117975000"/>
    <x v="1"/>
    <x v="24"/>
  </r>
  <r>
    <x v="300"/>
    <x v="2"/>
    <s v="12/31/2014"/>
    <n v="8441971000"/>
    <n v="857841000"/>
    <n v="4302998000"/>
    <n v="0"/>
    <n v="207820000"/>
    <x v="1"/>
    <x v="24"/>
  </r>
  <r>
    <x v="300"/>
    <x v="3"/>
    <s v="12/31/2015"/>
    <n v="9223987000"/>
    <n v="632180000"/>
    <n v="5060406000"/>
    <n v="0"/>
    <n v="272494000"/>
    <x v="1"/>
    <x v="24"/>
  </r>
  <r>
    <x v="301"/>
    <x v="0"/>
    <s v="4/27/2013"/>
    <n v="3637212000"/>
    <n v="2446443000"/>
    <n v="0"/>
    <n v="0"/>
    <n v="0"/>
    <x v="3"/>
    <x v="54"/>
  </r>
  <r>
    <x v="301"/>
    <x v="1"/>
    <s v="4/26/2014"/>
    <n v="3585141000"/>
    <n v="2566444000"/>
    <n v="0"/>
    <n v="0"/>
    <n v="0"/>
    <x v="3"/>
    <x v="54"/>
  </r>
  <r>
    <x v="301"/>
    <x v="2"/>
    <s v="4/25/2015"/>
    <n v="3910865000"/>
    <n v="2850316000"/>
    <n v="0"/>
    <n v="0"/>
    <n v="0"/>
    <x v="3"/>
    <x v="54"/>
  </r>
  <r>
    <x v="301"/>
    <x v="3"/>
    <s v="4/30/2016"/>
    <n v="5386703000"/>
    <n v="4063955000"/>
    <n v="0"/>
    <n v="0"/>
    <n v="0"/>
    <x v="3"/>
    <x v="54"/>
  </r>
  <r>
    <x v="302"/>
    <x v="0"/>
    <s v="12/31/2012"/>
    <n v="9781000000"/>
    <n v="6351000000"/>
    <n v="98000000"/>
    <n v="0"/>
    <n v="1054000000"/>
    <x v="5"/>
    <x v="11"/>
  </r>
  <r>
    <x v="302"/>
    <x v="1"/>
    <s v="12/31/2013"/>
    <n v="9968000000"/>
    <n v="6423000000"/>
    <n v="68000000"/>
    <n v="0"/>
    <n v="1178000000"/>
    <x v="5"/>
    <x v="11"/>
  </r>
  <r>
    <x v="302"/>
    <x v="2"/>
    <s v="12/31/2014"/>
    <n v="10886000000"/>
    <n v="7036000000"/>
    <n v="0"/>
    <n v="0"/>
    <n v="1227000000"/>
    <x v="5"/>
    <x v="11"/>
  </r>
  <r>
    <x v="302"/>
    <x v="3"/>
    <s v="12/31/2015"/>
    <n v="10415000000"/>
    <n v="6239000000"/>
    <n v="0"/>
    <n v="0"/>
    <n v="1214000000"/>
    <x v="5"/>
    <x v="11"/>
  </r>
  <r>
    <x v="303"/>
    <x v="0"/>
    <s v="12/28/2013"/>
    <n v="66415000000"/>
    <n v="31243000000"/>
    <n v="25357000000"/>
    <n v="0"/>
    <n v="110000000"/>
    <x v="4"/>
    <x v="69"/>
  </r>
  <r>
    <x v="303"/>
    <x v="1"/>
    <s v="12/27/2014"/>
    <n v="66683000000"/>
    <n v="31238000000"/>
    <n v="25772000000"/>
    <n v="0"/>
    <n v="92000000"/>
    <x v="4"/>
    <x v="69"/>
  </r>
  <r>
    <x v="303"/>
    <x v="2"/>
    <s v="12/26/2015"/>
    <n v="63056000000"/>
    <n v="28731000000"/>
    <n v="24538000000"/>
    <n v="0"/>
    <n v="75000000"/>
    <x v="4"/>
    <x v="69"/>
  </r>
  <r>
    <x v="303"/>
    <x v="3"/>
    <s v="12/31/2016"/>
    <n v="62799000000"/>
    <n v="28209000000"/>
    <n v="24735000000"/>
    <n v="0"/>
    <n v="70000000"/>
    <x v="4"/>
    <x v="69"/>
  </r>
  <r>
    <x v="304"/>
    <x v="0"/>
    <s v="12/31/2012"/>
    <n v="54657000000"/>
    <n v="9821000000"/>
    <n v="15171000000"/>
    <n v="7482000000"/>
    <n v="5109000000"/>
    <x v="3"/>
    <x v="3"/>
  </r>
  <r>
    <x v="304"/>
    <x v="1"/>
    <s v="12/31/2013"/>
    <n v="51584000000"/>
    <n v="9586000000"/>
    <n v="14355000000"/>
    <n v="6678000000"/>
    <n v="4599000000"/>
    <x v="3"/>
    <x v="3"/>
  </r>
  <r>
    <x v="304"/>
    <x v="2"/>
    <s v="12/31/2014"/>
    <n v="49605000000"/>
    <n v="9577000000"/>
    <n v="14097000000"/>
    <n v="8393000000"/>
    <n v="4039000000"/>
    <x v="3"/>
    <x v="3"/>
  </r>
  <r>
    <x v="304"/>
    <x v="3"/>
    <s v="12/31/2015"/>
    <n v="48851000000"/>
    <n v="9648000000"/>
    <n v="14809000000"/>
    <n v="7690000000"/>
    <n v="3728000000"/>
    <x v="3"/>
    <x v="3"/>
  </r>
  <r>
    <x v="305"/>
    <x v="0"/>
    <s v="12/31/2013"/>
    <n v="9289500000"/>
    <n v="4683600000"/>
    <n v="189000000"/>
    <n v="0"/>
    <n v="3292900000"/>
    <x v="6"/>
    <x v="97"/>
  </r>
  <r>
    <x v="305"/>
    <x v="1"/>
    <s v="12/31/2014"/>
    <n v="10477600000"/>
    <n v="5231000000"/>
    <n v="177400000"/>
    <n v="0"/>
    <n v="3574300000"/>
    <x v="6"/>
    <x v="97"/>
  </r>
  <r>
    <x v="305"/>
    <x v="2"/>
    <s v="12/31/2015"/>
    <n v="11964400000"/>
    <n v="6697700000"/>
    <n v="163500000"/>
    <n v="0"/>
    <n v="3672400000"/>
    <x v="6"/>
    <x v="97"/>
  </r>
  <r>
    <x v="305"/>
    <x v="3"/>
    <s v="12/31/2016"/>
    <n v="12394100000"/>
    <n v="6913200000"/>
    <n v="156600000"/>
    <n v="0"/>
    <n v="3732600000"/>
    <x v="6"/>
    <x v="97"/>
  </r>
  <r>
    <x v="306"/>
    <x v="0"/>
    <s v="12/31/2013"/>
    <n v="2104745000"/>
    <n v="155355000"/>
    <n v="346393000"/>
    <n v="859947000"/>
    <n v="0"/>
    <x v="4"/>
    <x v="56"/>
  </r>
  <r>
    <x v="306"/>
    <x v="1"/>
    <s v="12/31/2014"/>
    <n v="2819557000"/>
    <n v="205018000"/>
    <n v="519267000"/>
    <n v="1271353000"/>
    <n v="0"/>
    <x v="4"/>
    <x v="56"/>
  </r>
  <r>
    <x v="306"/>
    <x v="2"/>
    <s v="12/31/2015"/>
    <n v="4103728000"/>
    <n v="392709000"/>
    <n v="838526000"/>
    <n v="1620577000"/>
    <n v="0"/>
    <x v="4"/>
    <x v="56"/>
  </r>
  <r>
    <x v="306"/>
    <x v="3"/>
    <s v="12/31/2016"/>
    <n v="4860427000"/>
    <n v="299694000"/>
    <n v="1177697000"/>
    <n v="2052295000"/>
    <n v="0"/>
    <x v="4"/>
    <x v="56"/>
  </r>
  <r>
    <x v="307"/>
    <x v="0"/>
    <s v="12/31/2012"/>
    <n v="17083900000"/>
    <n v="15590900000"/>
    <n v="15400000"/>
    <n v="0"/>
    <n v="36100000"/>
    <x v="6"/>
    <x v="13"/>
  </r>
  <r>
    <x v="307"/>
    <x v="1"/>
    <s v="12/31/2013"/>
    <n v="18170900000"/>
    <n v="16275100000"/>
    <n v="18800000"/>
    <n v="0"/>
    <n v="38800000"/>
    <x v="6"/>
    <x v="13"/>
  </r>
  <r>
    <x v="307"/>
    <x v="2"/>
    <s v="12/31/2014"/>
    <n v="19391400000"/>
    <n v="17297300000"/>
    <n v="18900000"/>
    <n v="0"/>
    <n v="50900000"/>
    <x v="6"/>
    <x v="13"/>
  </r>
  <r>
    <x v="307"/>
    <x v="3"/>
    <s v="12/31/2015"/>
    <n v="20853800000"/>
    <n v="18705900000"/>
    <n v="22800000"/>
    <n v="0"/>
    <n v="77500000"/>
    <x v="6"/>
    <x v="13"/>
  </r>
  <r>
    <x v="308"/>
    <x v="0"/>
    <s v="6/30/2013"/>
    <n v="13015704000"/>
    <n v="10086675000"/>
    <n v="1554973000"/>
    <n v="0"/>
    <n v="0"/>
    <x v="0"/>
    <x v="53"/>
  </r>
  <r>
    <x v="308"/>
    <x v="1"/>
    <s v="6/30/2014"/>
    <n v="13215971000"/>
    <n v="10188227000"/>
    <n v="1633992000"/>
    <n v="0"/>
    <n v="0"/>
    <x v="0"/>
    <x v="53"/>
  </r>
  <r>
    <x v="308"/>
    <x v="2"/>
    <s v="6/30/2015"/>
    <n v="12711744000"/>
    <n v="9655245000"/>
    <n v="1544746000"/>
    <n v="0"/>
    <n v="0"/>
    <x v="0"/>
    <x v="53"/>
  </r>
  <r>
    <x v="308"/>
    <x v="3"/>
    <s v="6/30/2016"/>
    <n v="11360753000"/>
    <n v="8823384000"/>
    <n v="1359360000"/>
    <n v="0"/>
    <n v="0"/>
    <x v="0"/>
    <x v="53"/>
  </r>
  <r>
    <x v="309"/>
    <x v="0"/>
    <s v="12/31/2013"/>
    <n v="5679595000"/>
    <n v="4507196000"/>
    <n v="568500000"/>
    <n v="0"/>
    <n v="0"/>
    <x v="1"/>
    <x v="66"/>
  </r>
  <r>
    <x v="309"/>
    <x v="1"/>
    <s v="12/31/2014"/>
    <n v="5822363000"/>
    <n v="4244479000"/>
    <n v="861390000"/>
    <n v="0"/>
    <n v="0"/>
    <x v="1"/>
    <x v="66"/>
  </r>
  <r>
    <x v="309"/>
    <x v="2"/>
    <s v="12/31/2015"/>
    <n v="5981964000"/>
    <n v="4353850000"/>
    <n v="794728000"/>
    <n v="0"/>
    <n v="0"/>
    <x v="1"/>
    <x v="66"/>
  </r>
  <r>
    <x v="309"/>
    <x v="3"/>
    <s v="12/31/2016"/>
    <n v="7668476000"/>
    <n v="5728662000"/>
    <n v="957150000"/>
    <n v="0"/>
    <n v="0"/>
    <x v="1"/>
    <x v="66"/>
  </r>
  <r>
    <x v="310"/>
    <x v="0"/>
    <s v="12/30/2012"/>
    <n v="2105188000"/>
    <n v="1143659000"/>
    <n v="627370000"/>
    <n v="131835000"/>
    <n v="0"/>
    <x v="3"/>
    <x v="5"/>
  </r>
  <r>
    <x v="310"/>
    <x v="1"/>
    <s v="12/29/2013"/>
    <n v="2157586000"/>
    <n v="1181444000"/>
    <n v="581898000"/>
    <n v="132400000"/>
    <n v="0"/>
    <x v="3"/>
    <x v="5"/>
  </r>
  <r>
    <x v="310"/>
    <x v="2"/>
    <s v="12/28/2014"/>
    <n v="2237219000"/>
    <n v="1232611000"/>
    <n v="659335000"/>
    <n v="121141000"/>
    <n v="0"/>
    <x v="3"/>
    <x v="5"/>
  </r>
  <r>
    <x v="310"/>
    <x v="3"/>
    <d v="2016-03-01T00:00:00"/>
    <n v="2262359000"/>
    <n v="1237859000"/>
    <n v="598848000"/>
    <n v="125928000"/>
    <n v="0"/>
    <x v="3"/>
    <x v="5"/>
  </r>
  <r>
    <x v="311"/>
    <x v="0"/>
    <s v="12/31/2013"/>
    <n v="80029000000"/>
    <n v="59222000000"/>
    <n v="6890000000"/>
    <n v="0"/>
    <n v="93000000"/>
    <x v="4"/>
    <x v="101"/>
  </r>
  <r>
    <x v="311"/>
    <x v="1"/>
    <s v="12/31/2014"/>
    <n v="80106000000"/>
    <n v="60775000000"/>
    <n v="7001000000"/>
    <n v="0"/>
    <n v="93000000"/>
    <x v="4"/>
    <x v="101"/>
  </r>
  <r>
    <x v="311"/>
    <x v="2"/>
    <s v="12/31/2015"/>
    <n v="73908000000"/>
    <n v="56479000000"/>
    <n v="6656000000"/>
    <n v="0"/>
    <n v="82000000"/>
    <x v="4"/>
    <x v="101"/>
  </r>
  <r>
    <x v="311"/>
    <x v="3"/>
    <s v="12/31/2016"/>
    <n v="74953000000"/>
    <n v="57659000000"/>
    <n v="6405000000"/>
    <n v="0"/>
    <n v="74000000"/>
    <x v="4"/>
    <x v="101"/>
  </r>
  <r>
    <x v="312"/>
    <x v="0"/>
    <s v="12/31/2012"/>
    <n v="16606000000"/>
    <n v="386000000"/>
    <n v="10486000000"/>
    <n v="0"/>
    <n v="987000000"/>
    <x v="6"/>
    <x v="35"/>
  </r>
  <r>
    <x v="312"/>
    <x v="1"/>
    <s v="12/31/2013"/>
    <n v="16872000000"/>
    <n v="344000000"/>
    <n v="9681000000"/>
    <n v="0"/>
    <n v="643000000"/>
    <x v="6"/>
    <x v="35"/>
  </r>
  <r>
    <x v="312"/>
    <x v="2"/>
    <s v="12/31/2014"/>
    <n v="16281000000"/>
    <n v="325000000"/>
    <n v="9488000000"/>
    <n v="0"/>
    <n v="273000000"/>
    <x v="6"/>
    <x v="35"/>
  </r>
  <r>
    <x v="312"/>
    <x v="3"/>
    <s v="12/31/2015"/>
    <n v="16270000000"/>
    <n v="403000000"/>
    <n v="9463000000"/>
    <n v="0"/>
    <n v="255000000"/>
    <x v="6"/>
    <x v="35"/>
  </r>
  <r>
    <x v="313"/>
    <x v="0"/>
    <s v="12/31/2012"/>
    <n v="4306800000"/>
    <n v="3040900000"/>
    <n v="1117700000"/>
    <n v="92300000"/>
    <n v="0"/>
    <x v="0"/>
    <x v="52"/>
  </r>
  <r>
    <x v="313"/>
    <x v="1"/>
    <s v="12/31/2013"/>
    <n v="6999700000"/>
    <n v="4629600000"/>
    <n v="1493700000"/>
    <n v="122800000"/>
    <n v="0"/>
    <x v="0"/>
    <x v="52"/>
  </r>
  <r>
    <x v="313"/>
    <x v="2"/>
    <s v="12/31/2014"/>
    <n v="7039000000"/>
    <n v="4576000000"/>
    <n v="1493800000"/>
    <n v="117300000"/>
    <n v="0"/>
    <x v="0"/>
    <x v="52"/>
  </r>
  <r>
    <x v="313"/>
    <x v="3"/>
    <s v="12/31/2015"/>
    <n v="6449000000"/>
    <n v="4263200000"/>
    <n v="1334300000"/>
    <n v="119600000"/>
    <n v="0"/>
    <x v="0"/>
    <x v="52"/>
  </r>
  <r>
    <x v="314"/>
    <x v="0"/>
    <s v="12/31/2012"/>
    <n v="3301804000"/>
    <n v="1879559000"/>
    <n v="166154000"/>
    <n v="0"/>
    <n v="404336000"/>
    <x v="5"/>
    <x v="10"/>
  </r>
  <r>
    <x v="314"/>
    <x v="1"/>
    <s v="12/31/2013"/>
    <n v="3454628000"/>
    <n v="2020436000"/>
    <n v="172161000"/>
    <n v="0"/>
    <n v="415708000"/>
    <x v="5"/>
    <x v="10"/>
  </r>
  <r>
    <x v="314"/>
    <x v="2"/>
    <s v="12/31/2014"/>
    <n v="3491632000"/>
    <n v="2087854000"/>
    <n v="175178000"/>
    <n v="0"/>
    <n v="417358000"/>
    <x v="5"/>
    <x v="10"/>
  </r>
  <r>
    <x v="314"/>
    <x v="3"/>
    <s v="12/31/2015"/>
    <n v="3495443000"/>
    <n v="1969675000"/>
    <n v="176744000"/>
    <n v="0"/>
    <n v="494422000"/>
    <x v="5"/>
    <x v="10"/>
  </r>
  <r>
    <x v="315"/>
    <x v="0"/>
    <s v="12/31/2013"/>
    <n v="14265000000"/>
    <n v="8314000000"/>
    <n v="3486000000"/>
    <n v="463000000"/>
    <n v="452000000"/>
    <x v="8"/>
    <x v="63"/>
  </r>
  <r>
    <x v="315"/>
    <x v="1"/>
    <s v="12/31/2014"/>
    <n v="14791000000"/>
    <n v="8348000000"/>
    <n v="4013000000"/>
    <n v="483000000"/>
    <n v="450000000"/>
    <x v="8"/>
    <x v="63"/>
  </r>
  <r>
    <x v="315"/>
    <x v="2"/>
    <s v="12/31/2015"/>
    <n v="14766000000"/>
    <n v="8206000000"/>
    <n v="3624000000"/>
    <n v="476000000"/>
    <n v="471000000"/>
    <x v="8"/>
    <x v="63"/>
  </r>
  <r>
    <x v="315"/>
    <x v="3"/>
    <s v="12/31/2016"/>
    <n v="14751000000"/>
    <n v="8063000000"/>
    <n v="4630000000"/>
    <n v="466000000"/>
    <n v="462000000"/>
    <x v="8"/>
    <x v="63"/>
  </r>
  <r>
    <x v="316"/>
    <x v="0"/>
    <s v="12/31/2012"/>
    <n v="12132000000"/>
    <n v="4876000000"/>
    <n v="3143000000"/>
    <n v="0"/>
    <n v="1087000000"/>
    <x v="5"/>
    <x v="11"/>
  </r>
  <r>
    <x v="316"/>
    <x v="1"/>
    <s v="12/31/2013"/>
    <n v="7263000000"/>
    <n v="1751000000"/>
    <n v="2108000000"/>
    <n v="0"/>
    <n v="843000000"/>
    <x v="5"/>
    <x v="11"/>
  </r>
  <r>
    <x v="316"/>
    <x v="2"/>
    <s v="12/31/2014"/>
    <n v="7852000000"/>
    <n v="1889000000"/>
    <n v="2173000000"/>
    <n v="0"/>
    <n v="923000000"/>
    <x v="5"/>
    <x v="11"/>
  </r>
  <r>
    <x v="316"/>
    <x v="3"/>
    <s v="12/31/2015"/>
    <n v="7669000000"/>
    <n v="1718000000"/>
    <n v="2237000000"/>
    <n v="0"/>
    <n v="883000000"/>
    <x v="5"/>
    <x v="11"/>
  </r>
  <r>
    <x v="317"/>
    <x v="0"/>
    <s v="12/31/2012"/>
    <n v="84847000000"/>
    <n v="66635000000"/>
    <n v="17504000000"/>
    <n v="0"/>
    <n v="0"/>
    <x v="6"/>
    <x v="97"/>
  </r>
  <r>
    <x v="317"/>
    <x v="1"/>
    <s v="12/31/2013"/>
    <n v="41461000000"/>
    <n v="26973000000"/>
    <n v="16172000000"/>
    <n v="0"/>
    <n v="0"/>
    <x v="6"/>
    <x v="97"/>
  </r>
  <r>
    <x v="317"/>
    <x v="2"/>
    <s v="12/31/2014"/>
    <n v="54105000000"/>
    <n v="33560000000"/>
    <n v="18786000000"/>
    <n v="0"/>
    <n v="0"/>
    <x v="6"/>
    <x v="97"/>
  </r>
  <r>
    <x v="317"/>
    <x v="3"/>
    <s v="12/31/2015"/>
    <n v="57119000000"/>
    <n v="32747000000"/>
    <n v="16603000000"/>
    <n v="0"/>
    <n v="0"/>
    <x v="6"/>
    <x v="97"/>
  </r>
  <r>
    <x v="318"/>
    <x v="0"/>
    <s v="12/31/2012"/>
    <n v="179290000000"/>
    <n v="158446000000"/>
    <n v="15443000000"/>
    <n v="0"/>
    <n v="931000000"/>
    <x v="9"/>
    <x v="92"/>
  </r>
  <r>
    <x v="318"/>
    <x v="1"/>
    <s v="12/31/2013"/>
    <n v="171596000000"/>
    <n v="152451000000"/>
    <n v="15597000000"/>
    <n v="0"/>
    <n v="971000000"/>
    <x v="9"/>
    <x v="92"/>
  </r>
  <r>
    <x v="318"/>
    <x v="2"/>
    <s v="12/31/2014"/>
    <n v="161212000000"/>
    <n v="140183000000"/>
    <n v="16703000000"/>
    <n v="0"/>
    <n v="1019000000"/>
    <x v="9"/>
    <x v="92"/>
  </r>
  <r>
    <x v="318"/>
    <x v="3"/>
    <s v="12/31/2015"/>
    <n v="98975000000"/>
    <n v="77693000000"/>
    <n v="15747000000"/>
    <n v="0"/>
    <n v="1099000000"/>
    <x v="9"/>
    <x v="92"/>
  </r>
  <r>
    <x v="319"/>
    <x v="0"/>
    <d v="2013-03-02T00:00:00"/>
    <n v="6043000000"/>
    <n v="2793800000"/>
    <n v="2594300000"/>
    <n v="0"/>
    <n v="0"/>
    <x v="1"/>
    <x v="82"/>
  </r>
  <r>
    <x v="319"/>
    <x v="1"/>
    <d v="2014-02-02T00:00:00"/>
    <n v="8186400000"/>
    <n v="3967100000"/>
    <n v="3673500000"/>
    <n v="0"/>
    <n v="0"/>
    <x v="1"/>
    <x v="82"/>
  </r>
  <r>
    <x v="319"/>
    <x v="2"/>
    <d v="2015-01-02T00:00:00"/>
    <n v="8241200000"/>
    <n v="3914500000"/>
    <n v="3713600000"/>
    <n v="0"/>
    <n v="0"/>
    <x v="1"/>
    <x v="82"/>
  </r>
  <r>
    <x v="319"/>
    <x v="3"/>
    <s v="1/31/2016"/>
    <n v="8020300000"/>
    <n v="3858700000"/>
    <n v="3417700000"/>
    <n v="0"/>
    <n v="0"/>
    <x v="1"/>
    <x v="82"/>
  </r>
  <r>
    <x v="320"/>
    <x v="0"/>
    <s v="12/31/2012"/>
    <n v="5920269000"/>
    <n v="4982562000"/>
    <n v="434894000"/>
    <n v="0"/>
    <n v="37691000"/>
    <x v="0"/>
    <x v="53"/>
  </r>
  <r>
    <x v="320"/>
    <x v="1"/>
    <s v="12/31/2013"/>
    <n v="6411577000"/>
    <n v="5424644000"/>
    <n v="485069000"/>
    <n v="0"/>
    <n v="25865000"/>
    <x v="0"/>
    <x v="53"/>
  </r>
  <r>
    <x v="320"/>
    <x v="2"/>
    <s v="12/31/2014"/>
    <n v="7747229000"/>
    <n v="6578435000"/>
    <n v="705477000"/>
    <n v="0"/>
    <n v="34257000"/>
    <x v="0"/>
    <x v="53"/>
  </r>
  <r>
    <x v="320"/>
    <x v="3"/>
    <s v="12/31/2015"/>
    <n v="7572436000"/>
    <n v="6648771000"/>
    <n v="592863000"/>
    <n v="0"/>
    <n v="34848000"/>
    <x v="0"/>
    <x v="53"/>
  </r>
  <r>
    <x v="321"/>
    <x v="0"/>
    <s v="12/31/2012"/>
    <n v="11224000000"/>
    <n v="6396000000"/>
    <n v="1227000000"/>
    <n v="98000000"/>
    <n v="1001000000"/>
    <x v="8"/>
    <x v="28"/>
  </r>
  <r>
    <x v="321"/>
    <x v="1"/>
    <s v="12/31/2013"/>
    <n v="11925000000"/>
    <n v="6744000000"/>
    <n v="1349000000"/>
    <n v="98000000"/>
    <n v="1109000000"/>
    <x v="8"/>
    <x v="28"/>
  </r>
  <r>
    <x v="321"/>
    <x v="2"/>
    <s v="12/31/2014"/>
    <n v="12273000000"/>
    <n v="6962000000"/>
    <n v="1437000000"/>
    <n v="96000000"/>
    <n v="1170000000"/>
    <x v="8"/>
    <x v="28"/>
  </r>
  <r>
    <x v="321"/>
    <x v="3"/>
    <s v="12/31/2015"/>
    <n v="10776000000"/>
    <n v="5960000000"/>
    <n v="1296000000"/>
    <n v="93000000"/>
    <n v="1106000000"/>
    <x v="8"/>
    <x v="28"/>
  </r>
  <r>
    <x v="322"/>
    <x v="0"/>
    <s v="9/29/2013"/>
    <n v="24866000000"/>
    <n v="9820000000"/>
    <n v="2849000000"/>
    <n v="4967000000"/>
    <n v="0"/>
    <x v="2"/>
    <x v="7"/>
  </r>
  <r>
    <x v="322"/>
    <x v="1"/>
    <s v="9/28/2014"/>
    <n v="26487000000"/>
    <n v="10686000000"/>
    <n v="2774000000"/>
    <n v="5477000000"/>
    <n v="0"/>
    <x v="2"/>
    <x v="7"/>
  </r>
  <r>
    <x v="322"/>
    <x v="2"/>
    <s v="9/27/2015"/>
    <n v="25281000000"/>
    <n v="10378000000"/>
    <n v="3637000000"/>
    <n v="5490000000"/>
    <n v="0"/>
    <x v="2"/>
    <x v="7"/>
  </r>
  <r>
    <x v="322"/>
    <x v="3"/>
    <s v="9/25/2016"/>
    <n v="23554000000"/>
    <n v="9749000000"/>
    <n v="2159000000"/>
    <n v="5151000000"/>
    <n v="0"/>
    <x v="2"/>
    <x v="7"/>
  </r>
  <r>
    <x v="323"/>
    <x v="0"/>
    <s v="3/29/2014"/>
    <n v="1148231000"/>
    <n v="743304000"/>
    <n v="180317000"/>
    <n v="197269000"/>
    <n v="0"/>
    <x v="2"/>
    <x v="7"/>
  </r>
  <r>
    <x v="323"/>
    <x v="1"/>
    <s v="3/28/2015"/>
    <n v="1710966000"/>
    <n v="1021658000"/>
    <n v="309348000"/>
    <n v="257494000"/>
    <n v="0"/>
    <x v="2"/>
    <x v="7"/>
  </r>
  <r>
    <x v="323"/>
    <x v="2"/>
    <d v="2016-02-04T00:00:00"/>
    <n v="2610726000"/>
    <n v="1561173000"/>
    <n v="588822000"/>
    <n v="448763000"/>
    <n v="0"/>
    <x v="2"/>
    <x v="7"/>
  </r>
  <r>
    <x v="324"/>
    <x v="0"/>
    <s v="12/31/2013"/>
    <n v="6419285000"/>
    <n v="5099484000"/>
    <n v="922340000"/>
    <n v="0"/>
    <n v="0"/>
    <x v="0"/>
    <x v="53"/>
  </r>
  <r>
    <x v="324"/>
    <x v="1"/>
    <s v="12/31/2014"/>
    <n v="6638774000"/>
    <n v="5253040000"/>
    <n v="1030014000"/>
    <n v="0"/>
    <n v="0"/>
    <x v="0"/>
    <x v="53"/>
  </r>
  <r>
    <x v="324"/>
    <x v="2"/>
    <s v="12/31/2015"/>
    <n v="6571893000"/>
    <n v="5086449000"/>
    <n v="961579000"/>
    <n v="0"/>
    <n v="0"/>
    <x v="0"/>
    <x v="53"/>
  </r>
  <r>
    <x v="324"/>
    <x v="3"/>
    <s v="12/31/2016"/>
    <n v="6786984000"/>
    <n v="5285568000"/>
    <n v="956158000"/>
    <n v="0"/>
    <n v="0"/>
    <x v="0"/>
    <x v="53"/>
  </r>
  <r>
    <x v="325"/>
    <x v="0"/>
    <s v="12/31/2012"/>
    <n v="7688024000"/>
    <n v="5157434000"/>
    <n v="1011543000"/>
    <n v="0"/>
    <n v="730493000"/>
    <x v="1"/>
    <x v="43"/>
  </r>
  <r>
    <x v="325"/>
    <x v="1"/>
    <s v="12/31/2013"/>
    <n v="7959894000"/>
    <n v="5305270000"/>
    <n v="1044819000"/>
    <n v="0"/>
    <n v="754711000"/>
    <x v="1"/>
    <x v="43"/>
  </r>
  <r>
    <x v="325"/>
    <x v="2"/>
    <s v="12/31/2014"/>
    <n v="8073855000"/>
    <n v="5306281000"/>
    <n v="1048952000"/>
    <n v="0"/>
    <n v="772445000"/>
    <x v="1"/>
    <x v="43"/>
  </r>
  <r>
    <x v="325"/>
    <x v="3"/>
    <s v="12/31/2015"/>
    <n v="8299074000"/>
    <n v="5099393000"/>
    <n v="1086504000"/>
    <n v="0"/>
    <n v="827008000"/>
    <x v="1"/>
    <x v="43"/>
  </r>
  <r>
    <x v="326"/>
    <x v="0"/>
    <s v="12/31/2013"/>
    <n v="2104745000"/>
    <n v="155355000"/>
    <n v="346393000"/>
    <n v="859947000"/>
    <n v="0"/>
    <x v="3"/>
    <x v="19"/>
  </r>
  <r>
    <x v="326"/>
    <x v="1"/>
    <s v="12/31/2014"/>
    <n v="2819557000"/>
    <n v="205018000"/>
    <n v="519267000"/>
    <n v="1271353000"/>
    <n v="0"/>
    <x v="3"/>
    <x v="19"/>
  </r>
  <r>
    <x v="326"/>
    <x v="2"/>
    <s v="12/31/2015"/>
    <n v="4103728000"/>
    <n v="392709000"/>
    <n v="838526000"/>
    <n v="1620577000"/>
    <n v="0"/>
    <x v="3"/>
    <x v="19"/>
  </r>
  <r>
    <x v="326"/>
    <x v="3"/>
    <s v="12/31/2016"/>
    <n v="4860427000"/>
    <n v="299694000"/>
    <n v="1177697000"/>
    <n v="2052295000"/>
    <n v="0"/>
    <x v="3"/>
    <x v="19"/>
  </r>
  <r>
    <x v="327"/>
    <x v="0"/>
    <s v="12/31/2013"/>
    <n v="4245895000"/>
    <n v="2522803000"/>
    <n v="1324815000"/>
    <n v="0"/>
    <n v="1700000"/>
    <x v="0"/>
    <x v="108"/>
  </r>
  <r>
    <x v="327"/>
    <x v="1"/>
    <s v="12/31/2014"/>
    <n v="4695014000"/>
    <n v="2772098000"/>
    <n v="1425734000"/>
    <n v="0"/>
    <n v="557000"/>
    <x v="0"/>
    <x v="108"/>
  </r>
  <r>
    <x v="327"/>
    <x v="2"/>
    <s v="12/31/2015"/>
    <n v="5094933000"/>
    <n v="2980462000"/>
    <n v="1533799000"/>
    <n v="0"/>
    <n v="192000"/>
    <x v="0"/>
    <x v="108"/>
  </r>
  <r>
    <x v="327"/>
    <x v="3"/>
    <s v="12/31/2016"/>
    <n v="5250399000"/>
    <n v="3089723000"/>
    <n v="1606217000"/>
    <n v="0"/>
    <n v="1237000"/>
    <x v="0"/>
    <x v="108"/>
  </r>
  <r>
    <x v="328"/>
    <x v="0"/>
    <s v="2/28/2013"/>
    <n v="1328817000"/>
    <n v="200600000"/>
    <n v="660887000"/>
    <n v="263150000"/>
    <n v="0"/>
    <x v="2"/>
    <x v="102"/>
  </r>
  <r>
    <x v="328"/>
    <x v="1"/>
    <s v="2/28/2014"/>
    <n v="1534615000"/>
    <n v="232600000"/>
    <n v="750292000"/>
    <n v="317263000"/>
    <n v="0"/>
    <x v="2"/>
    <x v="102"/>
  </r>
  <r>
    <x v="328"/>
    <x v="2"/>
    <s v="2/28/2015"/>
    <n v="1789489000"/>
    <n v="273199000"/>
    <n v="898440000"/>
    <n v="367856000"/>
    <n v="0"/>
    <x v="2"/>
    <x v="102"/>
  </r>
  <r>
    <x v="328"/>
    <x v="3"/>
    <s v="2/29/2016"/>
    <n v="2052230000"/>
    <n v="309629000"/>
    <n v="1041231000"/>
    <n v="413322000"/>
    <n v="0"/>
    <x v="2"/>
    <x v="102"/>
  </r>
  <r>
    <x v="329"/>
    <x v="0"/>
    <s v="3/30/2013"/>
    <n v="6945000000"/>
    <n v="2789000000"/>
    <n v="2971000000"/>
    <n v="0"/>
    <n v="27000000"/>
    <x v="1"/>
    <x v="82"/>
  </r>
  <r>
    <x v="329"/>
    <x v="1"/>
    <s v="3/29/2014"/>
    <n v="7450000000"/>
    <n v="3140000000"/>
    <n v="3142000000"/>
    <n v="0"/>
    <n v="35000000"/>
    <x v="1"/>
    <x v="82"/>
  </r>
  <r>
    <x v="329"/>
    <x v="2"/>
    <s v="3/28/2015"/>
    <n v="7620000000"/>
    <n v="3242000000"/>
    <n v="3301000000"/>
    <n v="0"/>
    <n v="25000000"/>
    <x v="1"/>
    <x v="82"/>
  </r>
  <r>
    <x v="329"/>
    <x v="3"/>
    <d v="2016-02-04T00:00:00"/>
    <n v="7405000000"/>
    <n v="3218000000"/>
    <n v="3389000000"/>
    <n v="0"/>
    <n v="24000000"/>
    <x v="1"/>
    <x v="82"/>
  </r>
  <r>
    <x v="330"/>
    <x v="0"/>
    <s v="9/30/2013"/>
    <n v="6351900000"/>
    <n v="3778100000"/>
    <n v="1537700000"/>
    <n v="0"/>
    <n v="0"/>
    <x v="0"/>
    <x v="53"/>
  </r>
  <r>
    <x v="330"/>
    <x v="1"/>
    <s v="9/30/2014"/>
    <n v="6623500000"/>
    <n v="3869600000"/>
    <n v="1570100000"/>
    <n v="0"/>
    <n v="0"/>
    <x v="0"/>
    <x v="53"/>
  </r>
  <r>
    <x v="330"/>
    <x v="2"/>
    <s v="9/30/2015"/>
    <n v="6307900000"/>
    <n v="3604800000"/>
    <n v="1506400000"/>
    <n v="0"/>
    <n v="0"/>
    <x v="0"/>
    <x v="53"/>
  </r>
  <r>
    <x v="330"/>
    <x v="3"/>
    <s v="9/30/2016"/>
    <n v="5879500000"/>
    <n v="3404000000"/>
    <n v="1467400000"/>
    <n v="0"/>
    <n v="0"/>
    <x v="0"/>
    <x v="53"/>
  </r>
  <r>
    <x v="331"/>
    <x v="0"/>
    <s v="12/31/2012"/>
    <n v="2993489000"/>
    <n v="1321772000"/>
    <n v="914130000"/>
    <n v="0"/>
    <n v="0"/>
    <x v="0"/>
    <x v="53"/>
  </r>
  <r>
    <x v="331"/>
    <x v="1"/>
    <s v="12/31/2013"/>
    <n v="3238128000"/>
    <n v="1355200000"/>
    <n v="1040567000"/>
    <n v="0"/>
    <n v="0"/>
    <x v="0"/>
    <x v="53"/>
  </r>
  <r>
    <x v="331"/>
    <x v="2"/>
    <s v="12/31/2014"/>
    <n v="3549494000"/>
    <n v="1447595000"/>
    <n v="1102426000"/>
    <n v="0"/>
    <n v="0"/>
    <x v="0"/>
    <x v="53"/>
  </r>
  <r>
    <x v="331"/>
    <x v="3"/>
    <s v="12/31/2015"/>
    <n v="3582395000"/>
    <n v="1417749000"/>
    <n v="1136728000"/>
    <n v="0"/>
    <n v="0"/>
    <x v="0"/>
    <x v="53"/>
  </r>
  <r>
    <x v="332"/>
    <x v="0"/>
    <d v="2013-02-02T00:00:00"/>
    <n v="9721065000"/>
    <n v="7011428000"/>
    <n v="1437886000"/>
    <n v="0"/>
    <n v="0"/>
    <x v="1"/>
    <x v="74"/>
  </r>
  <r>
    <x v="332"/>
    <x v="1"/>
    <d v="2014-01-02T00:00:00"/>
    <n v="10230353000"/>
    <n v="7360924000"/>
    <n v="1526366000"/>
    <n v="0"/>
    <n v="0"/>
    <x v="1"/>
    <x v="74"/>
  </r>
  <r>
    <x v="332"/>
    <x v="2"/>
    <s v="1/31/2015"/>
    <n v="11041677000"/>
    <n v="7937956000"/>
    <n v="1615371000"/>
    <n v="0"/>
    <n v="0"/>
    <x v="1"/>
    <x v="74"/>
  </r>
  <r>
    <x v="332"/>
    <x v="3"/>
    <s v="1/30/2016"/>
    <n v="11939999000"/>
    <n v="8576873000"/>
    <n v="1738755000"/>
    <n v="0"/>
    <n v="0"/>
    <x v="1"/>
    <x v="74"/>
  </r>
  <r>
    <x v="333"/>
    <x v="0"/>
    <s v="12/31/2012"/>
    <n v="1367135000"/>
    <n v="328784000"/>
    <n v="248136000"/>
    <n v="0"/>
    <n v="445228000"/>
    <x v="9"/>
    <x v="27"/>
  </r>
  <r>
    <x v="333"/>
    <x v="1"/>
    <s v="12/31/2013"/>
    <n v="1832253000"/>
    <n v="516119000"/>
    <n v="391707000"/>
    <n v="0"/>
    <n v="492397000"/>
    <x v="9"/>
    <x v="27"/>
  </r>
  <r>
    <x v="333"/>
    <x v="2"/>
    <s v="12/31/2014"/>
    <n v="2042537000"/>
    <n v="605752000"/>
    <n v="191802000"/>
    <n v="0"/>
    <n v="551032000"/>
    <x v="9"/>
    <x v="27"/>
  </r>
  <r>
    <x v="333"/>
    <x v="3"/>
    <s v="12/31/2015"/>
    <n v="1181704000"/>
    <n v="648968000"/>
    <n v="165318000"/>
    <n v="0"/>
    <n v="581155000"/>
    <x v="9"/>
    <x v="27"/>
  </r>
  <r>
    <x v="334"/>
    <x v="0"/>
    <s v="12/31/2013"/>
    <n v="8417200000"/>
    <n v="5234700000"/>
    <n v="1088100000"/>
    <n v="0"/>
    <n v="877400000"/>
    <x v="0"/>
    <x v="53"/>
  </r>
  <r>
    <x v="334"/>
    <x v="1"/>
    <s v="12/31/2014"/>
    <n v="8803300000"/>
    <n v="5643100000"/>
    <n v="998400000"/>
    <n v="0"/>
    <n v="906900000"/>
    <x v="0"/>
    <x v="53"/>
  </r>
  <r>
    <x v="334"/>
    <x v="2"/>
    <s v="12/31/2015"/>
    <n v="9115000000"/>
    <n v="5518600000"/>
    <n v="1067000000"/>
    <n v="0"/>
    <n v="970600000"/>
    <x v="0"/>
    <x v="53"/>
  </r>
  <r>
    <x v="334"/>
    <x v="3"/>
    <s v="12/31/2016"/>
    <n v="9387700000"/>
    <n v="5764000000"/>
    <n v="1054500000"/>
    <n v="0"/>
    <n v="991100000"/>
    <x v="0"/>
    <x v="53"/>
  </r>
  <r>
    <x v="335"/>
    <x v="0"/>
    <s v="9/29/2013"/>
    <n v="14866800000"/>
    <n v="6382300000"/>
    <n v="5655800000"/>
    <n v="0"/>
    <n v="621400000"/>
    <x v="1"/>
    <x v="51"/>
  </r>
  <r>
    <x v="335"/>
    <x v="1"/>
    <s v="9/28/2014"/>
    <n v="16447800000"/>
    <n v="6858800000"/>
    <n v="6086800000"/>
    <n v="0"/>
    <n v="709600000"/>
    <x v="1"/>
    <x v="51"/>
  </r>
  <r>
    <x v="335"/>
    <x v="2"/>
    <s v="9/27/2015"/>
    <n v="19162700000"/>
    <n v="7787500000"/>
    <n v="7130200000"/>
    <n v="0"/>
    <n v="893900000"/>
    <x v="1"/>
    <x v="51"/>
  </r>
  <r>
    <x v="335"/>
    <x v="3"/>
    <d v="2016-02-10T00:00:00"/>
    <n v="21315900000"/>
    <n v="8511100000"/>
    <n v="7970300000"/>
    <n v="0"/>
    <n v="980800000"/>
    <x v="1"/>
    <x v="51"/>
  </r>
  <r>
    <x v="336"/>
    <x v="0"/>
    <s v="12/31/2012"/>
    <n v="4176000000"/>
    <n v="2754000000"/>
    <n v="207000000"/>
    <n v="0"/>
    <n v="356000000"/>
    <x v="5"/>
    <x v="10"/>
  </r>
  <r>
    <x v="336"/>
    <x v="1"/>
    <s v="12/31/2013"/>
    <n v="4495000000"/>
    <n v="2987000000"/>
    <n v="220000000"/>
    <n v="0"/>
    <n v="378000000"/>
    <x v="5"/>
    <x v="10"/>
  </r>
  <r>
    <x v="336"/>
    <x v="2"/>
    <s v="12/31/2014"/>
    <n v="4951000000"/>
    <n v="3331000000"/>
    <n v="229000000"/>
    <n v="0"/>
    <n v="384000000"/>
    <x v="5"/>
    <x v="10"/>
  </r>
  <r>
    <x v="336"/>
    <x v="3"/>
    <s v="12/31/2015"/>
    <n v="4380000000"/>
    <n v="2714000000"/>
    <n v="234000000"/>
    <n v="0"/>
    <n v="358000000"/>
    <x v="5"/>
    <x v="10"/>
  </r>
  <r>
    <x v="337"/>
    <x v="0"/>
    <s v="12/31/2012"/>
    <n v="5075000000"/>
    <n v="2417000000"/>
    <n v="337000000"/>
    <n v="0"/>
    <n v="746000000"/>
    <x v="9"/>
    <x v="92"/>
  </r>
  <r>
    <x v="337"/>
    <x v="1"/>
    <s v="12/31/2013"/>
    <n v="5518000000"/>
    <n v="2707000000"/>
    <n v="373000000"/>
    <n v="0"/>
    <n v="772000000"/>
    <x v="9"/>
    <x v="92"/>
  </r>
  <r>
    <x v="337"/>
    <x v="2"/>
    <s v="12/31/2014"/>
    <n v="5903000000"/>
    <n v="2790000000"/>
    <n v="393000000"/>
    <n v="0"/>
    <n v="796000000"/>
    <x v="9"/>
    <x v="92"/>
  </r>
  <r>
    <x v="337"/>
    <x v="3"/>
    <s v="12/31/2015"/>
    <n v="5234000000"/>
    <n v="2335000000"/>
    <n v="353000000"/>
    <n v="0"/>
    <n v="764000000"/>
    <x v="9"/>
    <x v="92"/>
  </r>
  <r>
    <x v="338"/>
    <x v="0"/>
    <s v="12/31/2013"/>
    <n v="7690800000"/>
    <n v="5100900000"/>
    <n v="1788300000"/>
    <n v="0"/>
    <n v="123200000"/>
    <x v="8"/>
    <x v="32"/>
  </r>
  <r>
    <x v="338"/>
    <x v="1"/>
    <s v="12/31/2014"/>
    <n v="7750500000"/>
    <n v="5062900000"/>
    <n v="1849400000"/>
    <n v="0"/>
    <n v="118900000"/>
    <x v="8"/>
    <x v="32"/>
  </r>
  <r>
    <x v="338"/>
    <x v="2"/>
    <s v="12/31/2015"/>
    <n v="7031500000"/>
    <n v="4444900000"/>
    <n v="1656200000"/>
    <n v="0"/>
    <n v="88700000"/>
    <x v="8"/>
    <x v="32"/>
  </r>
  <r>
    <x v="338"/>
    <x v="3"/>
    <s v="12/31/2016"/>
    <n v="6778300000"/>
    <n v="4246700000"/>
    <n v="1604400000"/>
    <n v="0"/>
    <n v="94900000"/>
    <x v="8"/>
    <x v="32"/>
  </r>
  <r>
    <x v="339"/>
    <x v="0"/>
    <s v="12/31/2012"/>
    <n v="9534462000"/>
    <n v="5328236000"/>
    <n v="3264896000"/>
    <n v="0"/>
    <n v="0"/>
    <x v="8"/>
    <x v="17"/>
  </r>
  <r>
    <x v="339"/>
    <x v="1"/>
    <s v="12/31/2013"/>
    <n v="10185532000"/>
    <n v="5568966000"/>
    <n v="3470200000"/>
    <n v="0"/>
    <n v="0"/>
    <x v="8"/>
    <x v="17"/>
  </r>
  <r>
    <x v="339"/>
    <x v="2"/>
    <s v="12/31/2014"/>
    <n v="11129533000"/>
    <n v="5965049000"/>
    <n v="3860448000"/>
    <n v="0"/>
    <n v="0"/>
    <x v="8"/>
    <x v="17"/>
  </r>
  <r>
    <x v="339"/>
    <x v="3"/>
    <s v="12/31/2015"/>
    <n v="11339304000"/>
    <n v="5780078000"/>
    <n v="3943786000"/>
    <n v="0"/>
    <n v="0"/>
    <x v="8"/>
    <x v="17"/>
  </r>
  <r>
    <x v="340"/>
    <x v="0"/>
    <d v="2013-02-02T00:00:00"/>
    <n v="3983400000"/>
    <n v="2446000000"/>
    <n v="976900000"/>
    <n v="0"/>
    <n v="0"/>
    <x v="1"/>
    <x v="25"/>
  </r>
  <r>
    <x v="340"/>
    <x v="1"/>
    <d v="2014-01-02T00:00:00"/>
    <n v="4209200000"/>
    <n v="2628700000"/>
    <n v="1010000000"/>
    <n v="0"/>
    <n v="0"/>
    <x v="1"/>
    <x v="25"/>
  </r>
  <r>
    <x v="340"/>
    <x v="2"/>
    <d v="2015-02-02T00:00:00"/>
    <n v="5736300000"/>
    <n v="3662100000"/>
    <n v="1497600000"/>
    <n v="0"/>
    <n v="0"/>
    <x v="1"/>
    <x v="25"/>
  </r>
  <r>
    <x v="340"/>
    <x v="3"/>
    <s v="1/30/2016"/>
    <n v="6550200000"/>
    <n v="4109800000"/>
    <n v="1736700000"/>
    <n v="0"/>
    <n v="0"/>
    <x v="1"/>
    <x v="25"/>
  </r>
  <r>
    <x v="341"/>
    <x v="0"/>
    <s v="4/30/2013"/>
    <n v="5897700000"/>
    <n v="3870100000"/>
    <n v="1020400000"/>
    <n v="0"/>
    <n v="96800000"/>
    <x v="4"/>
    <x v="40"/>
  </r>
  <r>
    <x v="341"/>
    <x v="1"/>
    <s v="4/30/2014"/>
    <n v="5610600000"/>
    <n v="3579600000"/>
    <n v="1013100000"/>
    <n v="0"/>
    <n v="98900000"/>
    <x v="4"/>
    <x v="40"/>
  </r>
  <r>
    <x v="341"/>
    <x v="2"/>
    <s v="4/30/2015"/>
    <n v="5692700000"/>
    <n v="3724000000"/>
    <n v="1085800000"/>
    <n v="0"/>
    <n v="110900000"/>
    <x v="4"/>
    <x v="40"/>
  </r>
  <r>
    <x v="341"/>
    <x v="3"/>
    <s v="4/30/2016"/>
    <n v="7811200000"/>
    <n v="4843400000"/>
    <n v="1614100000"/>
    <n v="0"/>
    <n v="208400000"/>
    <x v="4"/>
    <x v="40"/>
  </r>
  <r>
    <x v="342"/>
    <x v="0"/>
    <s v="12/31/2012"/>
    <n v="1290052000"/>
    <n v="470243000"/>
    <n v="120310000"/>
    <n v="0"/>
    <n v="330418000"/>
    <x v="7"/>
    <x v="109"/>
  </r>
  <r>
    <x v="342"/>
    <x v="1"/>
    <s v="12/31/2013"/>
    <n v="1371065000"/>
    <n v="479665000"/>
    <n v="122128000"/>
    <n v="0"/>
    <n v="340316000"/>
    <x v="7"/>
    <x v="109"/>
  </r>
  <r>
    <x v="342"/>
    <x v="2"/>
    <s v="12/31/2014"/>
    <n v="1519978000"/>
    <n v="500126000"/>
    <n v="133502000"/>
    <n v="0"/>
    <n v="393987000"/>
    <x v="7"/>
    <x v="109"/>
  </r>
  <r>
    <x v="342"/>
    <x v="3"/>
    <s v="12/31/2015"/>
    <n v="1662829000"/>
    <n v="534326000"/>
    <n v="139137000"/>
    <n v="0"/>
    <n v="588235000"/>
    <x v="7"/>
    <x v="109"/>
  </r>
  <r>
    <x v="343"/>
    <x v="0"/>
    <s v="12/31/2013"/>
    <n v="3237500000"/>
    <n v="1638900000"/>
    <n v="1012400000"/>
    <n v="0"/>
    <n v="0"/>
    <x v="1"/>
    <x v="110"/>
  </r>
  <r>
    <x v="343"/>
    <x v="1"/>
    <d v="2015-03-01T00:00:00"/>
    <n v="3492600000"/>
    <n v="1759200000"/>
    <n v="1048700000"/>
    <n v="0"/>
    <n v="0"/>
    <x v="1"/>
    <x v="110"/>
  </r>
  <r>
    <x v="343"/>
    <x v="2"/>
    <d v="2016-02-01T00:00:00"/>
    <n v="3593100000"/>
    <n v="1774600000"/>
    <n v="1053700000"/>
    <n v="0"/>
    <n v="0"/>
    <x v="1"/>
    <x v="110"/>
  </r>
  <r>
    <x v="343"/>
    <x v="3"/>
    <s v="12/31/2016"/>
    <n v="3711800000"/>
    <n v="1803500000"/>
    <n v="1054100000"/>
    <n v="0"/>
    <n v="0"/>
    <x v="1"/>
    <x v="110"/>
  </r>
  <r>
    <x v="344"/>
    <x v="0"/>
    <s v="12/31/2012"/>
    <n v="2307182000"/>
    <n v="610836000"/>
    <n v="655473000"/>
    <n v="0"/>
    <n v="107591000"/>
    <x v="1"/>
    <x v="67"/>
  </r>
  <r>
    <x v="344"/>
    <x v="1"/>
    <s v="12/31/2013"/>
    <n v="2530809000"/>
    <n v="699294000"/>
    <n v="729055000"/>
    <n v="0"/>
    <n v="117580000"/>
    <x v="1"/>
    <x v="67"/>
  </r>
  <r>
    <x v="344"/>
    <x v="2"/>
    <s v="12/31/2014"/>
    <n v="2665456000"/>
    <n v="778896000"/>
    <n v="764799000"/>
    <n v="0"/>
    <n v="128582000"/>
    <x v="1"/>
    <x v="67"/>
  </r>
  <r>
    <x v="344"/>
    <x v="3"/>
    <s v="12/31/2015"/>
    <n v="3018227000"/>
    <n v="987357000"/>
    <n v="785179000"/>
    <n v="0"/>
    <n v="137596000"/>
    <x v="1"/>
    <x v="67"/>
  </r>
  <r>
    <x v="345"/>
    <x v="0"/>
    <s v="12/31/2012"/>
    <n v="16537000000"/>
    <n v="9373000000"/>
    <n v="914000000"/>
    <n v="0"/>
    <n v="1787000000"/>
    <x v="5"/>
    <x v="11"/>
  </r>
  <r>
    <x v="345"/>
    <x v="1"/>
    <s v="12/31/2013"/>
    <n v="17087000000"/>
    <n v="9817000000"/>
    <n v="934000000"/>
    <n v="0"/>
    <n v="1901000000"/>
    <x v="5"/>
    <x v="11"/>
  </r>
  <r>
    <x v="345"/>
    <x v="2"/>
    <s v="12/31/2014"/>
    <n v="18467000000"/>
    <n v="11031000000"/>
    <n v="981000000"/>
    <n v="0"/>
    <n v="1945000000"/>
    <x v="5"/>
    <x v="11"/>
  </r>
  <r>
    <x v="345"/>
    <x v="3"/>
    <s v="12/31/2015"/>
    <n v="17489000000"/>
    <n v="9811000000"/>
    <n v="997000000"/>
    <n v="0"/>
    <n v="2034000000"/>
    <x v="5"/>
    <x v="11"/>
  </r>
  <r>
    <x v="346"/>
    <x v="0"/>
    <s v="12/31/2012"/>
    <n v="4256157000"/>
    <n v="800380000"/>
    <n v="376687000"/>
    <n v="0"/>
    <n v="1068382000"/>
    <x v="7"/>
    <x v="14"/>
  </r>
  <r>
    <x v="346"/>
    <x v="1"/>
    <s v="12/31/2013"/>
    <n v="4543849000"/>
    <n v="837946000"/>
    <n v="402369000"/>
    <n v="0"/>
    <n v="1107700000"/>
    <x v="7"/>
    <x v="14"/>
  </r>
  <r>
    <x v="346"/>
    <x v="2"/>
    <s v="12/31/2014"/>
    <n v="4870818000"/>
    <n v="882803000"/>
    <n v="446845000"/>
    <n v="0"/>
    <n v="1143827000"/>
    <x v="7"/>
    <x v="14"/>
  </r>
  <r>
    <x v="346"/>
    <x v="3"/>
    <s v="12/31/2015"/>
    <n v="5266103000"/>
    <n v="960192000"/>
    <n v="452835000"/>
    <n v="0"/>
    <n v="1177568000"/>
    <x v="7"/>
    <x v="14"/>
  </r>
  <r>
    <x v="347"/>
    <x v="0"/>
    <d v="2013-02-02T00:00:00"/>
    <n v="24380510000"/>
    <n v="17889249000"/>
    <n v="4884284000"/>
    <n v="0"/>
    <n v="78900000"/>
    <x v="1"/>
    <x v="25"/>
  </r>
  <r>
    <x v="347"/>
    <x v="1"/>
    <d v="2014-01-02T00:00:00"/>
    <n v="23114000000"/>
    <n v="17082000000"/>
    <n v="4735000000"/>
    <n v="0"/>
    <n v="55000000"/>
    <x v="1"/>
    <x v="25"/>
  </r>
  <r>
    <x v="347"/>
    <x v="2"/>
    <s v="1/31/2015"/>
    <n v="22492000000"/>
    <n v="16691000000"/>
    <n v="4816000000"/>
    <n v="0"/>
    <n v="62000000"/>
    <x v="1"/>
    <x v="25"/>
  </r>
  <r>
    <x v="347"/>
    <x v="3"/>
    <s v="1/30/2016"/>
    <n v="21059000000"/>
    <n v="15545000000"/>
    <n v="4600000000"/>
    <n v="0"/>
    <n v="67000000"/>
    <x v="1"/>
    <x v="25"/>
  </r>
  <r>
    <x v="348"/>
    <x v="0"/>
    <s v="12/31/2012"/>
    <n v="1913149000"/>
    <n v="1055844000"/>
    <n v="356817000"/>
    <n v="0"/>
    <n v="31652000"/>
    <x v="0"/>
    <x v="53"/>
  </r>
  <r>
    <x v="348"/>
    <x v="1"/>
    <s v="12/31/2013"/>
    <n v="2142807000"/>
    <n v="1178173000"/>
    <n v="390610000"/>
    <n v="0"/>
    <n v="38405000"/>
    <x v="0"/>
    <x v="53"/>
  </r>
  <r>
    <x v="348"/>
    <x v="2"/>
    <s v="12/31/2014"/>
    <n v="2555601000"/>
    <n v="1461190000"/>
    <n v="489937000"/>
    <n v="0"/>
    <n v="48138000"/>
    <x v="0"/>
    <x v="53"/>
  </r>
  <r>
    <x v="348"/>
    <x v="3"/>
    <s v="12/31/2015"/>
    <n v="2985908000"/>
    <n v="1719723000"/>
    <n v="712803000"/>
    <n v="0"/>
    <n v="65770000"/>
    <x v="0"/>
    <x v="53"/>
  </r>
  <r>
    <x v="349"/>
    <x v="0"/>
    <s v="12/31/2012"/>
    <n v="9647000000"/>
    <n v="6646000000"/>
    <n v="359000000"/>
    <n v="0"/>
    <n v="1090000000"/>
    <x v="5"/>
    <x v="10"/>
  </r>
  <r>
    <x v="349"/>
    <x v="1"/>
    <s v="12/31/2013"/>
    <n v="10557000000"/>
    <n v="7186000000"/>
    <n v="574000000"/>
    <n v="0"/>
    <n v="1113000000"/>
    <x v="5"/>
    <x v="10"/>
  </r>
  <r>
    <x v="349"/>
    <x v="2"/>
    <s v="12/31/2014"/>
    <n v="11035000000"/>
    <n v="7689000000"/>
    <n v="414000000"/>
    <n v="0"/>
    <n v="1156000000"/>
    <x v="5"/>
    <x v="10"/>
  </r>
  <r>
    <x v="349"/>
    <x v="3"/>
    <s v="12/31/2015"/>
    <n v="10231000000"/>
    <n v="6648000000"/>
    <n v="397000000"/>
    <n v="0"/>
    <n v="1250000000"/>
    <x v="5"/>
    <x v="10"/>
  </r>
  <r>
    <x v="350"/>
    <x v="0"/>
    <s v="12/31/2012"/>
    <n v="11240000000"/>
    <n v="429000000"/>
    <n v="6073000000"/>
    <n v="0"/>
    <n v="1441000000"/>
    <x v="6"/>
    <x v="35"/>
  </r>
  <r>
    <x v="350"/>
    <x v="1"/>
    <s v="12/31/2013"/>
    <n v="8602000000"/>
    <n v="291000000"/>
    <n v="5808000000"/>
    <n v="0"/>
    <n v="576000000"/>
    <x v="6"/>
    <x v="35"/>
  </r>
  <r>
    <x v="350"/>
    <x v="2"/>
    <s v="12/31/2014"/>
    <n v="8707000000"/>
    <n v="235000000"/>
    <n v="5518000000"/>
    <n v="0"/>
    <n v="367000000"/>
    <x v="6"/>
    <x v="35"/>
  </r>
  <r>
    <x v="350"/>
    <x v="3"/>
    <s v="12/31/2015"/>
    <n v="8533000000"/>
    <n v="219000000"/>
    <n v="5120000000"/>
    <n v="0"/>
    <n v="205000000"/>
    <x v="6"/>
    <x v="35"/>
  </r>
  <r>
    <x v="351"/>
    <x v="0"/>
    <s v="6/28/2013"/>
    <n v="14351000000"/>
    <n v="10411000000"/>
    <n v="635000000"/>
    <n v="1133000000"/>
    <n v="79000000"/>
    <x v="2"/>
    <x v="111"/>
  </r>
  <r>
    <x v="351"/>
    <x v="1"/>
    <s v="6/27/2014"/>
    <n v="13724000000"/>
    <n v="9878000000"/>
    <n v="722000000"/>
    <n v="1226000000"/>
    <n v="98000000"/>
    <x v="2"/>
    <x v="111"/>
  </r>
  <r>
    <x v="351"/>
    <x v="2"/>
    <d v="2015-03-07T00:00:00"/>
    <n v="13739000000"/>
    <n v="9930000000"/>
    <n v="237000000"/>
    <n v="1353000000"/>
    <n v="129000000"/>
    <x v="2"/>
    <x v="111"/>
  </r>
  <r>
    <x v="351"/>
    <x v="3"/>
    <d v="2016-01-07T00:00:00"/>
    <n v="11160000000"/>
    <n v="8545000000"/>
    <n v="635000000"/>
    <n v="1237000000"/>
    <n v="123000000"/>
    <x v="2"/>
    <x v="111"/>
  </r>
  <r>
    <x v="352"/>
    <x v="0"/>
    <s v="2/28/2013"/>
    <n v="2796100000"/>
    <n v="1687800000"/>
    <n v="585400000"/>
    <n v="0"/>
    <n v="0"/>
    <x v="4"/>
    <x v="112"/>
  </r>
  <r>
    <x v="352"/>
    <x v="1"/>
    <s v="2/28/2014"/>
    <n v="4867700000"/>
    <n v="2876000000"/>
    <n v="895100000"/>
    <n v="0"/>
    <n v="0"/>
    <x v="4"/>
    <x v="112"/>
  </r>
  <r>
    <x v="352"/>
    <x v="2"/>
    <s v="2/28/2015"/>
    <n v="6028000000"/>
    <n v="3449400000"/>
    <n v="1078400000"/>
    <n v="0"/>
    <n v="0"/>
    <x v="4"/>
    <x v="112"/>
  </r>
  <r>
    <x v="352"/>
    <x v="3"/>
    <s v="2/29/2016"/>
    <n v="6548400000"/>
    <n v="3606100000"/>
    <n v="1177200000"/>
    <n v="0"/>
    <n v="0"/>
    <x v="4"/>
    <x v="112"/>
  </r>
  <r>
    <x v="353"/>
    <x v="0"/>
    <s v="12/28/2013"/>
    <n v="10889500000"/>
    <n v="6985800000"/>
    <n v="2960300000"/>
    <n v="0"/>
    <n v="0"/>
    <x v="1"/>
    <x v="110"/>
  </r>
  <r>
    <x v="353"/>
    <x v="1"/>
    <d v="2015-03-01T00:00:00"/>
    <n v="11338600000"/>
    <n v="7235900000"/>
    <n v="2814600000"/>
    <n v="0"/>
    <n v="0"/>
    <x v="1"/>
    <x v="110"/>
  </r>
  <r>
    <x v="353"/>
    <x v="2"/>
    <d v="2016-02-01T00:00:00"/>
    <n v="11171800000"/>
    <n v="7099800000"/>
    <n v="2681100000"/>
    <n v="0"/>
    <n v="0"/>
    <x v="1"/>
    <x v="110"/>
  </r>
  <r>
    <x v="353"/>
    <x v="3"/>
    <s v="12/31/2016"/>
    <n v="11406900000"/>
    <n v="7139700000"/>
    <n v="2798900000"/>
    <n v="0"/>
    <n v="0"/>
    <x v="1"/>
    <x v="110"/>
  </r>
  <r>
    <x v="354"/>
    <x v="0"/>
    <s v="9/27/2013"/>
    <n v="1792000000"/>
    <n v="1025400000"/>
    <n v="159700000"/>
    <n v="226300000"/>
    <n v="29100000"/>
    <x v="2"/>
    <x v="7"/>
  </r>
  <r>
    <x v="354"/>
    <x v="1"/>
    <d v="2014-03-10T00:00:00"/>
    <n v="2291500000"/>
    <n v="1268800000"/>
    <n v="179100000"/>
    <n v="252200000"/>
    <n v="25900000"/>
    <x v="2"/>
    <x v="7"/>
  </r>
  <r>
    <x v="354"/>
    <x v="2"/>
    <d v="2015-02-10T00:00:00"/>
    <n v="3258400000"/>
    <n v="1703900000"/>
    <n v="191300000"/>
    <n v="303200000"/>
    <n v="33500000"/>
    <x v="2"/>
    <x v="7"/>
  </r>
  <r>
    <x v="354"/>
    <x v="3"/>
    <s v="9/30/2016"/>
    <n v="3289000000"/>
    <n v="1623800000"/>
    <n v="195900000"/>
    <n v="312400000"/>
    <n v="33400000"/>
    <x v="2"/>
    <x v="7"/>
  </r>
  <r>
    <x v="355"/>
    <x v="0"/>
    <s v="12/31/2012"/>
    <n v="2730000000"/>
    <n v="245000000"/>
    <n v="835000000"/>
    <n v="0"/>
    <n v="811000000"/>
    <x v="9"/>
    <x v="27"/>
  </r>
  <r>
    <x v="355"/>
    <x v="1"/>
    <s v="12/31/2013"/>
    <n v="3371000000"/>
    <n v="328000000"/>
    <n v="1052000000"/>
    <n v="0"/>
    <n v="787000000"/>
    <x v="9"/>
    <x v="27"/>
  </r>
  <r>
    <x v="355"/>
    <x v="2"/>
    <s v="12/31/2014"/>
    <n v="4038000000"/>
    <n v="427000000"/>
    <n v="1296000000"/>
    <n v="0"/>
    <n v="942000000"/>
    <x v="9"/>
    <x v="27"/>
  </r>
  <r>
    <x v="355"/>
    <x v="3"/>
    <s v="12/31/2015"/>
    <n v="3133000000"/>
    <n v="689000000"/>
    <n v="1208000000"/>
    <n v="0"/>
    <n v="1091000000"/>
    <x v="9"/>
    <x v="27"/>
  </r>
  <r>
    <x v="356"/>
    <x v="0"/>
    <s v="12/31/2012"/>
    <n v="10793000000"/>
    <n v="362000000"/>
    <n v="2123000000"/>
    <n v="0"/>
    <n v="4549000000"/>
    <x v="6"/>
    <x v="34"/>
  </r>
  <r>
    <x v="356"/>
    <x v="1"/>
    <s v="12/31/2013"/>
    <n v="11813000000"/>
    <n v="374000000"/>
    <n v="2484000000"/>
    <n v="0"/>
    <n v="5445000000"/>
    <x v="6"/>
    <x v="34"/>
  </r>
  <r>
    <x v="356"/>
    <x v="2"/>
    <s v="12/31/2014"/>
    <n v="12727000000"/>
    <n v="470000000"/>
    <n v="2927000000"/>
    <n v="0"/>
    <n v="5492000000"/>
    <x v="6"/>
    <x v="34"/>
  </r>
  <r>
    <x v="356"/>
    <x v="3"/>
    <s v="12/31/2015"/>
    <n v="13620000000"/>
    <n v="607000000"/>
    <n v="3264000000"/>
    <n v="0"/>
    <n v="5690000000"/>
    <x v="6"/>
    <x v="34"/>
  </r>
  <r>
    <x v="357"/>
    <x v="0"/>
    <s v="12/31/2013"/>
    <n v="9021000000"/>
    <n v="3002000000"/>
    <n v="4089000000"/>
    <n v="536000000"/>
    <n v="138000000"/>
    <x v="3"/>
    <x v="5"/>
  </r>
  <r>
    <x v="357"/>
    <x v="1"/>
    <s v="12/31/2014"/>
    <n v="9675000000"/>
    <n v="3319000000"/>
    <n v="4308000000"/>
    <n v="614000000"/>
    <n v="188000000"/>
    <x v="3"/>
    <x v="5"/>
  </r>
  <r>
    <x v="357"/>
    <x v="2"/>
    <s v="12/31/2015"/>
    <n v="9946000000"/>
    <n v="3344000000"/>
    <n v="3906000000"/>
    <n v="625000000"/>
    <n v="210000000"/>
    <x v="3"/>
    <x v="5"/>
  </r>
  <r>
    <x v="357"/>
    <x v="3"/>
    <s v="12/31/2016"/>
    <n v="11325000000"/>
    <n v="3830000000"/>
    <n v="4295000000"/>
    <n v="715000000"/>
    <n v="319000000"/>
    <x v="3"/>
    <x v="5"/>
  </r>
  <r>
    <x v="358"/>
    <x v="0"/>
    <s v="3/29/2013"/>
    <n v="6906000000"/>
    <n v="1175000000"/>
    <n v="3236000000"/>
    <n v="1026000000"/>
    <n v="286000000"/>
    <x v="2"/>
    <x v="6"/>
  </r>
  <r>
    <x v="358"/>
    <x v="1"/>
    <s v="3/28/2014"/>
    <n v="4183000000"/>
    <n v="791000000"/>
    <n v="2186000000"/>
    <n v="722000000"/>
    <n v="93000000"/>
    <x v="2"/>
    <x v="6"/>
  </r>
  <r>
    <x v="358"/>
    <x v="2"/>
    <d v="2015-03-04T00:00:00"/>
    <n v="3956000000"/>
    <n v="727000000"/>
    <n v="2012000000"/>
    <n v="812000000"/>
    <n v="87000000"/>
    <x v="2"/>
    <x v="6"/>
  </r>
  <r>
    <x v="358"/>
    <x v="3"/>
    <d v="2016-01-04T00:00:00"/>
    <n v="3600000000"/>
    <n v="615000000"/>
    <n v="1587000000"/>
    <n v="748000000"/>
    <n v="57000000"/>
    <x v="2"/>
    <x v="6"/>
  </r>
  <r>
    <x v="359"/>
    <x v="0"/>
    <s v="6/29/2013"/>
    <n v="44411233000"/>
    <n v="36414626000"/>
    <n v="6338129000"/>
    <n v="0"/>
    <n v="0"/>
    <x v="4"/>
    <x v="113"/>
  </r>
  <r>
    <x v="359"/>
    <x v="1"/>
    <s v="6/28/2014"/>
    <n v="46516712000"/>
    <n v="38335677000"/>
    <n v="0"/>
    <n v="0"/>
    <n v="0"/>
    <x v="4"/>
    <x v="113"/>
  </r>
  <r>
    <x v="359"/>
    <x v="2"/>
    <s v="6/27/2015"/>
    <n v="48680752000"/>
    <n v="40129236000"/>
    <n v="0"/>
    <n v="0"/>
    <n v="0"/>
    <x v="4"/>
    <x v="113"/>
  </r>
  <r>
    <x v="359"/>
    <x v="3"/>
    <d v="2016-02-07T00:00:00"/>
    <n v="50366919000"/>
    <n v="41326447000"/>
    <n v="0"/>
    <n v="0"/>
    <n v="0"/>
    <x v="4"/>
    <x v="113"/>
  </r>
  <r>
    <x v="360"/>
    <x v="0"/>
    <s v="12/31/2012"/>
    <n v="127434000000"/>
    <n v="55228000000"/>
    <n v="41066000000"/>
    <n v="0"/>
    <n v="18143000000"/>
    <x v="10"/>
    <x v="61"/>
  </r>
  <r>
    <x v="360"/>
    <x v="1"/>
    <s v="12/31/2013"/>
    <n v="128752000000"/>
    <n v="51191000000"/>
    <n v="28414000000"/>
    <n v="0"/>
    <n v="18395000000"/>
    <x v="10"/>
    <x v="61"/>
  </r>
  <r>
    <x v="360"/>
    <x v="2"/>
    <s v="12/31/2014"/>
    <n v="132447000000"/>
    <n v="60145000000"/>
    <n v="41817000000"/>
    <n v="0"/>
    <n v="18273000000"/>
    <x v="10"/>
    <x v="61"/>
  </r>
  <r>
    <x v="360"/>
    <x v="3"/>
    <s v="12/31/2015"/>
    <n v="146801000000"/>
    <n v="67046000000"/>
    <n v="32954000000"/>
    <n v="0"/>
    <n v="22016000000"/>
    <x v="10"/>
    <x v="61"/>
  </r>
  <r>
    <x v="361"/>
    <x v="0"/>
    <s v="12/31/2013"/>
    <n v="4206100000"/>
    <n v="2545600000"/>
    <n v="1193800000"/>
    <n v="0"/>
    <n v="0"/>
    <x v="4"/>
    <x v="114"/>
  </r>
  <r>
    <x v="361"/>
    <x v="1"/>
    <s v="12/31/2014"/>
    <n v="4146300000"/>
    <n v="2493300000"/>
    <n v="1163900000"/>
    <n v="0"/>
    <n v="0"/>
    <x v="4"/>
    <x v="114"/>
  </r>
  <r>
    <x v="361"/>
    <x v="2"/>
    <s v="12/31/2015"/>
    <n v="3567500000"/>
    <n v="2163500000"/>
    <n v="1051800000"/>
    <n v="0"/>
    <n v="0"/>
    <x v="4"/>
    <x v="114"/>
  </r>
  <r>
    <x v="361"/>
    <x v="3"/>
    <s v="12/31/2016"/>
    <n v="4885000000"/>
    <n v="3003100000"/>
    <n v="1597300000"/>
    <n v="0"/>
    <n v="0"/>
    <x v="4"/>
    <x v="114"/>
  </r>
  <r>
    <x v="362"/>
    <x v="0"/>
    <s v="12/31/2012"/>
    <n v="2665000000"/>
    <n v="1174000000"/>
    <n v="728000000"/>
    <n v="183000000"/>
    <n v="0"/>
    <x v="2"/>
    <x v="6"/>
  </r>
  <r>
    <x v="362"/>
    <x v="1"/>
    <s v="12/31/2013"/>
    <n v="2692000000"/>
    <n v="1219000000"/>
    <n v="757000000"/>
    <n v="184000000"/>
    <n v="0"/>
    <x v="2"/>
    <x v="6"/>
  </r>
  <r>
    <x v="362"/>
    <x v="2"/>
    <s v="12/31/2014"/>
    <n v="2732000000"/>
    <n v="1253000000"/>
    <n v="770000000"/>
    <n v="206000000"/>
    <n v="0"/>
    <x v="2"/>
    <x v="6"/>
  </r>
  <r>
    <x v="362"/>
    <x v="3"/>
    <s v="12/31/2015"/>
    <n v="2530000000"/>
    <n v="1254000000"/>
    <n v="765000000"/>
    <n v="228000000"/>
    <n v="0"/>
    <x v="2"/>
    <x v="6"/>
  </r>
  <r>
    <x v="363"/>
    <x v="0"/>
    <s v="9/30/2013"/>
    <n v="1924400000"/>
    <n v="874838000"/>
    <n v="254468000"/>
    <n v="0"/>
    <n v="45639000"/>
    <x v="0"/>
    <x v="30"/>
  </r>
  <r>
    <x v="363"/>
    <x v="1"/>
    <s v="9/30/2014"/>
    <n v="2372906000"/>
    <n v="1105032000"/>
    <n v="276446000"/>
    <n v="0"/>
    <n v="63608000"/>
    <x v="0"/>
    <x v="30"/>
  </r>
  <r>
    <x v="363"/>
    <x v="2"/>
    <s v="9/30/2015"/>
    <n v="2707115000"/>
    <n v="1257270000"/>
    <n v="321624000"/>
    <n v="0"/>
    <n v="54219000"/>
    <x v="0"/>
    <x v="30"/>
  </r>
  <r>
    <x v="363"/>
    <x v="3"/>
    <s v="9/30/2016"/>
    <n v="3171411000"/>
    <n v="1443348000"/>
    <n v="382858000"/>
    <n v="0"/>
    <n v="77445000"/>
    <x v="0"/>
    <x v="30"/>
  </r>
  <r>
    <x v="364"/>
    <x v="0"/>
    <s v="9/27/2013"/>
    <n v="11390000000"/>
    <n v="7739000000"/>
    <n v="1440000000"/>
    <n v="590000000"/>
    <n v="0"/>
    <x v="2"/>
    <x v="115"/>
  </r>
  <r>
    <x v="364"/>
    <x v="1"/>
    <s v="9/26/2014"/>
    <n v="11973000000"/>
    <n v="8001000000"/>
    <n v="1534000000"/>
    <n v="583000000"/>
    <n v="0"/>
    <x v="2"/>
    <x v="115"/>
  </r>
  <r>
    <x v="364"/>
    <x v="2"/>
    <s v="9/25/2015"/>
    <n v="12233000000"/>
    <n v="8146000000"/>
    <n v="1504000000"/>
    <n v="627000000"/>
    <n v="0"/>
    <x v="2"/>
    <x v="115"/>
  </r>
  <r>
    <x v="364"/>
    <x v="3"/>
    <s v="9/30/2016"/>
    <n v="12238000000"/>
    <n v="8205000000"/>
    <n v="1463000000"/>
    <n v="644000000"/>
    <n v="0"/>
    <x v="2"/>
    <x v="115"/>
  </r>
  <r>
    <x v="365"/>
    <x v="0"/>
    <s v="12/30/2012"/>
    <n v="5353197000"/>
    <n v="2943847000"/>
    <n v="1303427000"/>
    <n v="0"/>
    <n v="194039000"/>
    <x v="1"/>
    <x v="116"/>
  </r>
  <r>
    <x v="365"/>
    <x v="1"/>
    <s v="12/29/2013"/>
    <n v="1603123000"/>
    <n v="662769000"/>
    <n v="531932000"/>
    <n v="0"/>
    <n v="74833000"/>
    <x v="1"/>
    <x v="116"/>
  </r>
  <r>
    <x v="365"/>
    <x v="2"/>
    <s v="12/31/2014"/>
    <n v="2626141000"/>
    <n v="954990000"/>
    <n v="766854000"/>
    <n v="0"/>
    <n v="151837000"/>
    <x v="1"/>
    <x v="116"/>
  </r>
  <r>
    <x v="365"/>
    <x v="3"/>
    <s v="12/31/2015"/>
    <n v="3050945000"/>
    <n v="923336000"/>
    <n v="1068221000"/>
    <n v="0"/>
    <n v="205087000"/>
    <x v="1"/>
    <x v="116"/>
  </r>
  <r>
    <x v="366"/>
    <x v="0"/>
    <d v="2013-02-02T00:00:00"/>
    <n v="73301000000"/>
    <n v="50568000000"/>
    <n v="15110000000"/>
    <n v="0"/>
    <n v="2044000000"/>
    <x v="1"/>
    <x v="64"/>
  </r>
  <r>
    <x v="366"/>
    <x v="1"/>
    <d v="2014-01-02T00:00:00"/>
    <n v="71279000000"/>
    <n v="50039000000"/>
    <n v="14465000000"/>
    <n v="0"/>
    <n v="1996000000"/>
    <x v="1"/>
    <x v="64"/>
  </r>
  <r>
    <x v="366"/>
    <x v="2"/>
    <s v="1/31/2015"/>
    <n v="72618000000"/>
    <n v="51278000000"/>
    <n v="14676000000"/>
    <n v="0"/>
    <n v="2129000000"/>
    <x v="1"/>
    <x v="64"/>
  </r>
  <r>
    <x v="366"/>
    <x v="3"/>
    <s v="1/30/2016"/>
    <n v="73785000000"/>
    <n v="51997000000"/>
    <n v="14665000000"/>
    <n v="0"/>
    <n v="2213000000"/>
    <x v="1"/>
    <x v="64"/>
  </r>
  <r>
    <x v="367"/>
    <x v="0"/>
    <s v="1/31/2013"/>
    <n v="3794249000"/>
    <n v="1630965000"/>
    <n v="1466067000"/>
    <n v="0"/>
    <n v="0"/>
    <x v="1"/>
    <x v="82"/>
  </r>
  <r>
    <x v="367"/>
    <x v="1"/>
    <s v="1/31/2014"/>
    <n v="4031100000"/>
    <n v="1690700000"/>
    <n v="2036100000"/>
    <n v="0"/>
    <n v="0"/>
    <x v="1"/>
    <x v="82"/>
  </r>
  <r>
    <x v="367"/>
    <x v="2"/>
    <s v="1/31/2015"/>
    <n v="4249900000"/>
    <n v="1712700000"/>
    <n v="1645800000"/>
    <n v="0"/>
    <n v="0"/>
    <x v="1"/>
    <x v="82"/>
  </r>
  <r>
    <x v="367"/>
    <x v="3"/>
    <s v="1/31/2016"/>
    <n v="4104900000"/>
    <n v="1613600000"/>
    <n v="1731200000"/>
    <n v="0"/>
    <n v="0"/>
    <x v="1"/>
    <x v="82"/>
  </r>
  <r>
    <x v="368"/>
    <x v="0"/>
    <d v="2013-02-02T00:00:00"/>
    <n v="25878372000"/>
    <n v="18521400000"/>
    <n v="4250446000"/>
    <n v="0"/>
    <n v="0"/>
    <x v="1"/>
    <x v="74"/>
  </r>
  <r>
    <x v="368"/>
    <x v="1"/>
    <d v="2014-01-02T00:00:00"/>
    <n v="27422696000"/>
    <n v="19605037000"/>
    <n v="4467089000"/>
    <n v="0"/>
    <n v="0"/>
    <x v="1"/>
    <x v="74"/>
  </r>
  <r>
    <x v="368"/>
    <x v="2"/>
    <s v="1/31/2015"/>
    <n v="29078407000"/>
    <n v="20776522000"/>
    <n v="4695384000"/>
    <n v="0"/>
    <n v="0"/>
    <x v="1"/>
    <x v="74"/>
  </r>
  <r>
    <x v="368"/>
    <x v="3"/>
    <s v="1/30/2016"/>
    <n v="30944938000"/>
    <n v="22034523000"/>
    <n v="5205715000"/>
    <n v="0"/>
    <n v="0"/>
    <x v="1"/>
    <x v="74"/>
  </r>
  <r>
    <x v="369"/>
    <x v="0"/>
    <s v="12/31/2012"/>
    <n v="3589516000"/>
    <n v="1955682000"/>
    <n v="0"/>
    <n v="0"/>
    <n v="787329000"/>
    <x v="6"/>
    <x v="12"/>
  </r>
  <r>
    <x v="369"/>
    <x v="1"/>
    <s v="12/31/2013"/>
    <n v="3494253000"/>
    <n v="1838766000"/>
    <n v="0"/>
    <n v="0"/>
    <n v="819711000"/>
    <x v="6"/>
    <x v="12"/>
  </r>
  <r>
    <x v="369"/>
    <x v="2"/>
    <s v="12/31/2014"/>
    <n v="3620095000"/>
    <n v="1903384000"/>
    <n v="0"/>
    <n v="0"/>
    <n v="855908000"/>
    <x v="6"/>
    <x v="12"/>
  </r>
  <r>
    <x v="369"/>
    <x v="3"/>
    <s v="12/31/2015"/>
    <n v="3766065000"/>
    <n v="2016212000"/>
    <n v="0"/>
    <n v="0"/>
    <n v="907024000"/>
    <x v="6"/>
    <x v="12"/>
  </r>
  <r>
    <x v="370"/>
    <x v="0"/>
    <s v="12/31/2012"/>
    <n v="12509900000"/>
    <n v="7214400000"/>
    <n v="3354900000"/>
    <n v="376400000"/>
    <n v="0"/>
    <x v="3"/>
    <x v="5"/>
  </r>
  <r>
    <x v="370"/>
    <x v="1"/>
    <s v="12/31/2013"/>
    <n v="13090300000"/>
    <n v="7561200000"/>
    <n v="3446300000"/>
    <n v="395500000"/>
    <n v="0"/>
    <x v="3"/>
    <x v="5"/>
  </r>
  <r>
    <x v="370"/>
    <x v="2"/>
    <s v="12/31/2014"/>
    <n v="16889600000"/>
    <n v="9397600000"/>
    <n v="4896100000"/>
    <n v="691100000"/>
    <n v="0"/>
    <x v="3"/>
    <x v="5"/>
  </r>
  <r>
    <x v="370"/>
    <x v="3"/>
    <s v="12/31/2015"/>
    <n v="16965400000"/>
    <n v="9209500000"/>
    <n v="4612100000"/>
    <n v="692300000"/>
    <n v="0"/>
    <x v="3"/>
    <x v="5"/>
  </r>
  <r>
    <x v="371"/>
    <x v="0"/>
    <s v="12/31/2012"/>
    <n v="763000000"/>
    <n v="12000000"/>
    <n v="429000000"/>
    <n v="0"/>
    <n v="26000000"/>
    <x v="1"/>
    <x v="24"/>
  </r>
  <r>
    <x v="371"/>
    <x v="1"/>
    <s v="12/31/2013"/>
    <n v="945000000"/>
    <n v="18000000"/>
    <n v="597000000"/>
    <n v="0"/>
    <n v="36000000"/>
    <x v="1"/>
    <x v="24"/>
  </r>
  <r>
    <x v="371"/>
    <x v="2"/>
    <s v="12/31/2014"/>
    <n v="1246000000"/>
    <n v="40000000"/>
    <n v="801000000"/>
    <n v="0"/>
    <n v="65000000"/>
    <x v="1"/>
    <x v="24"/>
  </r>
  <r>
    <x v="371"/>
    <x v="3"/>
    <s v="12/31/2015"/>
    <n v="1492000000"/>
    <n v="58000000"/>
    <n v="1109000000"/>
    <n v="0"/>
    <n v="93000000"/>
    <x v="1"/>
    <x v="24"/>
  </r>
  <r>
    <x v="372"/>
    <x v="0"/>
    <s v="12/31/2013"/>
    <n v="26191000000"/>
    <n v="13307000000"/>
    <n v="3757000000"/>
    <n v="0"/>
    <n v="3821000000"/>
    <x v="6"/>
    <x v="13"/>
  </r>
  <r>
    <x v="372"/>
    <x v="1"/>
    <s v="12/31/2014"/>
    <n v="27174000000"/>
    <n v="13870000000"/>
    <n v="3964000000"/>
    <n v="0"/>
    <n v="3882000000"/>
    <x v="6"/>
    <x v="13"/>
  </r>
  <r>
    <x v="372"/>
    <x v="2"/>
    <s v="12/31/2015"/>
    <n v="26815000000"/>
    <n v="13723000000"/>
    <n v="4094000000"/>
    <n v="0"/>
    <n v="3885000000"/>
    <x v="6"/>
    <x v="13"/>
  </r>
  <r>
    <x v="372"/>
    <x v="3"/>
    <s v="12/31/2016"/>
    <n v="27625000000"/>
    <n v="15070000000"/>
    <n v="4154000000"/>
    <n v="0"/>
    <n v="3985000000"/>
    <x v="6"/>
    <x v="13"/>
  </r>
  <r>
    <x v="373"/>
    <x v="0"/>
    <s v="12/29/2012"/>
    <n v="4664120000"/>
    <n v="3098066000"/>
    <n v="1040287000"/>
    <n v="0"/>
    <n v="88975000"/>
    <x v="1"/>
    <x v="117"/>
  </r>
  <r>
    <x v="373"/>
    <x v="1"/>
    <s v="12/28/2013"/>
    <n v="5164784000"/>
    <n v="3411175000"/>
    <n v="1138934000"/>
    <n v="0"/>
    <n v="100025000"/>
    <x v="1"/>
    <x v="117"/>
  </r>
  <r>
    <x v="373"/>
    <x v="2"/>
    <s v="12/27/2014"/>
    <n v="5711715000"/>
    <n v="3761300000"/>
    <n v="1246308000"/>
    <n v="0"/>
    <n v="114635000"/>
    <x v="1"/>
    <x v="117"/>
  </r>
  <r>
    <x v="373"/>
    <x v="3"/>
    <s v="12/26/2015"/>
    <n v="6226507000"/>
    <n v="4083333000"/>
    <n v="1369097000"/>
    <n v="0"/>
    <n v="123569000"/>
    <x v="1"/>
    <x v="117"/>
  </r>
  <r>
    <x v="374"/>
    <x v="0"/>
    <d v="2013-03-10T00:00:00"/>
    <n v="34374000000"/>
    <n v="32016000000"/>
    <n v="983000000"/>
    <n v="0"/>
    <n v="0"/>
    <x v="4"/>
    <x v="40"/>
  </r>
  <r>
    <x v="374"/>
    <x v="1"/>
    <d v="2014-03-10T00:00:00"/>
    <n v="37580000000"/>
    <n v="34895000000"/>
    <n v="1255000000"/>
    <n v="0"/>
    <n v="0"/>
    <x v="4"/>
    <x v="40"/>
  </r>
  <r>
    <x v="374"/>
    <x v="2"/>
    <d v="2015-03-10T00:00:00"/>
    <n v="41373000000"/>
    <n v="37456000000"/>
    <n v="1748000000"/>
    <n v="0"/>
    <n v="0"/>
    <x v="4"/>
    <x v="40"/>
  </r>
  <r>
    <x v="374"/>
    <x v="3"/>
    <d v="2016-01-10T00:00:00"/>
    <n v="36881000000"/>
    <n v="32184000000"/>
    <n v="1864000000"/>
    <n v="0"/>
    <n v="0"/>
    <x v="4"/>
    <x v="40"/>
  </r>
  <r>
    <x v="375"/>
    <x v="0"/>
    <s v="12/31/2012"/>
    <n v="29809000000"/>
    <n v="26045000000"/>
    <n v="1702000000"/>
    <n v="0"/>
    <n v="418000000"/>
    <x v="9"/>
    <x v="92"/>
  </r>
  <r>
    <x v="375"/>
    <x v="1"/>
    <s v="12/31/2013"/>
    <n v="37601000000"/>
    <n v="34085000000"/>
    <n v="2248000000"/>
    <n v="0"/>
    <n v="489000000"/>
    <x v="9"/>
    <x v="92"/>
  </r>
  <r>
    <x v="375"/>
    <x v="2"/>
    <s v="12/31/2014"/>
    <n v="40633000000"/>
    <n v="35673000000"/>
    <n v="2762000000"/>
    <n v="0"/>
    <n v="562000000"/>
    <x v="9"/>
    <x v="92"/>
  </r>
  <r>
    <x v="375"/>
    <x v="3"/>
    <s v="12/31/2015"/>
    <n v="28711000000"/>
    <n v="22466000000"/>
    <n v="2620000000"/>
    <n v="0"/>
    <n v="756000000"/>
    <x v="9"/>
    <x v="92"/>
  </r>
  <r>
    <x v="376"/>
    <x v="0"/>
    <s v="12/31/2012"/>
    <n v="1793557000"/>
    <n v="1189341000"/>
    <n v="247597000"/>
    <n v="0"/>
    <n v="0"/>
    <x v="2"/>
    <x v="16"/>
  </r>
  <r>
    <x v="376"/>
    <x v="1"/>
    <s v="12/31/2013"/>
    <n v="2064305000"/>
    <n v="1369438000"/>
    <n v="312367000"/>
    <n v="0"/>
    <n v="0"/>
    <x v="2"/>
    <x v="16"/>
  </r>
  <r>
    <x v="376"/>
    <x v="2"/>
    <s v="12/31/2014"/>
    <n v="2446877000"/>
    <n v="1668892000"/>
    <n v="346345000"/>
    <n v="0"/>
    <n v="0"/>
    <x v="2"/>
    <x v="16"/>
  </r>
  <r>
    <x v="376"/>
    <x v="3"/>
    <s v="12/31/2015"/>
    <n v="2779541000"/>
    <n v="1855181000"/>
    <n v="390253000"/>
    <n v="0"/>
    <n v="0"/>
    <x v="2"/>
    <x v="16"/>
  </r>
  <r>
    <x v="377"/>
    <x v="0"/>
    <s v="12/31/2012"/>
    <n v="12825000000"/>
    <n v="6457000000"/>
    <n v="1804000000"/>
    <n v="1877000000"/>
    <n v="0"/>
    <x v="2"/>
    <x v="7"/>
  </r>
  <r>
    <x v="377"/>
    <x v="1"/>
    <s v="12/31/2013"/>
    <n v="12205000000"/>
    <n v="5841000000"/>
    <n v="1858000000"/>
    <n v="1522000000"/>
    <n v="0"/>
    <x v="2"/>
    <x v="7"/>
  </r>
  <r>
    <x v="377"/>
    <x v="2"/>
    <s v="12/31/2014"/>
    <n v="13045000000"/>
    <n v="5618000000"/>
    <n v="1843000000"/>
    <n v="1358000000"/>
    <n v="0"/>
    <x v="2"/>
    <x v="7"/>
  </r>
  <r>
    <x v="377"/>
    <x v="3"/>
    <s v="12/31/2015"/>
    <n v="13000000000"/>
    <n v="5440000000"/>
    <n v="1748000000"/>
    <n v="1280000000"/>
    <n v="0"/>
    <x v="2"/>
    <x v="7"/>
  </r>
  <r>
    <x v="378"/>
    <x v="0"/>
    <s v="12/29/2012"/>
    <n v="12237000000"/>
    <n v="10019000000"/>
    <n v="1165000000"/>
    <n v="0"/>
    <n v="0"/>
    <x v="0"/>
    <x v="53"/>
  </r>
  <r>
    <x v="378"/>
    <x v="1"/>
    <s v="12/28/2013"/>
    <n v="12104000000"/>
    <n v="10131000000"/>
    <n v="1126000000"/>
    <n v="0"/>
    <n v="0"/>
    <x v="0"/>
    <x v="53"/>
  </r>
  <r>
    <x v="378"/>
    <x v="2"/>
    <d v="2015-03-01T00:00:00"/>
    <n v="13878000000"/>
    <n v="11421000000"/>
    <n v="1361000000"/>
    <n v="0"/>
    <n v="0"/>
    <x v="0"/>
    <x v="53"/>
  </r>
  <r>
    <x v="378"/>
    <x v="3"/>
    <d v="2016-02-01T00:00:00"/>
    <n v="13423000000"/>
    <n v="10979000000"/>
    <n v="1304000000"/>
    <n v="0"/>
    <n v="0"/>
    <x v="0"/>
    <x v="53"/>
  </r>
  <r>
    <x v="379"/>
    <x v="0"/>
    <s v="12/31/2012"/>
    <n v="1834921000"/>
    <n v="955624000"/>
    <n v="670602000"/>
    <n v="0"/>
    <n v="0"/>
    <x v="1"/>
    <x v="82"/>
  </r>
  <r>
    <x v="379"/>
    <x v="1"/>
    <s v="12/31/2013"/>
    <n v="2332051000"/>
    <n v="1195381000"/>
    <n v="871572000"/>
    <n v="0"/>
    <n v="0"/>
    <x v="1"/>
    <x v="82"/>
  </r>
  <r>
    <x v="379"/>
    <x v="2"/>
    <s v="12/31/2014"/>
    <n v="3084370000"/>
    <n v="1572164000"/>
    <n v="1158251000"/>
    <n v="0"/>
    <n v="0"/>
    <x v="1"/>
    <x v="82"/>
  </r>
  <r>
    <x v="379"/>
    <x v="3"/>
    <s v="12/31/2015"/>
    <n v="3963313000"/>
    <n v="2057766000"/>
    <n v="1497000000"/>
    <n v="0"/>
    <n v="0"/>
    <x v="1"/>
    <x v="82"/>
  </r>
  <r>
    <x v="380"/>
    <x v="0"/>
    <s v="12/31/2012"/>
    <n v="1834921000"/>
    <n v="955624000"/>
    <n v="670602000"/>
    <n v="0"/>
    <n v="0"/>
    <x v="1"/>
    <x v="82"/>
  </r>
  <r>
    <x v="380"/>
    <x v="1"/>
    <s v="12/31/2013"/>
    <n v="2332051000"/>
    <n v="1195381000"/>
    <n v="871572000"/>
    <n v="0"/>
    <n v="0"/>
    <x v="1"/>
    <x v="82"/>
  </r>
  <r>
    <x v="380"/>
    <x v="2"/>
    <s v="12/31/2014"/>
    <n v="3084370000"/>
    <n v="1572164000"/>
    <n v="1158251000"/>
    <n v="0"/>
    <n v="0"/>
    <x v="1"/>
    <x v="82"/>
  </r>
  <r>
    <x v="380"/>
    <x v="3"/>
    <s v="12/31/2015"/>
    <n v="3963313000"/>
    <n v="2057766000"/>
    <n v="1497000000"/>
    <n v="0"/>
    <n v="0"/>
    <x v="1"/>
    <x v="82"/>
  </r>
  <r>
    <x v="381"/>
    <x v="0"/>
    <s v="12/31/2012"/>
    <n v="37152000000"/>
    <n v="17820000000"/>
    <n v="16448000000"/>
    <n v="0"/>
    <n v="1522000000"/>
    <x v="0"/>
    <x v="0"/>
  </r>
  <r>
    <x v="381"/>
    <x v="1"/>
    <s v="12/31/2013"/>
    <n v="38279000000"/>
    <n v="17192000000"/>
    <n v="17629000000"/>
    <n v="0"/>
    <n v="1689000000"/>
    <x v="0"/>
    <x v="0"/>
  </r>
  <r>
    <x v="381"/>
    <x v="2"/>
    <s v="12/31/2014"/>
    <n v="38901000000"/>
    <n v="16611000000"/>
    <n v="17795000000"/>
    <n v="0"/>
    <n v="1679000000"/>
    <x v="0"/>
    <x v="0"/>
  </r>
  <r>
    <x v="381"/>
    <x v="3"/>
    <s v="12/31/2015"/>
    <n v="37864000000"/>
    <n v="12130000000"/>
    <n v="18423000000"/>
    <n v="0"/>
    <n v="1819000000"/>
    <x v="0"/>
    <x v="0"/>
  </r>
  <r>
    <x v="382"/>
    <x v="0"/>
    <s v="12/31/2012"/>
    <n v="716612000"/>
    <n v="245316000"/>
    <n v="58005000"/>
    <n v="0"/>
    <n v="346031000"/>
    <x v="7"/>
    <x v="70"/>
  </r>
  <r>
    <x v="382"/>
    <x v="1"/>
    <s v="12/31/2013"/>
    <n v="758926000"/>
    <n v="258612000"/>
    <n v="37121000"/>
    <n v="0"/>
    <n v="346273000"/>
    <x v="7"/>
    <x v="70"/>
  </r>
  <r>
    <x v="382"/>
    <x v="2"/>
    <s v="12/31/2014"/>
    <n v="818046000"/>
    <n v="270741000"/>
    <n v="56612000"/>
    <n v="0"/>
    <n v="363929000"/>
    <x v="7"/>
    <x v="70"/>
  </r>
  <r>
    <x v="382"/>
    <x v="3"/>
    <s v="12/31/2015"/>
    <n v="894638000"/>
    <n v="282037000"/>
    <n v="71733000"/>
    <n v="0"/>
    <n v="381277000"/>
    <x v="7"/>
    <x v="70"/>
  </r>
  <r>
    <x v="383"/>
    <x v="0"/>
    <d v="2013-02-02T00:00:00"/>
    <n v="2220256000"/>
    <n v="1436582000"/>
    <n v="488880000"/>
    <n v="0"/>
    <n v="0"/>
    <x v="1"/>
    <x v="25"/>
  </r>
  <r>
    <x v="383"/>
    <x v="1"/>
    <d v="2014-02-02T00:00:00"/>
    <n v="2670573000"/>
    <n v="1729325000"/>
    <n v="596390000"/>
    <n v="0"/>
    <n v="0"/>
    <x v="1"/>
    <x v="25"/>
  </r>
  <r>
    <x v="383"/>
    <x v="2"/>
    <s v="1/31/2015"/>
    <n v="3241369000"/>
    <n v="2104582000"/>
    <n v="712006000"/>
    <n v="0"/>
    <n v="0"/>
    <x v="1"/>
    <x v="25"/>
  </r>
  <r>
    <x v="383"/>
    <x v="3"/>
    <s v="1/31/2016"/>
    <n v="3924116000"/>
    <n v="2539783000"/>
    <n v="863354000"/>
    <n v="0"/>
    <n v="0"/>
    <x v="1"/>
    <x v="25"/>
  </r>
  <r>
    <x v="384"/>
    <x v="0"/>
    <s v="12/31/2013"/>
    <n v="122489000000"/>
    <n v="89659000000"/>
    <n v="0"/>
    <n v="0"/>
    <n v="23207000000"/>
    <x v="3"/>
    <x v="26"/>
  </r>
  <r>
    <x v="384"/>
    <x v="1"/>
    <s v="12/31/2014"/>
    <n v="130474000000"/>
    <n v="93633000000"/>
    <n v="0"/>
    <n v="0"/>
    <n v="26567000000"/>
    <x v="3"/>
    <x v="26"/>
  </r>
  <r>
    <x v="384"/>
    <x v="2"/>
    <s v="12/31/2015"/>
    <n v="157107000000"/>
    <n v="103875000000"/>
    <n v="0"/>
    <n v="0"/>
    <n v="42211000000"/>
    <x v="3"/>
    <x v="26"/>
  </r>
  <r>
    <x v="384"/>
    <x v="3"/>
    <s v="12/31/2016"/>
    <n v="184840000000"/>
    <n v="117038000000"/>
    <n v="0"/>
    <n v="0"/>
    <n v="54872000000"/>
    <x v="3"/>
    <x v="26"/>
  </r>
  <r>
    <x v="385"/>
    <x v="0"/>
    <s v="12/31/2012"/>
    <n v="10515400000"/>
    <n v="7172100000"/>
    <n v="786800000"/>
    <n v="0"/>
    <n v="1161600000"/>
    <x v="6"/>
    <x v="97"/>
  </r>
  <r>
    <x v="385"/>
    <x v="1"/>
    <s v="12/31/2013"/>
    <n v="10368600000"/>
    <n v="7038400000"/>
    <n v="790400000"/>
    <n v="0"/>
    <n v="1170400000"/>
    <x v="6"/>
    <x v="97"/>
  </r>
  <r>
    <x v="385"/>
    <x v="2"/>
    <s v="12/31/2014"/>
    <n v="10524500000"/>
    <n v="7722100000"/>
    <n v="820900000"/>
    <n v="0"/>
    <n v="1272000000"/>
    <x v="6"/>
    <x v="97"/>
  </r>
  <r>
    <x v="385"/>
    <x v="3"/>
    <s v="12/31/2015"/>
    <n v="10731300000"/>
    <n v="7209400000"/>
    <n v="835100000"/>
    <n v="0"/>
    <n v="1295700000"/>
    <x v="6"/>
    <x v="97"/>
  </r>
  <r>
    <x v="386"/>
    <x v="0"/>
    <s v="12/31/2013"/>
    <n v="21963000000"/>
    <n v="5849000000"/>
    <n v="6891000000"/>
    <n v="0"/>
    <n v="1777000000"/>
    <x v="0"/>
    <x v="59"/>
  </r>
  <r>
    <x v="386"/>
    <x v="1"/>
    <s v="12/31/2014"/>
    <n v="23988000000"/>
    <n v="6097000000"/>
    <n v="7234000000"/>
    <n v="0"/>
    <n v="1904000000"/>
    <x v="0"/>
    <x v="59"/>
  </r>
  <r>
    <x v="386"/>
    <x v="2"/>
    <s v="12/31/2015"/>
    <n v="21813000000"/>
    <n v="4434000000"/>
    <n v="7315000000"/>
    <n v="0"/>
    <n v="2012000000"/>
    <x v="0"/>
    <x v="59"/>
  </r>
  <r>
    <x v="386"/>
    <x v="3"/>
    <s v="12/31/2016"/>
    <n v="19941000000"/>
    <n v="3747000000"/>
    <n v="6884000000"/>
    <n v="0"/>
    <n v="2038000000"/>
    <x v="0"/>
    <x v="59"/>
  </r>
  <r>
    <x v="387"/>
    <x v="0"/>
    <s v="12/31/2012"/>
    <n v="54127000000"/>
    <n v="13574000000"/>
    <n v="37352000000"/>
    <n v="0"/>
    <n v="1858000000"/>
    <x v="0"/>
    <x v="49"/>
  </r>
  <r>
    <x v="387"/>
    <x v="1"/>
    <s v="12/31/2013"/>
    <n v="55438000000"/>
    <n v="13703000000"/>
    <n v="32834000000"/>
    <n v="0"/>
    <n v="1867000000"/>
    <x v="0"/>
    <x v="49"/>
  </r>
  <r>
    <x v="387"/>
    <x v="2"/>
    <s v="12/31/2014"/>
    <n v="58232000000"/>
    <n v="14758000000"/>
    <n v="36583000000"/>
    <n v="0"/>
    <n v="1923000000"/>
    <x v="0"/>
    <x v="49"/>
  </r>
  <r>
    <x v="387"/>
    <x v="3"/>
    <s v="12/31/2015"/>
    <n v="58363000000"/>
    <n v="12947000000"/>
    <n v="35664000000"/>
    <n v="0"/>
    <n v="2084000000"/>
    <x v="0"/>
    <x v="49"/>
  </r>
  <r>
    <x v="388"/>
    <x v="0"/>
    <s v="1/31/2013"/>
    <n v="2794925000"/>
    <n v="1763394000"/>
    <n v="657246000"/>
    <n v="0"/>
    <n v="0"/>
    <x v="1"/>
    <x v="74"/>
  </r>
  <r>
    <x v="388"/>
    <x v="1"/>
    <s v="1/31/2014"/>
    <n v="3086608000"/>
    <n v="1925266000"/>
    <n v="734511000"/>
    <n v="0"/>
    <n v="0"/>
    <x v="1"/>
    <x v="74"/>
  </r>
  <r>
    <x v="388"/>
    <x v="2"/>
    <s v="1/31/2015"/>
    <n v="3323077000"/>
    <n v="2148147000"/>
    <n v="809545000"/>
    <n v="0"/>
    <n v="0"/>
    <x v="1"/>
    <x v="74"/>
  </r>
  <r>
    <x v="388"/>
    <x v="3"/>
    <s v="1/31/2016"/>
    <n v="3445134000"/>
    <n v="2243232000"/>
    <n v="848323000"/>
    <n v="0"/>
    <n v="0"/>
    <x v="1"/>
    <x v="74"/>
  </r>
  <r>
    <x v="389"/>
    <x v="0"/>
    <s v="7/31/2013"/>
    <n v="2436948000"/>
    <n v="1589821000"/>
    <n v="441168000"/>
    <n v="62630000"/>
    <n v="0"/>
    <x v="6"/>
    <x v="35"/>
  </r>
  <r>
    <x v="389"/>
    <x v="1"/>
    <s v="7/31/2014"/>
    <n v="2473500000"/>
    <n v="1595700000"/>
    <n v="460300000"/>
    <n v="61800000"/>
    <n v="0"/>
    <x v="6"/>
    <x v="35"/>
  </r>
  <r>
    <x v="389"/>
    <x v="2"/>
    <s v="7/31/2015"/>
    <n v="2371200000"/>
    <n v="1562600000"/>
    <n v="460100000"/>
    <n v="60200000"/>
    <n v="0"/>
    <x v="6"/>
    <x v="35"/>
  </r>
  <r>
    <x v="389"/>
    <x v="3"/>
    <s v="7/31/2016"/>
    <n v="2220300000"/>
    <n v="1465500000"/>
    <n v="425100000"/>
    <n v="55500000"/>
    <n v="0"/>
    <x v="6"/>
    <x v="35"/>
  </r>
  <r>
    <x v="390"/>
    <x v="0"/>
    <s v="12/31/2013"/>
    <n v="56600000000"/>
    <n v="40468000000"/>
    <n v="5241000000"/>
    <n v="2342000000"/>
    <n v="0"/>
    <x v="0"/>
    <x v="53"/>
  </r>
  <r>
    <x v="390"/>
    <x v="1"/>
    <s v="12/31/2014"/>
    <n v="57900000000"/>
    <n v="40898000000"/>
    <n v="4934000000"/>
    <n v="2475000000"/>
    <n v="0"/>
    <x v="0"/>
    <x v="53"/>
  </r>
  <r>
    <x v="390"/>
    <x v="2"/>
    <s v="12/31/2015"/>
    <n v="56098000000"/>
    <n v="40431000000"/>
    <n v="6097000000"/>
    <n v="2279000000"/>
    <n v="0"/>
    <x v="0"/>
    <x v="53"/>
  </r>
  <r>
    <x v="390"/>
    <x v="3"/>
    <s v="12/31/2016"/>
    <n v="57244000000"/>
    <n v="41460000000"/>
    <n v="5275000000"/>
    <n v="2337000000"/>
    <n v="0"/>
    <x v="0"/>
    <x v="53"/>
  </r>
  <r>
    <x v="391"/>
    <x v="0"/>
    <s v="9/30/2013"/>
    <n v="11778000000"/>
    <n v="1932000000"/>
    <n v="2207000000"/>
    <n v="0"/>
    <n v="397000000"/>
    <x v="2"/>
    <x v="16"/>
  </r>
  <r>
    <x v="391"/>
    <x v="1"/>
    <s v="9/30/2014"/>
    <n v="12702000000"/>
    <n v="1875000000"/>
    <n v="2242000000"/>
    <n v="0"/>
    <n v="435000000"/>
    <x v="2"/>
    <x v="16"/>
  </r>
  <r>
    <x v="391"/>
    <x v="2"/>
    <s v="9/30/2015"/>
    <n v="13880000000"/>
    <n v="2079000000"/>
    <n v="2229000000"/>
    <n v="0"/>
    <n v="494000000"/>
    <x v="2"/>
    <x v="16"/>
  </r>
  <r>
    <x v="391"/>
    <x v="3"/>
    <s v="9/30/2016"/>
    <n v="15082000000"/>
    <n v="2226000000"/>
    <n v="4469000000"/>
    <n v="0"/>
    <n v="502000000"/>
    <x v="2"/>
    <x v="16"/>
  </r>
  <r>
    <x v="392"/>
    <x v="0"/>
    <s v="9/27/2013"/>
    <n v="2942897000"/>
    <n v="1693210000"/>
    <n v="432589000"/>
    <n v="208208000"/>
    <n v="0"/>
    <x v="3"/>
    <x v="5"/>
  </r>
  <r>
    <x v="392"/>
    <x v="1"/>
    <s v="9/26/2014"/>
    <n v="3049800000"/>
    <n v="1748100000"/>
    <n v="470600000"/>
    <n v="234800000"/>
    <n v="0"/>
    <x v="3"/>
    <x v="5"/>
  </r>
  <r>
    <x v="392"/>
    <x v="2"/>
    <d v="2015-02-10T00:00:00"/>
    <n v="3099100000"/>
    <n v="1816400000"/>
    <n v="488500000"/>
    <n v="245200000"/>
    <n v="0"/>
    <x v="3"/>
    <x v="5"/>
  </r>
  <r>
    <x v="392"/>
    <x v="3"/>
    <s v="9/30/2016"/>
    <n v="3217800000"/>
    <n v="1856500000"/>
    <n v="557000000"/>
    <n v="253500000"/>
    <n v="0"/>
    <x v="3"/>
    <x v="5"/>
  </r>
  <r>
    <x v="393"/>
    <x v="0"/>
    <s v="12/31/2012"/>
    <n v="10879855000"/>
    <n v="5817880000"/>
    <n v="3596708000"/>
    <n v="0"/>
    <n v="0"/>
    <x v="1"/>
    <x v="82"/>
  </r>
  <r>
    <x v="393"/>
    <x v="1"/>
    <s v="12/31/2013"/>
    <n v="11419648000"/>
    <n v="5931469000"/>
    <n v="3841032000"/>
    <n v="0"/>
    <n v="0"/>
    <x v="1"/>
    <x v="82"/>
  </r>
  <r>
    <x v="393"/>
    <x v="2"/>
    <d v="2015-03-01T00:00:00"/>
    <n v="12282161000"/>
    <n v="6288190000"/>
    <n v="4159885000"/>
    <n v="0"/>
    <n v="0"/>
    <x v="1"/>
    <x v="82"/>
  </r>
  <r>
    <x v="393"/>
    <x v="3"/>
    <d v="2016-02-01T00:00:00"/>
    <n v="12376744000"/>
    <n v="6393800000"/>
    <n v="4178386000"/>
    <n v="0"/>
    <n v="0"/>
    <x v="1"/>
    <x v="82"/>
  </r>
  <r>
    <x v="394"/>
    <x v="0"/>
    <s v="9/30/2013"/>
    <n v="13794000000"/>
    <n v="6799000000"/>
    <n v="2829000000"/>
    <n v="0"/>
    <n v="237000000"/>
    <x v="1"/>
    <x v="67"/>
  </r>
  <r>
    <x v="394"/>
    <x v="1"/>
    <s v="9/30/2014"/>
    <n v="13783000000"/>
    <n v="6542000000"/>
    <n v="2899000000"/>
    <n v="0"/>
    <n v="217000000"/>
    <x v="1"/>
    <x v="67"/>
  </r>
  <r>
    <x v="394"/>
    <x v="2"/>
    <s v="9/30/2015"/>
    <n v="13268000000"/>
    <n v="6868000000"/>
    <n v="2860000000"/>
    <n v="0"/>
    <n v="222000000"/>
    <x v="1"/>
    <x v="67"/>
  </r>
  <r>
    <x v="394"/>
    <x v="3"/>
    <s v="9/30/2016"/>
    <n v="12488000000"/>
    <n v="6684000000"/>
    <n v="2851000000"/>
    <n v="0"/>
    <n v="221000000"/>
    <x v="1"/>
    <x v="67"/>
  </r>
  <r>
    <x v="395"/>
    <x v="0"/>
    <s v="12/31/2012"/>
    <n v="138393000000"/>
    <n v="126485000000"/>
    <n v="5229000000"/>
    <n v="0"/>
    <n v="1549000000"/>
    <x v="9"/>
    <x v="92"/>
  </r>
  <r>
    <x v="395"/>
    <x v="1"/>
    <s v="12/31/2013"/>
    <n v="138074000000"/>
    <n v="127316000000"/>
    <n v="5081000000"/>
    <n v="0"/>
    <n v="1720000000"/>
    <x v="9"/>
    <x v="92"/>
  </r>
  <r>
    <x v="395"/>
    <x v="2"/>
    <s v="12/31/2014"/>
    <n v="130844000000"/>
    <n v="118141000000"/>
    <n v="5111000000"/>
    <n v="0"/>
    <n v="1690000000"/>
    <x v="9"/>
    <x v="92"/>
  </r>
  <r>
    <x v="395"/>
    <x v="3"/>
    <s v="12/31/2015"/>
    <n v="87804000000"/>
    <n v="74651000000"/>
    <n v="4953000000"/>
    <n v="0"/>
    <n v="1842000000"/>
    <x v="9"/>
    <x v="92"/>
  </r>
  <r>
    <x v="396"/>
    <x v="0"/>
    <s v="12/31/2012"/>
    <n v="2567310000"/>
    <n v="2233284000"/>
    <n v="308143000"/>
    <n v="0"/>
    <n v="0"/>
    <x v="8"/>
    <x v="99"/>
  </r>
  <r>
    <x v="396"/>
    <x v="1"/>
    <s v="12/31/2013"/>
    <n v="2770709000"/>
    <n v="2343829000"/>
    <n v="274217000"/>
    <n v="0"/>
    <n v="0"/>
    <x v="8"/>
    <x v="99"/>
  </r>
  <r>
    <x v="396"/>
    <x v="2"/>
    <s v="12/31/2014"/>
    <n v="2994169000"/>
    <n v="2406587000"/>
    <n v="292358000"/>
    <n v="0"/>
    <n v="0"/>
    <x v="8"/>
    <x v="99"/>
  </r>
  <r>
    <x v="396"/>
    <x v="3"/>
    <s v="12/31/2015"/>
    <n v="3422181000"/>
    <n v="2564648000"/>
    <n v="312694000"/>
    <n v="0"/>
    <n v="0"/>
    <x v="8"/>
    <x v="99"/>
  </r>
  <r>
    <x v="397"/>
    <x v="0"/>
    <s v="12/31/2013"/>
    <n v="2299176000"/>
    <n v="928565000"/>
    <n v="177366000"/>
    <n v="32210000"/>
    <n v="461627000"/>
    <x v="7"/>
    <x v="14"/>
  </r>
  <r>
    <x v="397"/>
    <x v="1"/>
    <s v="12/31/2014"/>
    <n v="2312512000"/>
    <n v="953611000"/>
    <n v="169270000"/>
    <n v="0"/>
    <n v="481303000"/>
    <x v="7"/>
    <x v="14"/>
  </r>
  <r>
    <x v="397"/>
    <x v="2"/>
    <s v="12/31/2015"/>
    <n v="2502267000"/>
    <n v="1011249000"/>
    <n v="175307000"/>
    <n v="0"/>
    <n v="542952000"/>
    <x v="7"/>
    <x v="14"/>
  </r>
  <r>
    <x v="397"/>
    <x v="3"/>
    <s v="12/31/2016"/>
    <n v="2506202000"/>
    <n v="1024336000"/>
    <n v="179279000"/>
    <n v="0"/>
    <n v="565059000"/>
    <x v="7"/>
    <x v="14"/>
  </r>
  <r>
    <x v="398"/>
    <x v="0"/>
    <s v="12/31/2012"/>
    <n v="1407848000"/>
    <n v="516708000"/>
    <n v="220068000"/>
    <n v="0"/>
    <n v="98844000"/>
    <x v="0"/>
    <x v="68"/>
  </r>
  <r>
    <x v="398"/>
    <x v="1"/>
    <s v="12/31/2013"/>
    <n v="1595703000"/>
    <n v="622523000"/>
    <n v="228982000"/>
    <n v="0"/>
    <n v="129931000"/>
    <x v="0"/>
    <x v="68"/>
  </r>
  <r>
    <x v="398"/>
    <x v="2"/>
    <s v="12/31/2014"/>
    <n v="1746726000"/>
    <n v="716598000"/>
    <n v="227306000"/>
    <n v="0"/>
    <n v="142376000"/>
    <x v="0"/>
    <x v="68"/>
  </r>
  <r>
    <x v="398"/>
    <x v="3"/>
    <s v="12/31/2015"/>
    <n v="2068010000"/>
    <n v="803274000"/>
    <n v="312690000"/>
    <n v="0"/>
    <n v="215484000"/>
    <x v="0"/>
    <x v="68"/>
  </r>
  <r>
    <x v="399"/>
    <x v="0"/>
    <s v="12/31/2012"/>
    <n v="873592000"/>
    <n v="167600000"/>
    <n v="186971000"/>
    <n v="61694000"/>
    <n v="0"/>
    <x v="2"/>
    <x v="16"/>
  </r>
  <r>
    <x v="399"/>
    <x v="1"/>
    <s v="12/31/2013"/>
    <n v="965087000"/>
    <n v="187013000"/>
    <n v="179545000"/>
    <n v="70297000"/>
    <n v="0"/>
    <x v="2"/>
    <x v="16"/>
  </r>
  <r>
    <x v="399"/>
    <x v="2"/>
    <s v="12/31/2014"/>
    <n v="1010117000"/>
    <n v="188425000"/>
    <n v="189488000"/>
    <n v="67777000"/>
    <n v="0"/>
    <x v="2"/>
    <x v="16"/>
  </r>
  <r>
    <x v="399"/>
    <x v="3"/>
    <s v="12/31/2015"/>
    <n v="1059366000"/>
    <n v="192788000"/>
    <n v="196914000"/>
    <n v="63718000"/>
    <n v="0"/>
    <x v="2"/>
    <x v="16"/>
  </r>
  <r>
    <x v="400"/>
    <x v="0"/>
    <s v="12/31/2012"/>
    <n v="1527042000"/>
    <n v="279885000"/>
    <n v="432681000"/>
    <n v="765905000"/>
    <n v="0"/>
    <x v="3"/>
    <x v="19"/>
  </r>
  <r>
    <x v="400"/>
    <x v="1"/>
    <s v="12/31/2013"/>
    <n v="1211975000"/>
    <n v="130277000"/>
    <n v="356188000"/>
    <n v="882097000"/>
    <n v="0"/>
    <x v="3"/>
    <x v="19"/>
  </r>
  <r>
    <x v="400"/>
    <x v="2"/>
    <s v="12/31/2014"/>
    <n v="580415000"/>
    <n v="60987000"/>
    <n v="305409000"/>
    <n v="855506000"/>
    <n v="0"/>
    <x v="3"/>
    <x v="19"/>
  </r>
  <r>
    <x v="400"/>
    <x v="3"/>
    <s v="12/31/2015"/>
    <n v="1032336000"/>
    <n v="124512000"/>
    <n v="376575000"/>
    <n v="995922000"/>
    <n v="0"/>
    <x v="3"/>
    <x v="19"/>
  </r>
  <r>
    <x v="401"/>
    <x v="0"/>
    <s v="12/31/2013"/>
    <n v="2514595000"/>
    <n v="1118240000"/>
    <n v="132447000"/>
    <n v="0"/>
    <n v="629908000"/>
    <x v="7"/>
    <x v="14"/>
  </r>
  <r>
    <x v="401"/>
    <x v="1"/>
    <s v="12/31/2014"/>
    <n v="2772550000"/>
    <n v="1212480000"/>
    <n v="147481000"/>
    <n v="0"/>
    <n v="725216000"/>
    <x v="7"/>
    <x v="14"/>
  </r>
  <r>
    <x v="401"/>
    <x v="2"/>
    <s v="12/31/2015"/>
    <n v="3285346000"/>
    <n v="1410205000"/>
    <n v="145992000"/>
    <n v="0"/>
    <n v="894057000"/>
    <x v="7"/>
    <x v="14"/>
  </r>
  <r>
    <x v="401"/>
    <x v="3"/>
    <s v="12/31/2016"/>
    <n v="3442646000"/>
    <n v="1442073000"/>
    <n v="136863000"/>
    <n v="0"/>
    <n v="898924000"/>
    <x v="7"/>
    <x v="14"/>
  </r>
  <r>
    <x v="402"/>
    <x v="0"/>
    <s v="12/31/2012"/>
    <n v="115846000000"/>
    <n v="46275000000"/>
    <n v="39951000000"/>
    <n v="0"/>
    <n v="16460000000"/>
    <x v="10"/>
    <x v="61"/>
  </r>
  <r>
    <x v="402"/>
    <x v="1"/>
    <s v="12/31/2013"/>
    <n v="120550000000"/>
    <n v="44887000000"/>
    <n v="27089000000"/>
    <n v="0"/>
    <n v="16606000000"/>
    <x v="10"/>
    <x v="61"/>
  </r>
  <r>
    <x v="402"/>
    <x v="2"/>
    <s v="12/31/2014"/>
    <n v="127079000000"/>
    <n v="49931000000"/>
    <n v="41016000000"/>
    <n v="0"/>
    <n v="16533000000"/>
    <x v="10"/>
    <x v="61"/>
  </r>
  <r>
    <x v="402"/>
    <x v="3"/>
    <s v="12/31/2015"/>
    <n v="131620000000"/>
    <n v="52557000000"/>
    <n v="29986000000"/>
    <n v="0"/>
    <n v="16017000000"/>
    <x v="10"/>
    <x v="61"/>
  </r>
  <r>
    <x v="403"/>
    <x v="0"/>
    <s v="12/31/2012"/>
    <n v="1843641000"/>
    <n v="737614000"/>
    <n v="477270000"/>
    <n v="96004000"/>
    <n v="13829000"/>
    <x v="3"/>
    <x v="4"/>
  </r>
  <r>
    <x v="403"/>
    <x v="1"/>
    <s v="12/31/2013"/>
    <n v="1904218000"/>
    <n v="783456000"/>
    <n v="492965000"/>
    <n v="100536000"/>
    <n v="9918000"/>
    <x v="3"/>
    <x v="4"/>
  </r>
  <r>
    <x v="403"/>
    <x v="2"/>
    <s v="12/31/2014"/>
    <n v="1989344000"/>
    <n v="824913000"/>
    <n v="512707000"/>
    <n v="107726000"/>
    <n v="10634000"/>
    <x v="3"/>
    <x v="4"/>
  </r>
  <r>
    <x v="403"/>
    <x v="3"/>
    <s v="12/31/2015"/>
    <n v="2042332000"/>
    <n v="842672000"/>
    <n v="495747000"/>
    <n v="118545000"/>
    <n v="10123000"/>
    <x v="3"/>
    <x v="4"/>
  </r>
  <r>
    <x v="404"/>
    <x v="0"/>
    <s v="6/28/2013"/>
    <n v="15351000000"/>
    <n v="10988000000"/>
    <n v="1525000000"/>
    <n v="1572000000"/>
    <n v="0"/>
    <x v="2"/>
    <x v="111"/>
  </r>
  <r>
    <x v="404"/>
    <x v="1"/>
    <s v="6/27/2014"/>
    <n v="15130000000"/>
    <n v="10770000000"/>
    <n v="908000000"/>
    <n v="1661000000"/>
    <n v="0"/>
    <x v="2"/>
    <x v="111"/>
  </r>
  <r>
    <x v="404"/>
    <x v="2"/>
    <d v="2015-03-07T00:00:00"/>
    <n v="14572000000"/>
    <n v="10351000000"/>
    <n v="964000000"/>
    <n v="1646000000"/>
    <n v="0"/>
    <x v="2"/>
    <x v="111"/>
  </r>
  <r>
    <x v="404"/>
    <x v="3"/>
    <d v="2016-01-07T00:00:00"/>
    <n v="12994000000"/>
    <n v="9559000000"/>
    <n v="1342000000"/>
    <n v="1627000000"/>
    <n v="0"/>
    <x v="2"/>
    <x v="111"/>
  </r>
  <r>
    <x v="405"/>
    <x v="0"/>
    <s v="12/31/2012"/>
    <n v="4246400000"/>
    <n v="2760500000"/>
    <n v="121400000"/>
    <n v="0"/>
    <n v="364200000"/>
    <x v="5"/>
    <x v="11"/>
  </r>
  <r>
    <x v="405"/>
    <x v="1"/>
    <s v="12/31/2013"/>
    <n v="4519000000"/>
    <n v="2982100000"/>
    <n v="116700000"/>
    <n v="0"/>
    <n v="340100000"/>
    <x v="5"/>
    <x v="11"/>
  </r>
  <r>
    <x v="405"/>
    <x v="2"/>
    <s v="12/31/2014"/>
    <n v="4997100000"/>
    <n v="3371800000"/>
    <n v="121800000"/>
    <n v="0"/>
    <n v="391400000"/>
    <x v="5"/>
    <x v="11"/>
  </r>
  <r>
    <x v="405"/>
    <x v="3"/>
    <s v="12/31/2015"/>
    <n v="5926100000"/>
    <n v="3949400000"/>
    <n v="164400000"/>
    <n v="0"/>
    <n v="561800000"/>
    <x v="5"/>
    <x v="11"/>
  </r>
  <r>
    <x v="406"/>
    <x v="0"/>
    <s v="12/31/2012"/>
    <n v="91247000000"/>
    <n v="1727000000"/>
    <n v="48724000000"/>
    <n v="0"/>
    <n v="8891000000"/>
    <x v="6"/>
    <x v="35"/>
  </r>
  <r>
    <x v="406"/>
    <x v="1"/>
    <s v="12/31/2013"/>
    <n v="88069000000"/>
    <n v="1337000000"/>
    <n v="47338000000"/>
    <n v="0"/>
    <n v="3813000000"/>
    <x v="6"/>
    <x v="35"/>
  </r>
  <r>
    <x v="406"/>
    <x v="2"/>
    <s v="12/31/2014"/>
    <n v="88372000000"/>
    <n v="1096000000"/>
    <n v="47667000000"/>
    <n v="0"/>
    <n v="2765000000"/>
    <x v="6"/>
    <x v="35"/>
  </r>
  <r>
    <x v="406"/>
    <x v="3"/>
    <s v="12/31/2015"/>
    <n v="90033000000"/>
    <n v="963000000"/>
    <n v="48728000000"/>
    <n v="0"/>
    <n v="3688000000"/>
    <x v="6"/>
    <x v="35"/>
  </r>
  <r>
    <x v="407"/>
    <x v="0"/>
    <s v="9/29/2013"/>
    <n v="12917000000"/>
    <n v="8288000000"/>
    <n v="3682000000"/>
    <n v="0"/>
    <n v="0"/>
    <x v="4"/>
    <x v="93"/>
  </r>
  <r>
    <x v="407"/>
    <x v="1"/>
    <s v="9/28/2014"/>
    <n v="14194000000"/>
    <n v="9150000000"/>
    <n v="4032000000"/>
    <n v="0"/>
    <n v="0"/>
    <x v="4"/>
    <x v="93"/>
  </r>
  <r>
    <x v="407"/>
    <x v="2"/>
    <s v="9/27/2015"/>
    <n v="15389000000"/>
    <n v="9973000000"/>
    <n v="4472000000"/>
    <n v="0"/>
    <n v="0"/>
    <x v="4"/>
    <x v="93"/>
  </r>
  <r>
    <x v="407"/>
    <x v="3"/>
    <s v="9/25/2016"/>
    <n v="15724000000"/>
    <n v="10313000000"/>
    <n v="4477000000"/>
    <n v="0"/>
    <n v="0"/>
    <x v="4"/>
    <x v="93"/>
  </r>
  <r>
    <x v="408"/>
    <x v="0"/>
    <s v="12/31/2013"/>
    <n v="18769000000"/>
    <n v="15471000000"/>
    <n v="1828000000"/>
    <n v="0"/>
    <n v="25000000"/>
    <x v="1"/>
    <x v="110"/>
  </r>
  <r>
    <x v="408"/>
    <x v="1"/>
    <s v="12/31/2014"/>
    <n v="19872000000"/>
    <n v="16477000000"/>
    <n v="2038000000"/>
    <n v="0"/>
    <n v="33000000"/>
    <x v="1"/>
    <x v="110"/>
  </r>
  <r>
    <x v="408"/>
    <x v="2"/>
    <s v="12/31/2015"/>
    <n v="20891000000"/>
    <n v="17201000000"/>
    <n v="2130000000"/>
    <n v="0"/>
    <n v="74000000"/>
    <x v="1"/>
    <x v="110"/>
  </r>
  <r>
    <x v="408"/>
    <x v="3"/>
    <s v="12/31/2016"/>
    <n v="20718000000"/>
    <n v="17036000000"/>
    <n v="2084000000"/>
    <n v="0"/>
    <n v="71000000"/>
    <x v="1"/>
    <x v="110"/>
  </r>
  <r>
    <x v="409"/>
    <x v="0"/>
    <s v="12/31/2013"/>
    <n v="13983000000"/>
    <n v="9112000000"/>
    <n v="1468000000"/>
    <n v="0"/>
    <n v="1333000000"/>
    <x v="0"/>
    <x v="118"/>
  </r>
  <r>
    <x v="409"/>
    <x v="1"/>
    <s v="12/31/2014"/>
    <n v="13996000000"/>
    <n v="9002000000"/>
    <n v="1481000000"/>
    <n v="0"/>
    <n v="1292000000"/>
    <x v="0"/>
    <x v="118"/>
  </r>
  <r>
    <x v="409"/>
    <x v="2"/>
    <s v="12/31/2015"/>
    <n v="12961000000"/>
    <n v="8231000000"/>
    <n v="1343000000"/>
    <n v="0"/>
    <n v="1245000000"/>
    <x v="0"/>
    <x v="118"/>
  </r>
  <r>
    <x v="409"/>
    <x v="3"/>
    <s v="12/31/2016"/>
    <n v="13609000000"/>
    <n v="8486000000"/>
    <n v="1410000000"/>
    <n v="0"/>
    <n v="1301000000"/>
    <x v="0"/>
    <x v="118"/>
  </r>
  <r>
    <x v="410"/>
    <x v="0"/>
    <s v="12/31/2012"/>
    <n v="7486000000"/>
    <n v="4523000000"/>
    <n v="595000000"/>
    <n v="0"/>
    <n v="756000000"/>
    <x v="9"/>
    <x v="27"/>
  </r>
  <r>
    <x v="410"/>
    <x v="1"/>
    <s v="12/31/2013"/>
    <n v="6860000000"/>
    <n v="4124000000"/>
    <n v="546000000"/>
    <n v="0"/>
    <n v="815000000"/>
    <x v="9"/>
    <x v="27"/>
  </r>
  <r>
    <x v="410"/>
    <x v="2"/>
    <s v="12/31/2014"/>
    <n v="7637000000"/>
    <n v="4508000000"/>
    <n v="384000000"/>
    <n v="0"/>
    <n v="1176000000"/>
    <x v="9"/>
    <x v="27"/>
  </r>
  <r>
    <x v="410"/>
    <x v="3"/>
    <s v="12/31/2015"/>
    <n v="7360000000"/>
    <n v="3434000000"/>
    <n v="864000000"/>
    <n v="0"/>
    <n v="1738000000"/>
    <x v="9"/>
    <x v="27"/>
  </r>
  <r>
    <x v="411"/>
    <x v="0"/>
    <s v="1/31/2013"/>
    <n v="468651000000"/>
    <n v="352297000000"/>
    <n v="88629000000"/>
    <n v="0"/>
    <n v="0"/>
    <x v="4"/>
    <x v="55"/>
  </r>
  <r>
    <x v="411"/>
    <x v="1"/>
    <s v="1/31/2014"/>
    <n v="476294000000"/>
    <n v="358069000000"/>
    <n v="91353000000"/>
    <n v="0"/>
    <n v="0"/>
    <x v="4"/>
    <x v="55"/>
  </r>
  <r>
    <x v="411"/>
    <x v="2"/>
    <s v="1/31/2015"/>
    <n v="485651000000"/>
    <n v="365086000000"/>
    <n v="93418000000"/>
    <n v="0"/>
    <n v="0"/>
    <x v="4"/>
    <x v="55"/>
  </r>
  <r>
    <x v="411"/>
    <x v="3"/>
    <s v="1/31/2016"/>
    <n v="482130000000"/>
    <n v="360984000000"/>
    <n v="97041000000"/>
    <n v="0"/>
    <n v="0"/>
    <x v="4"/>
    <x v="55"/>
  </r>
  <r>
    <x v="412"/>
    <x v="0"/>
    <s v="9/30/2014"/>
    <n v="9895100000"/>
    <n v="7961500000"/>
    <n v="937600000"/>
    <n v="0"/>
    <n v="86000000"/>
    <x v="8"/>
    <x v="32"/>
  </r>
  <r>
    <x v="412"/>
    <x v="1"/>
    <s v="9/30/2015"/>
    <n v="11124800000"/>
    <n v="8986500000"/>
    <n v="1026100000"/>
    <n v="0"/>
    <n v="118900000"/>
    <x v="8"/>
    <x v="32"/>
  </r>
  <r>
    <x v="412"/>
    <x v="2"/>
    <s v="9/30/2016"/>
    <n v="14171800000"/>
    <n v="11413200000"/>
    <n v="1750100000"/>
    <n v="0"/>
    <n v="211800000"/>
    <x v="8"/>
    <x v="32"/>
  </r>
  <r>
    <x v="413"/>
    <x v="0"/>
    <s v="12/31/2012"/>
    <n v="5664800000"/>
    <n v="3194200000"/>
    <n v="1140600000"/>
    <n v="0"/>
    <n v="0"/>
    <x v="2"/>
    <x v="16"/>
  </r>
  <r>
    <x v="413"/>
    <x v="1"/>
    <s v="12/31/2013"/>
    <n v="5542000000"/>
    <n v="3235000000"/>
    <n v="1199600000"/>
    <n v="0"/>
    <n v="0"/>
    <x v="2"/>
    <x v="16"/>
  </r>
  <r>
    <x v="413"/>
    <x v="2"/>
    <s v="12/31/2014"/>
    <n v="5607200000"/>
    <n v="3297400000"/>
    <n v="1169300000"/>
    <n v="0"/>
    <n v="0"/>
    <x v="2"/>
    <x v="16"/>
  </r>
  <r>
    <x v="413"/>
    <x v="3"/>
    <s v="12/31/2015"/>
    <n v="5483700000"/>
    <n v="3199400000"/>
    <n v="1174900000"/>
    <n v="0"/>
    <n v="0"/>
    <x v="2"/>
    <x v="16"/>
  </r>
  <r>
    <x v="414"/>
    <x v="0"/>
    <s v="12/31/2012"/>
    <n v="5989000000"/>
    <n v="4993000000"/>
    <n v="320000000"/>
    <n v="32000000"/>
    <n v="0"/>
    <x v="7"/>
    <x v="14"/>
  </r>
  <r>
    <x v="414"/>
    <x v="1"/>
    <s v="12/31/2013"/>
    <n v="7254000000"/>
    <n v="5716000000"/>
    <n v="494000000"/>
    <n v="33000000"/>
    <n v="0"/>
    <x v="7"/>
    <x v="14"/>
  </r>
  <r>
    <x v="414"/>
    <x v="2"/>
    <s v="12/31/2014"/>
    <n v="7403000000"/>
    <n v="5763000000"/>
    <n v="249000000"/>
    <n v="27000000"/>
    <n v="0"/>
    <x v="7"/>
    <x v="14"/>
  </r>
  <r>
    <x v="414"/>
    <x v="3"/>
    <s v="12/31/2015"/>
    <n v="7082000000"/>
    <n v="5694000000"/>
    <n v="420000000"/>
    <n v="24000000"/>
    <n v="0"/>
    <x v="7"/>
    <x v="14"/>
  </r>
  <r>
    <x v="415"/>
    <x v="0"/>
    <s v="12/31/2012"/>
    <n v="4534000000"/>
    <n v="2093000000"/>
    <n v="1389000000"/>
    <n v="0"/>
    <n v="185000000"/>
    <x v="1"/>
    <x v="43"/>
  </r>
  <r>
    <x v="415"/>
    <x v="1"/>
    <s v="12/31/2013"/>
    <n v="5009000000"/>
    <n v="2394000000"/>
    <n v="1471000000"/>
    <n v="0"/>
    <n v="216000000"/>
    <x v="1"/>
    <x v="43"/>
  </r>
  <r>
    <x v="415"/>
    <x v="2"/>
    <s v="12/31/2014"/>
    <n v="5281000000"/>
    <n v="2504000000"/>
    <n v="1557000000"/>
    <n v="0"/>
    <n v="233000000"/>
    <x v="1"/>
    <x v="43"/>
  </r>
  <r>
    <x v="415"/>
    <x v="3"/>
    <s v="12/31/2015"/>
    <n v="5536000000"/>
    <n v="2700000000"/>
    <n v="1574000000"/>
    <n v="0"/>
    <n v="234000000"/>
    <x v="1"/>
    <x v="43"/>
  </r>
  <r>
    <x v="416"/>
    <x v="0"/>
    <s v="12/31/2012"/>
    <n v="5154284000"/>
    <n v="3251575000"/>
    <n v="481677000"/>
    <n v="0"/>
    <n v="373199000"/>
    <x v="1"/>
    <x v="119"/>
  </r>
  <r>
    <x v="416"/>
    <x v="1"/>
    <s v="12/31/2013"/>
    <n v="5620936000"/>
    <n v="3478822000"/>
    <n v="465926000"/>
    <n v="0"/>
    <n v="371051000"/>
    <x v="1"/>
    <x v="119"/>
  </r>
  <r>
    <x v="416"/>
    <x v="2"/>
    <s v="12/31/2014"/>
    <n v="5433661000"/>
    <n v="3316311000"/>
    <n v="502901000"/>
    <n v="0"/>
    <n v="314119000"/>
    <x v="1"/>
    <x v="119"/>
  </r>
  <r>
    <x v="416"/>
    <x v="3"/>
    <s v="12/31/2015"/>
    <n v="4075883000"/>
    <n v="2530374000"/>
    <n v="475328000"/>
    <n v="0"/>
    <n v="322629000"/>
    <x v="1"/>
    <x v="119"/>
  </r>
  <r>
    <x v="417"/>
    <x v="0"/>
    <s v="12/31/2012"/>
    <n v="1623938000"/>
    <n v="337903000"/>
    <n v="188302000"/>
    <n v="0"/>
    <n v="513916000"/>
    <x v="9"/>
    <x v="27"/>
  </r>
  <r>
    <x v="417"/>
    <x v="1"/>
    <s v="12/31/2013"/>
    <n v="1998051000"/>
    <n v="406198000"/>
    <n v="72143000"/>
    <n v="0"/>
    <n v="615874000"/>
    <x v="9"/>
    <x v="27"/>
  </r>
  <r>
    <x v="417"/>
    <x v="2"/>
    <s v="12/31/2014"/>
    <n v="2424176000"/>
    <n v="572831000"/>
    <n v="225070000"/>
    <n v="0"/>
    <n v="806021000"/>
    <x v="9"/>
    <x v="27"/>
  </r>
  <r>
    <x v="417"/>
    <x v="3"/>
    <s v="12/31/2015"/>
    <n v="1452619000"/>
    <n v="519874000"/>
    <n v="179867000"/>
    <n v="0"/>
    <n v="778923000"/>
    <x v="9"/>
    <x v="27"/>
  </r>
  <r>
    <x v="418"/>
    <x v="0"/>
    <s v="12/31/2012"/>
    <n v="10128223000"/>
    <n v="6710036000"/>
    <n v="669451000"/>
    <n v="0"/>
    <n v="926053000"/>
    <x v="5"/>
    <x v="10"/>
  </r>
  <r>
    <x v="418"/>
    <x v="1"/>
    <s v="12/31/2013"/>
    <n v="10914922000"/>
    <n v="7408278000"/>
    <n v="681226000"/>
    <n v="0"/>
    <n v="977863000"/>
    <x v="5"/>
    <x v="10"/>
  </r>
  <r>
    <x v="418"/>
    <x v="2"/>
    <s v="12/31/2014"/>
    <n v="11686135000"/>
    <n v="7951352000"/>
    <n v="767608000"/>
    <n v="0"/>
    <n v="1019045000"/>
    <x v="5"/>
    <x v="10"/>
  </r>
  <r>
    <x v="418"/>
    <x v="3"/>
    <s v="12/31/2015"/>
    <n v="11024486000"/>
    <n v="7033633000"/>
    <n v="865817000"/>
    <n v="0"/>
    <n v="1124524000"/>
    <x v="5"/>
    <x v="10"/>
  </r>
  <r>
    <x v="419"/>
    <x v="0"/>
    <s v="12/31/2012"/>
    <n v="7232397000"/>
    <n v="5165169000"/>
    <n v="0"/>
    <n v="0"/>
    <n v="1173955000"/>
    <x v="6"/>
    <x v="13"/>
  </r>
  <r>
    <x v="419"/>
    <x v="1"/>
    <s v="12/31/2013"/>
    <n v="7541234000"/>
    <n v="5106489000"/>
    <n v="0"/>
    <n v="0"/>
    <n v="1213178000"/>
    <x v="6"/>
    <x v="13"/>
  </r>
  <r>
    <x v="419"/>
    <x v="2"/>
    <s v="12/31/2014"/>
    <n v="6602267000"/>
    <n v="4239474000"/>
    <n v="0"/>
    <n v="0"/>
    <n v="1341315000"/>
    <x v="6"/>
    <x v="13"/>
  </r>
  <r>
    <x v="419"/>
    <x v="3"/>
    <s v="12/31/2015"/>
    <n v="9308926000"/>
    <n v="6199645000"/>
    <n v="0"/>
    <n v="0"/>
    <n v="1966939000"/>
    <x v="6"/>
    <x v="13"/>
  </r>
  <r>
    <x v="420"/>
    <x v="0"/>
    <s v="3/30/2013"/>
    <n v="2168652000"/>
    <n v="737206000"/>
    <n v="365684000"/>
    <n v="475522000"/>
    <n v="9508000"/>
    <x v="2"/>
    <x v="7"/>
  </r>
  <r>
    <x v="420"/>
    <x v="1"/>
    <s v="3/29/2014"/>
    <n v="2382531000"/>
    <n v="743253000"/>
    <n v="378607000"/>
    <n v="492447000"/>
    <n v="9887000"/>
    <x v="2"/>
    <x v="7"/>
  </r>
  <r>
    <x v="420"/>
    <x v="2"/>
    <s v="3/28/2015"/>
    <n v="2377344000"/>
    <n v="708823000"/>
    <n v="353670000"/>
    <n v="525745000"/>
    <n v="9537000"/>
    <x v="2"/>
    <x v="7"/>
  </r>
  <r>
    <x v="420"/>
    <x v="3"/>
    <d v="2016-02-04T00:00:00"/>
    <n v="2213881000"/>
    <n v="671907000"/>
    <n v="331652000"/>
    <n v="533891000"/>
    <n v="6550000"/>
    <x v="2"/>
    <x v="7"/>
  </r>
  <r>
    <x v="421"/>
    <x v="0"/>
    <s v="12/31/2012"/>
    <n v="451509000000"/>
    <n v="302056000000"/>
    <n v="81844000000"/>
    <n v="0"/>
    <n v="15888000000"/>
    <x v="9"/>
    <x v="48"/>
  </r>
  <r>
    <x v="421"/>
    <x v="1"/>
    <s v="12/31/2013"/>
    <n v="420836000000"/>
    <n v="284681000000"/>
    <n v="76696000000"/>
    <n v="0"/>
    <n v="17182000000"/>
    <x v="9"/>
    <x v="48"/>
  </r>
  <r>
    <x v="421"/>
    <x v="2"/>
    <s v="12/31/2014"/>
    <n v="394105000000"/>
    <n v="266831000000"/>
    <n v="74226000000"/>
    <n v="0"/>
    <n v="17297000000"/>
    <x v="9"/>
    <x v="48"/>
  </r>
  <r>
    <x v="421"/>
    <x v="3"/>
    <s v="12/31/2015"/>
    <n v="259488000000"/>
    <n v="165590000000"/>
    <n v="61444000000"/>
    <n v="0"/>
    <n v="18048000000"/>
    <x v="9"/>
    <x v="48"/>
  </r>
  <r>
    <x v="422"/>
    <x v="0"/>
    <s v="12/31/2012"/>
    <n v="2928429000"/>
    <n v="1372042000"/>
    <n v="1148731000"/>
    <n v="0"/>
    <n v="0"/>
    <x v="3"/>
    <x v="54"/>
  </r>
  <r>
    <x v="422"/>
    <x v="1"/>
    <s v="12/31/2013"/>
    <n v="2950800000"/>
    <n v="1373400000"/>
    <n v="1144800000"/>
    <n v="0"/>
    <n v="0"/>
    <x v="3"/>
    <x v="54"/>
  </r>
  <r>
    <x v="422"/>
    <x v="2"/>
    <s v="12/31/2014"/>
    <n v="2922600000"/>
    <n v="1322800000"/>
    <n v="1143100000"/>
    <n v="0"/>
    <n v="0"/>
    <x v="3"/>
    <x v="54"/>
  </r>
  <r>
    <x v="422"/>
    <x v="3"/>
    <s v="12/31/2015"/>
    <n v="2674300000"/>
    <n v="1157100000"/>
    <n v="1077300000"/>
    <n v="0"/>
    <n v="0"/>
    <x v="3"/>
    <x v="54"/>
  </r>
  <r>
    <x v="423"/>
    <x v="0"/>
    <s v="12/31/2012"/>
    <n v="20421000000"/>
    <n v="13634000000"/>
    <n v="4398000000"/>
    <n v="655000000"/>
    <n v="301000000"/>
    <x v="2"/>
    <x v="58"/>
  </r>
  <r>
    <x v="423"/>
    <x v="1"/>
    <s v="12/31/2013"/>
    <n v="20006000000"/>
    <n v="13521000000"/>
    <n v="4219000000"/>
    <n v="603000000"/>
    <n v="305000000"/>
    <x v="2"/>
    <x v="58"/>
  </r>
  <r>
    <x v="423"/>
    <x v="2"/>
    <s v="12/31/2014"/>
    <n v="19540000000"/>
    <n v="13294000000"/>
    <n v="4020000000"/>
    <n v="577000000"/>
    <n v="315000000"/>
    <x v="2"/>
    <x v="58"/>
  </r>
  <r>
    <x v="423"/>
    <x v="3"/>
    <s v="12/31/2015"/>
    <n v="18045000000"/>
    <n v="12782000000"/>
    <n v="3792000000"/>
    <n v="563000000"/>
    <n v="310000000"/>
    <x v="2"/>
    <x v="58"/>
  </r>
  <r>
    <x v="424"/>
    <x v="0"/>
    <s v="12/31/2012"/>
    <n v="3791000000"/>
    <n v="2289000000"/>
    <n v="936000000"/>
    <n v="106000000"/>
    <n v="0"/>
    <x v="0"/>
    <x v="53"/>
  </r>
  <r>
    <x v="424"/>
    <x v="1"/>
    <s v="12/31/2013"/>
    <n v="3837000000"/>
    <n v="2338000000"/>
    <n v="990000000"/>
    <n v="104000000"/>
    <n v="0"/>
    <x v="0"/>
    <x v="53"/>
  </r>
  <r>
    <x v="424"/>
    <x v="2"/>
    <s v="12/31/2014"/>
    <n v="3916000000"/>
    <n v="2403000000"/>
    <n v="920000000"/>
    <n v="104000000"/>
    <n v="0"/>
    <x v="0"/>
    <x v="53"/>
  </r>
  <r>
    <x v="424"/>
    <x v="3"/>
    <s v="12/31/2015"/>
    <n v="3653000000"/>
    <n v="2249000000"/>
    <n v="854000000"/>
    <n v="95000000"/>
    <n v="0"/>
    <x v="0"/>
    <x v="53"/>
  </r>
  <r>
    <x v="425"/>
    <x v="0"/>
    <s v="12/31/2012"/>
    <n v="4986566000"/>
    <n v="1620566000"/>
    <n v="1641819000"/>
    <n v="885824000"/>
    <n v="35819000"/>
    <x v="2"/>
    <x v="16"/>
  </r>
  <r>
    <x v="425"/>
    <x v="1"/>
    <s v="12/31/2013"/>
    <n v="4680380000"/>
    <n v="1349380000"/>
    <n v="1751275000"/>
    <n v="957587000"/>
    <n v="44841000"/>
    <x v="2"/>
    <x v="16"/>
  </r>
  <r>
    <x v="425"/>
    <x v="2"/>
    <s v="12/31/2014"/>
    <n v="4618133000"/>
    <n v="1387375000"/>
    <n v="1770710000"/>
    <n v="1156386000"/>
    <n v="66750000"/>
    <x v="2"/>
    <x v="16"/>
  </r>
  <r>
    <x v="425"/>
    <x v="3"/>
    <s v="12/31/2015"/>
    <n v="4968301000"/>
    <n v="2077748000"/>
    <n v="1768522000"/>
    <n v="1177923000"/>
    <n v="79042000"/>
    <x v="2"/>
    <x v="16"/>
  </r>
  <r>
    <x v="426"/>
    <x v="0"/>
    <s v="12/29/2012"/>
    <n v="13633000000"/>
    <n v="9852000000"/>
    <n v="1450000000"/>
    <n v="0"/>
    <n v="0"/>
    <x v="1"/>
    <x v="51"/>
  </r>
  <r>
    <x v="426"/>
    <x v="1"/>
    <s v="12/28/2013"/>
    <n v="13084000000"/>
    <n v="9501000000"/>
    <n v="1454000000"/>
    <n v="0"/>
    <n v="0"/>
    <x v="1"/>
    <x v="51"/>
  </r>
  <r>
    <x v="426"/>
    <x v="2"/>
    <s v="12/27/2014"/>
    <n v="13279000000"/>
    <n v="9682000000"/>
    <n v="1505000000"/>
    <n v="0"/>
    <n v="0"/>
    <x v="1"/>
    <x v="51"/>
  </r>
  <r>
    <x v="426"/>
    <x v="3"/>
    <s v="12/26/2015"/>
    <n v="13105000000"/>
    <n v="9359000000"/>
    <n v="1746000000"/>
    <n v="0"/>
    <n v="0"/>
    <x v="1"/>
    <x v="51"/>
  </r>
  <r>
    <x v="427"/>
    <x v="0"/>
    <s v="12/31/2012"/>
    <n v="4471700000"/>
    <n v="1125200000"/>
    <n v="1822100000"/>
    <n v="225600000"/>
    <n v="0"/>
    <x v="3"/>
    <x v="5"/>
  </r>
  <r>
    <x v="427"/>
    <x v="1"/>
    <s v="12/31/2013"/>
    <n v="4623400000"/>
    <n v="1266700000"/>
    <n v="1796300000"/>
    <n v="203000000"/>
    <n v="78500000"/>
    <x v="3"/>
    <x v="5"/>
  </r>
  <r>
    <x v="427"/>
    <x v="2"/>
    <s v="12/31/2014"/>
    <n v="4673300000"/>
    <n v="1242800000"/>
    <n v="1772200000"/>
    <n v="187400000"/>
    <n v="92500000"/>
    <x v="3"/>
    <x v="5"/>
  </r>
  <r>
    <x v="427"/>
    <x v="3"/>
    <s v="12/31/2015"/>
    <n v="5997800000"/>
    <n v="1800600000"/>
    <n v="2291900000"/>
    <n v="268800000"/>
    <n v="337400000"/>
    <x v="3"/>
    <x v="5"/>
  </r>
  <r>
    <x v="428"/>
    <x v="0"/>
    <s v="12/31/2012"/>
    <n v="2458592000"/>
    <n v="80146000"/>
    <n v="1579007000"/>
    <n v="0"/>
    <n v="31237000"/>
    <x v="6"/>
    <x v="46"/>
  </r>
  <r>
    <x v="428"/>
    <x v="1"/>
    <s v="12/31/2013"/>
    <n v="2278812000"/>
    <n v="58913000"/>
    <n v="1700064000"/>
    <n v="0"/>
    <n v="-72761000"/>
    <x v="6"/>
    <x v="46"/>
  </r>
  <r>
    <x v="428"/>
    <x v="2"/>
    <s v="12/31/2014"/>
    <n v="2361631000"/>
    <n v="49736000"/>
    <n v="1654369000"/>
    <n v="0"/>
    <n v="-87159000"/>
    <x v="6"/>
    <x v="46"/>
  </r>
  <r>
    <x v="428"/>
    <x v="3"/>
    <s v="12/31/2015"/>
    <n v="2210591000"/>
    <n v="49344000"/>
    <n v="1591239000"/>
    <n v="0"/>
    <n v="49282000"/>
    <x v="6"/>
    <x v="46"/>
  </r>
  <r>
    <x v="429"/>
    <x v="0"/>
    <s v="12/31/2013"/>
    <n v="4561000000"/>
    <n v="1669000000"/>
    <n v="1613000000"/>
    <n v="399000000"/>
    <n v="60000000"/>
    <x v="3"/>
    <x v="3"/>
  </r>
  <r>
    <x v="429"/>
    <x v="1"/>
    <s v="12/31/2014"/>
    <n v="4785000000"/>
    <n v="1717000000"/>
    <n v="1643000000"/>
    <n v="396000000"/>
    <n v="60000000"/>
    <x v="3"/>
    <x v="3"/>
  </r>
  <r>
    <x v="429"/>
    <x v="2"/>
    <s v="12/31/2015"/>
    <n v="4765000000"/>
    <n v="1738000000"/>
    <n v="1532000000"/>
    <n v="364000000"/>
    <n v="61000000"/>
    <x v="3"/>
    <x v="3"/>
  </r>
  <r>
    <x v="429"/>
    <x v="3"/>
    <s v="12/31/2016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FB555-C2D8-4729-974F-7C8E5F12E36A}" name="PivotTable4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2" firstHeaderRow="1" firstDataRow="1" firstDataCol="1"/>
  <pivotFields count="10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h="1" x="1"/>
        <item h="1" x="2"/>
        <item x="3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axis="axisRow" showAll="0">
      <items count="12">
        <item h="1" x="1"/>
        <item h="1" x="4"/>
        <item h="1" x="9"/>
        <item h="1" x="6"/>
        <item h="1" x="3"/>
        <item x="0"/>
        <item h="1"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8"/>
    <field x="9"/>
  </rowFields>
  <rowItems count="19">
    <i>
      <x v="5"/>
    </i>
    <i r="1">
      <x v="1"/>
    </i>
    <i r="1">
      <x v="3"/>
    </i>
    <i r="1">
      <x v="4"/>
    </i>
    <i r="1">
      <x v="17"/>
    </i>
    <i r="1">
      <x v="23"/>
    </i>
    <i r="1">
      <x v="33"/>
    </i>
    <i r="1">
      <x v="35"/>
    </i>
    <i r="1">
      <x v="38"/>
    </i>
    <i r="1">
      <x v="42"/>
    </i>
    <i r="1">
      <x v="61"/>
    </i>
    <i r="1">
      <x v="63"/>
    </i>
    <i r="1">
      <x v="65"/>
    </i>
    <i r="1">
      <x v="66"/>
    </i>
    <i r="1">
      <x v="95"/>
    </i>
    <i r="1">
      <x v="99"/>
    </i>
    <i r="1">
      <x v="113"/>
    </i>
    <i r="1">
      <x v="1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A74D6-6AAF-4B4D-B58D-8EF26462F36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881E85B-A769-43C6-9B2A-F513EFDFD22B}" name="Table17" displayName="Table17" ref="A1:E248" totalsRowShown="0">
  <autoFilter ref="A1:E248" xr:uid="{191307CF-4E0D-472F-94B9-FCE820DAE3FC}">
    <filterColumn colId="1">
      <filters>
        <filter val="Year 1"/>
        <filter val="Year 4"/>
      </filters>
    </filterColumn>
  </autoFilter>
  <sortState xmlns:xlrd2="http://schemas.microsoft.com/office/spreadsheetml/2017/richdata2" ref="A2:E248">
    <sortCondition ref="B1:B248"/>
  </sortState>
  <tableColumns count="5">
    <tableColumn id="1" xr3:uid="{969DA342-4D75-44F5-BB83-6694F27D1AFE}" name="Ticker Symbol"/>
    <tableColumn id="2" xr3:uid="{A9136086-44B3-431C-A186-9413EA5C65C2}" name="Years"/>
    <tableColumn id="4" xr3:uid="{8B51A557-1678-448B-A46D-369CBFDB8169}" name=" Total Revenue "/>
    <tableColumn id="9" xr3:uid="{966839C7-20A2-4A32-800C-3F7F819935D3}" name="GICS Sector"/>
    <tableColumn id="10" xr3:uid="{99D70435-B21F-4C34-8447-33485DAB1974}" name="GICS Sub Industry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abSelected="1" zoomScale="59" workbookViewId="0">
      <selection activeCell="J39" sqref="J39"/>
    </sheetView>
  </sheetViews>
  <sheetFormatPr defaultColWidth="9" defaultRowHeight="14.5" x14ac:dyDescent="0.35"/>
  <cols>
    <col min="1" max="1" width="4.90625" style="2" bestFit="1" customWidth="1"/>
    <col min="2" max="2" width="12.453125" style="2" bestFit="1" customWidth="1"/>
    <col min="3" max="3" width="6" style="2" bestFit="1" customWidth="1"/>
    <col min="4" max="4" width="12.26953125" style="2" bestFit="1" customWidth="1"/>
    <col min="5" max="6" width="20.453125" style="2" bestFit="1" customWidth="1"/>
    <col min="7" max="7" width="23.90625" style="2" bestFit="1" customWidth="1"/>
    <col min="8" max="8" width="25" style="2" bestFit="1" customWidth="1"/>
    <col min="9" max="9" width="20.26953125" style="2" bestFit="1" customWidth="1"/>
    <col min="10" max="10" width="26" style="2" bestFit="1" customWidth="1"/>
    <col min="11" max="11" width="40.90625" style="2" bestFit="1" customWidth="1"/>
    <col min="12" max="12" width="13" style="2" bestFit="1" customWidth="1"/>
    <col min="13" max="13" width="15.6328125" style="2" bestFit="1" customWidth="1"/>
    <col min="14" max="15" width="19.7265625" style="2" bestFit="1" customWidth="1"/>
    <col min="16" max="16384" width="9" style="2"/>
  </cols>
  <sheetData>
    <row r="1" spans="1:15" x14ac:dyDescent="0.35">
      <c r="B1" s="45" t="s">
        <v>0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6" t="s">
        <v>727</v>
      </c>
      <c r="M1" s="46" t="s">
        <v>725</v>
      </c>
      <c r="N1" s="46" t="s">
        <v>728</v>
      </c>
      <c r="O1" s="46" t="s">
        <v>707</v>
      </c>
    </row>
    <row r="2" spans="1:15" x14ac:dyDescent="0.35">
      <c r="A2" s="2">
        <v>0</v>
      </c>
      <c r="B2" s="2" t="s">
        <v>10</v>
      </c>
      <c r="C2" s="2" t="s">
        <v>11</v>
      </c>
      <c r="D2" s="2" t="s">
        <v>12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s="2" t="s">
        <v>13</v>
      </c>
      <c r="K2" s="2" t="s">
        <v>14</v>
      </c>
      <c r="L2" s="2">
        <f>1-(F2/E2)</f>
        <v>0.57759002212834432</v>
      </c>
      <c r="M2" s="2">
        <f>N2/E2</f>
        <v>0.57759002212834443</v>
      </c>
      <c r="N2" s="38">
        <f>O2-SUM(G1:I1)</f>
        <v>14356000000</v>
      </c>
      <c r="O2" s="38">
        <f>E2-F2</f>
        <v>14356000000</v>
      </c>
    </row>
    <row r="3" spans="1:15" x14ac:dyDescent="0.35">
      <c r="A3" s="2">
        <v>1</v>
      </c>
      <c r="B3" s="2" t="s">
        <v>10</v>
      </c>
      <c r="C3" s="2" t="s">
        <v>15</v>
      </c>
      <c r="D3" s="2" t="s">
        <v>16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s="2" t="s">
        <v>13</v>
      </c>
      <c r="K3" s="2" t="s">
        <v>14</v>
      </c>
      <c r="L3" s="2">
        <f>1-(F3/E3)</f>
        <v>0.58796694462102228</v>
      </c>
      <c r="M3" s="2">
        <f>N3/E3</f>
        <v>7.112141494970646E-2</v>
      </c>
      <c r="N3" s="38">
        <f>O3-SUM(G2:I2)</f>
        <v>1902000000</v>
      </c>
      <c r="O3" s="38">
        <f>E3-F3</f>
        <v>15724000000</v>
      </c>
    </row>
    <row r="4" spans="1:15" x14ac:dyDescent="0.35">
      <c r="A4" s="2">
        <v>2</v>
      </c>
      <c r="B4" s="2" t="s">
        <v>10</v>
      </c>
      <c r="C4" s="2" t="s">
        <v>17</v>
      </c>
      <c r="D4" s="2" t="s">
        <v>18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s="2" t="s">
        <v>13</v>
      </c>
      <c r="K4" s="2" t="s">
        <v>14</v>
      </c>
      <c r="L4" s="2">
        <f>1-(F4/E4)</f>
        <v>0.63376318874560378</v>
      </c>
      <c r="M4" s="2">
        <f>N4/E4</f>
        <v>0.31099648300117233</v>
      </c>
      <c r="N4" s="38">
        <f>O4-SUM(G3:I3)</f>
        <v>13264000000</v>
      </c>
      <c r="O4" s="38">
        <f>E4-F4</f>
        <v>27030000000</v>
      </c>
    </row>
    <row r="5" spans="1:15" x14ac:dyDescent="0.35">
      <c r="A5" s="2">
        <v>3</v>
      </c>
      <c r="B5" s="2" t="s">
        <v>10</v>
      </c>
      <c r="C5" s="2" t="s">
        <v>19</v>
      </c>
      <c r="D5" s="2" t="s">
        <v>20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s="2" t="s">
        <v>13</v>
      </c>
      <c r="K5" s="2" t="s">
        <v>14</v>
      </c>
      <c r="L5" s="2">
        <f>1-(F5/E5)</f>
        <v>0.72929982922664061</v>
      </c>
      <c r="M5" s="2">
        <f>N5/E5</f>
        <v>0.19304708465479387</v>
      </c>
      <c r="N5" s="38">
        <f>O5-SUM(G4:I4)</f>
        <v>7913000000</v>
      </c>
      <c r="O5" s="38">
        <f>E5-F5</f>
        <v>29894000000</v>
      </c>
    </row>
    <row r="6" spans="1:15" x14ac:dyDescent="0.35">
      <c r="A6" s="2">
        <v>4</v>
      </c>
      <c r="B6" s="2" t="s">
        <v>21</v>
      </c>
      <c r="C6" s="2" t="s">
        <v>11</v>
      </c>
      <c r="D6" s="2" t="s">
        <v>22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s="2" t="s">
        <v>23</v>
      </c>
      <c r="K6" s="2" t="s">
        <v>24</v>
      </c>
      <c r="L6" s="2">
        <f>1-(F6/E6)</f>
        <v>0.49928033878468714</v>
      </c>
      <c r="M6" s="2">
        <f>N6/E6</f>
        <v>-3.1492271639514113</v>
      </c>
      <c r="N6" s="38">
        <f>O6-SUM(G5:I5)</f>
        <v>-19540964000</v>
      </c>
      <c r="O6" s="38">
        <f>E6-F6</f>
        <v>3098036000</v>
      </c>
    </row>
    <row r="7" spans="1:15" x14ac:dyDescent="0.35">
      <c r="A7" s="2">
        <v>5</v>
      </c>
      <c r="B7" s="2" t="s">
        <v>21</v>
      </c>
      <c r="C7" s="2" t="s">
        <v>15</v>
      </c>
      <c r="D7" s="2" t="s">
        <v>25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s="2" t="s">
        <v>23</v>
      </c>
      <c r="K7" s="2" t="s">
        <v>24</v>
      </c>
      <c r="L7" s="2">
        <f>1-(F7/E7)</f>
        <v>0.50080676779470434</v>
      </c>
      <c r="M7" s="2">
        <f>N7/E7</f>
        <v>0.12495353270050544</v>
      </c>
      <c r="N7" s="38">
        <f>O7-SUM(G6:I6)</f>
        <v>811425000</v>
      </c>
      <c r="O7" s="38">
        <f>E7-F7</f>
        <v>3252146000</v>
      </c>
    </row>
    <row r="8" spans="1:15" x14ac:dyDescent="0.35">
      <c r="A8" s="2">
        <v>6</v>
      </c>
      <c r="B8" s="2" t="s">
        <v>21</v>
      </c>
      <c r="C8" s="2" t="s">
        <v>17</v>
      </c>
      <c r="D8" s="3">
        <v>42064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s="2" t="s">
        <v>23</v>
      </c>
      <c r="K8" s="2" t="s">
        <v>24</v>
      </c>
      <c r="L8" s="2">
        <f>1-(F8/E8)</f>
        <v>0.45242542534885444</v>
      </c>
      <c r="M8" s="2">
        <f>N8/E8</f>
        <v>0.18913158160197507</v>
      </c>
      <c r="N8" s="38">
        <f>O8-SUM(G7:I7)</f>
        <v>1861785000</v>
      </c>
      <c r="O8" s="38">
        <f>E8-F8</f>
        <v>4453613000</v>
      </c>
    </row>
    <row r="9" spans="1:15" x14ac:dyDescent="0.35">
      <c r="A9" s="2">
        <v>7</v>
      </c>
      <c r="B9" s="2" t="s">
        <v>21</v>
      </c>
      <c r="C9" s="2" t="s">
        <v>19</v>
      </c>
      <c r="D9" s="3">
        <v>42401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s="2" t="s">
        <v>23</v>
      </c>
      <c r="K9" s="2" t="s">
        <v>24</v>
      </c>
      <c r="L9" s="2">
        <f>1-(F9/E9)</f>
        <v>0.45422243237097848</v>
      </c>
      <c r="M9" s="2">
        <f>N9/E9</f>
        <v>8.4303941925546411E-2</v>
      </c>
      <c r="N9" s="38">
        <f>O9-SUM(G8:I8)</f>
        <v>820869000</v>
      </c>
      <c r="O9" s="38">
        <f>E9-F9</f>
        <v>4422772000</v>
      </c>
    </row>
    <row r="10" spans="1:15" x14ac:dyDescent="0.35">
      <c r="A10" s="2">
        <v>8</v>
      </c>
      <c r="B10" s="2" t="s">
        <v>26</v>
      </c>
      <c r="C10" s="2" t="s">
        <v>11</v>
      </c>
      <c r="D10" s="2" t="s">
        <v>27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s="2" t="s">
        <v>28</v>
      </c>
      <c r="K10" s="2" t="s">
        <v>29</v>
      </c>
      <c r="L10" s="2">
        <f>1-(F10/E10)</f>
        <v>0.37624480720847231</v>
      </c>
      <c r="M10" s="2">
        <f>N10/E10</f>
        <v>0.35519868936867355</v>
      </c>
      <c r="N10" s="38">
        <f>O10-SUM(G9:I9)</f>
        <v>60707008000</v>
      </c>
      <c r="O10" s="38">
        <f>E10-F10</f>
        <v>64304000000</v>
      </c>
    </row>
    <row r="11" spans="1:15" x14ac:dyDescent="0.35">
      <c r="A11" s="2">
        <v>9</v>
      </c>
      <c r="B11" s="2" t="s">
        <v>26</v>
      </c>
      <c r="C11" s="2" t="s">
        <v>15</v>
      </c>
      <c r="D11" s="2" t="s">
        <v>30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s="2" t="s">
        <v>28</v>
      </c>
      <c r="K11" s="2" t="s">
        <v>29</v>
      </c>
      <c r="L11" s="2">
        <f>1-(F11/E11)</f>
        <v>0.38588035777783858</v>
      </c>
      <c r="M11" s="2">
        <f>N11/E11</f>
        <v>0.30215268470144152</v>
      </c>
      <c r="N11" s="38">
        <f>O11-SUM(G10:I10)</f>
        <v>55232000000</v>
      </c>
      <c r="O11" s="38">
        <f>E11-F11</f>
        <v>70537000000</v>
      </c>
    </row>
    <row r="12" spans="1:15" x14ac:dyDescent="0.35">
      <c r="A12" s="2">
        <v>10</v>
      </c>
      <c r="B12" s="2" t="s">
        <v>26</v>
      </c>
      <c r="C12" s="2" t="s">
        <v>17</v>
      </c>
      <c r="D12" s="2" t="s">
        <v>31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s="2" t="s">
        <v>28</v>
      </c>
      <c r="K12" s="2" t="s">
        <v>29</v>
      </c>
      <c r="L12" s="2">
        <f>1-(F12/E12)</f>
        <v>0.40059902017414373</v>
      </c>
      <c r="M12" s="2">
        <f>N12/E12</f>
        <v>0.32343666431337315</v>
      </c>
      <c r="N12" s="38">
        <f>O12-SUM(G11:I11)</f>
        <v>75592000000</v>
      </c>
      <c r="O12" s="38">
        <f>E12-F12</f>
        <v>93626000000</v>
      </c>
    </row>
    <row r="13" spans="1:15" x14ac:dyDescent="0.35">
      <c r="A13" s="2">
        <v>11</v>
      </c>
      <c r="B13" s="2" t="s">
        <v>26</v>
      </c>
      <c r="C13" s="2" t="s">
        <v>19</v>
      </c>
      <c r="D13" s="2" t="s">
        <v>32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s="2" t="s">
        <v>28</v>
      </c>
      <c r="K13" s="2" t="s">
        <v>29</v>
      </c>
      <c r="L13" s="2">
        <f>1-(F13/E13)</f>
        <v>0.39075955648097049</v>
      </c>
      <c r="M13" s="2">
        <f>N13/E13</f>
        <v>0.28690079252825323</v>
      </c>
      <c r="N13" s="38">
        <f>O13-SUM(G12:I12)</f>
        <v>61867000000</v>
      </c>
      <c r="O13" s="38">
        <f>E13-F13</f>
        <v>84263000000</v>
      </c>
    </row>
    <row r="14" spans="1:15" x14ac:dyDescent="0.35">
      <c r="A14" s="2">
        <v>12</v>
      </c>
      <c r="B14" s="2" t="s">
        <v>33</v>
      </c>
      <c r="C14" s="2" t="s">
        <v>11</v>
      </c>
      <c r="D14" s="2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s="2" t="s">
        <v>34</v>
      </c>
      <c r="K14" s="2" t="s">
        <v>35</v>
      </c>
      <c r="L14" s="2">
        <f>1-(F14/E14)</f>
        <v>0.75473340587595206</v>
      </c>
      <c r="M14" s="2">
        <f>N14/E14</f>
        <v>-0.56403699673558216</v>
      </c>
      <c r="N14" s="38">
        <f>O14-SUM(G13:I13)</f>
        <v>-10367000000</v>
      </c>
      <c r="O14" s="38">
        <f>E14-F14</f>
        <v>13872000000</v>
      </c>
    </row>
    <row r="15" spans="1:15" x14ac:dyDescent="0.35">
      <c r="A15" s="2">
        <v>13</v>
      </c>
      <c r="B15" s="2" t="s">
        <v>33</v>
      </c>
      <c r="C15" s="2" t="s">
        <v>15</v>
      </c>
      <c r="D15" s="2" t="s">
        <v>16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s="2" t="s">
        <v>34</v>
      </c>
      <c r="K15" s="2" t="s">
        <v>35</v>
      </c>
      <c r="L15" s="2">
        <f>1-(F15/E15)</f>
        <v>0.75620010643959557</v>
      </c>
      <c r="M15" s="2">
        <f>N15/E15</f>
        <v>0.34284193720063866</v>
      </c>
      <c r="N15" s="38">
        <f>O15-SUM(G14:I14)</f>
        <v>6442000000</v>
      </c>
      <c r="O15" s="38">
        <f>E15-F15</f>
        <v>14209000000</v>
      </c>
    </row>
    <row r="16" spans="1:15" x14ac:dyDescent="0.35">
      <c r="A16" s="2">
        <v>14</v>
      </c>
      <c r="B16" s="2" t="s">
        <v>33</v>
      </c>
      <c r="C16" s="2" t="s">
        <v>17</v>
      </c>
      <c r="D16" s="2" t="s">
        <v>18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s="2" t="s">
        <v>34</v>
      </c>
      <c r="K16" s="2" t="s">
        <v>35</v>
      </c>
      <c r="L16" s="2">
        <f>1-(F16/E16)</f>
        <v>0.77825651302605214</v>
      </c>
      <c r="M16" s="2">
        <f>N16/E16</f>
        <v>0.36708416833667334</v>
      </c>
      <c r="N16" s="38">
        <f>O16-SUM(G15:I15)</f>
        <v>7327000000</v>
      </c>
      <c r="O16" s="38">
        <f>E16-F16</f>
        <v>15534000000</v>
      </c>
    </row>
    <row r="17" spans="1:15" x14ac:dyDescent="0.35">
      <c r="A17" s="2">
        <v>15</v>
      </c>
      <c r="B17" s="2" t="s">
        <v>33</v>
      </c>
      <c r="C17" s="2" t="s">
        <v>19</v>
      </c>
      <c r="D17" s="2" t="s">
        <v>20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s="2" t="s">
        <v>34</v>
      </c>
      <c r="K17" s="2" t="s">
        <v>35</v>
      </c>
      <c r="L17" s="2">
        <f>1-(F17/E17)</f>
        <v>0.803140994794173</v>
      </c>
      <c r="M17" s="2">
        <f>N17/E17</f>
        <v>0.28820158362133075</v>
      </c>
      <c r="N17" s="38">
        <f>O17-SUM(G16:I16)</f>
        <v>6588000000</v>
      </c>
      <c r="O17" s="38">
        <f>E17-F17</f>
        <v>18359000000</v>
      </c>
    </row>
    <row r="18" spans="1:15" x14ac:dyDescent="0.35">
      <c r="A18" s="2">
        <v>16</v>
      </c>
      <c r="B18" s="2" t="s">
        <v>36</v>
      </c>
      <c r="C18" s="2" t="s">
        <v>11</v>
      </c>
      <c r="D18" s="2" t="s">
        <v>37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s="2" t="s">
        <v>34</v>
      </c>
      <c r="K18" s="2" t="s">
        <v>38</v>
      </c>
      <c r="L18" s="2">
        <f>1-(F18/E18)</f>
        <v>2.8511172689936859E-2</v>
      </c>
      <c r="M18" s="2">
        <f>N18/E18</f>
        <v>-9.28178526292774E-2</v>
      </c>
      <c r="N18" s="38">
        <f>O18-SUM(G17:I17)</f>
        <v>-8164181000</v>
      </c>
      <c r="O18" s="38">
        <f>E18-F18</f>
        <v>2507819000</v>
      </c>
    </row>
    <row r="19" spans="1:15" x14ac:dyDescent="0.35">
      <c r="A19" s="2">
        <v>17</v>
      </c>
      <c r="B19" s="2" t="s">
        <v>36</v>
      </c>
      <c r="C19" s="2" t="s">
        <v>15</v>
      </c>
      <c r="D19" s="2" t="s">
        <v>39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s="2" t="s">
        <v>34</v>
      </c>
      <c r="K19" s="2" t="s">
        <v>38</v>
      </c>
      <c r="L19" s="2">
        <f>1-(F19/E19)</f>
        <v>2.4942609140234051E-2</v>
      </c>
      <c r="M19" s="2">
        <f>N19/E19</f>
        <v>1.1482445631638676E-2</v>
      </c>
      <c r="N19" s="38">
        <f>O19-SUM(G18:I18)</f>
        <v>1372946000</v>
      </c>
      <c r="O19" s="38">
        <f>E19-F19</f>
        <v>2982366000</v>
      </c>
    </row>
    <row r="20" spans="1:15" x14ac:dyDescent="0.35">
      <c r="A20" s="2">
        <v>18</v>
      </c>
      <c r="B20" s="2" t="s">
        <v>36</v>
      </c>
      <c r="C20" s="2" t="s">
        <v>17</v>
      </c>
      <c r="D20" s="2" t="s">
        <v>40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s="2" t="s">
        <v>34</v>
      </c>
      <c r="K20" s="2" t="s">
        <v>38</v>
      </c>
      <c r="L20" s="2">
        <f>1-(F20/E20)</f>
        <v>2.5958121487988817E-2</v>
      </c>
      <c r="M20" s="2">
        <f>N20/E20</f>
        <v>9.7750836681681844E-3</v>
      </c>
      <c r="N20" s="38">
        <f>O20-SUM(G19:I19)</f>
        <v>1329038000</v>
      </c>
      <c r="O20" s="38">
        <f>E20-F20</f>
        <v>3529313000</v>
      </c>
    </row>
    <row r="21" spans="1:15" x14ac:dyDescent="0.35">
      <c r="A21" s="2">
        <v>19</v>
      </c>
      <c r="B21" s="2" t="s">
        <v>36</v>
      </c>
      <c r="C21" s="2" t="s">
        <v>19</v>
      </c>
      <c r="D21" s="2" t="s">
        <v>41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s="2" t="s">
        <v>34</v>
      </c>
      <c r="K21" s="2" t="s">
        <v>38</v>
      </c>
      <c r="L21" s="2">
        <f>1-(F21/E21)</f>
        <v>2.9095097962960614E-2</v>
      </c>
      <c r="M21" s="2">
        <f>N21/E21</f>
        <v>7.9367755679096239E-3</v>
      </c>
      <c r="N21" s="38">
        <f>O21-SUM(G20:I20)</f>
        <v>1165513000</v>
      </c>
      <c r="O21" s="38">
        <f>E21-F21</f>
        <v>4272606000</v>
      </c>
    </row>
    <row r="22" spans="1:15" x14ac:dyDescent="0.35">
      <c r="A22" s="2">
        <v>20</v>
      </c>
      <c r="B22" s="2" t="s">
        <v>42</v>
      </c>
      <c r="C22" s="2" t="s">
        <v>11</v>
      </c>
      <c r="D22" s="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s="2" t="s">
        <v>34</v>
      </c>
      <c r="K22" s="2" t="s">
        <v>43</v>
      </c>
      <c r="L22" s="2">
        <f>1-(F22/E22)</f>
        <v>0.53286089238845147</v>
      </c>
      <c r="M22" s="2">
        <f>N22/E22</f>
        <v>0.38867023622047242</v>
      </c>
      <c r="N22" s="38">
        <f>O22-SUM(G21:I21)</f>
        <v>7404168000</v>
      </c>
      <c r="O22" s="38">
        <f>E22-F22</f>
        <v>10151000000</v>
      </c>
    </row>
    <row r="23" spans="1:15" x14ac:dyDescent="0.35">
      <c r="A23" s="2">
        <v>21</v>
      </c>
      <c r="B23" s="2" t="s">
        <v>42</v>
      </c>
      <c r="C23" s="2" t="s">
        <v>15</v>
      </c>
      <c r="D23" s="2" t="s">
        <v>16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s="2" t="s">
        <v>34</v>
      </c>
      <c r="K23" s="2" t="s">
        <v>43</v>
      </c>
      <c r="L23" s="2">
        <f>1-(F23/E23)</f>
        <v>0.53232945006867782</v>
      </c>
      <c r="M23" s="2">
        <f>N23/E23</f>
        <v>8.5109630157195915E-2</v>
      </c>
      <c r="N23" s="38">
        <f>O23-SUM(G22:I22)</f>
        <v>1673000000</v>
      </c>
      <c r="O23" s="38">
        <f>E23-F23</f>
        <v>10464000000</v>
      </c>
    </row>
    <row r="24" spans="1:15" x14ac:dyDescent="0.35">
      <c r="A24" s="2">
        <v>22</v>
      </c>
      <c r="B24" s="2" t="s">
        <v>42</v>
      </c>
      <c r="C24" s="2" t="s">
        <v>17</v>
      </c>
      <c r="D24" s="2" t="s">
        <v>18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s="2" t="s">
        <v>34</v>
      </c>
      <c r="K24" s="2" t="s">
        <v>43</v>
      </c>
      <c r="L24" s="2">
        <f>1-(F24/E24)</f>
        <v>0.54472267496419224</v>
      </c>
      <c r="M24" s="2">
        <f>N24/E24</f>
        <v>0.13325430928038723</v>
      </c>
      <c r="N24" s="38">
        <f>O24-SUM(G23:I23)</f>
        <v>2698000000</v>
      </c>
      <c r="O24" s="38">
        <f>E24-F24</f>
        <v>11029000000</v>
      </c>
    </row>
    <row r="25" spans="1:15" x14ac:dyDescent="0.35">
      <c r="A25" s="2">
        <v>23</v>
      </c>
      <c r="B25" s="2" t="s">
        <v>42</v>
      </c>
      <c r="C25" s="2" t="s">
        <v>19</v>
      </c>
      <c r="D25" s="2" t="s">
        <v>20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s="2" t="s">
        <v>34</v>
      </c>
      <c r="K25" s="2" t="s">
        <v>43</v>
      </c>
      <c r="L25" s="2">
        <f>1-(F25/E25)</f>
        <v>0.57133055623621654</v>
      </c>
      <c r="M25" s="2">
        <f>N25/E25</f>
        <v>0.1581965204606714</v>
      </c>
      <c r="N25" s="38">
        <f>O25-SUM(G24:I24)</f>
        <v>3228000000</v>
      </c>
      <c r="O25" s="38">
        <f>E25-F25</f>
        <v>11658000000</v>
      </c>
    </row>
    <row r="26" spans="1:15" x14ac:dyDescent="0.35">
      <c r="A26" s="2">
        <v>24</v>
      </c>
      <c r="B26" s="2" t="s">
        <v>44</v>
      </c>
      <c r="C26" s="2" t="s">
        <v>11</v>
      </c>
      <c r="D26" s="2" t="s">
        <v>45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s="2" t="s">
        <v>28</v>
      </c>
      <c r="K26" s="2" t="s">
        <v>46</v>
      </c>
      <c r="L26" s="2">
        <f>1-(F26/E26)</f>
        <v>0.85535825253252584</v>
      </c>
      <c r="M26" s="2">
        <f>N26/E26</f>
        <v>-1.312454256714769</v>
      </c>
      <c r="N26" s="38">
        <f>O26-SUM(G25:I25)</f>
        <v>-5322317000</v>
      </c>
      <c r="O26" s="38">
        <f>E26-F26</f>
        <v>3468683000</v>
      </c>
    </row>
    <row r="27" spans="1:15" x14ac:dyDescent="0.35">
      <c r="A27" s="2">
        <v>25</v>
      </c>
      <c r="B27" s="2" t="s">
        <v>44</v>
      </c>
      <c r="C27" s="2" t="s">
        <v>15</v>
      </c>
      <c r="D27" s="2" t="s">
        <v>47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s="2" t="s">
        <v>28</v>
      </c>
      <c r="K27" s="2" t="s">
        <v>46</v>
      </c>
      <c r="L27" s="2">
        <f>1-(F27/E27)</f>
        <v>0.84999511702854913</v>
      </c>
      <c r="M27" s="2">
        <f>N27/E27</f>
        <v>0.12189874043450007</v>
      </c>
      <c r="N27" s="38">
        <f>O27-SUM(G26:I26)</f>
        <v>505522000</v>
      </c>
      <c r="O27" s="38">
        <f>E27-F27</f>
        <v>3524985000</v>
      </c>
    </row>
    <row r="28" spans="1:15" x14ac:dyDescent="0.35">
      <c r="A28" s="2">
        <v>26</v>
      </c>
      <c r="B28" s="2" t="s">
        <v>44</v>
      </c>
      <c r="C28" s="2" t="s">
        <v>17</v>
      </c>
      <c r="D28" s="2" t="s">
        <v>48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s="2" t="s">
        <v>28</v>
      </c>
      <c r="K28" s="2" t="s">
        <v>46</v>
      </c>
      <c r="L28" s="2">
        <f>1-(F28/E28)</f>
        <v>0.84478880352896701</v>
      </c>
      <c r="M28" s="2">
        <f>N28/E28</f>
        <v>0.1999321865803248</v>
      </c>
      <c r="N28" s="38">
        <f>O28-SUM(G27:I27)</f>
        <v>958777000</v>
      </c>
      <c r="O28" s="38">
        <f>E28-F28</f>
        <v>4051194000</v>
      </c>
    </row>
    <row r="29" spans="1:15" x14ac:dyDescent="0.35">
      <c r="A29" s="2">
        <v>27</v>
      </c>
      <c r="B29" s="2" t="s">
        <v>44</v>
      </c>
      <c r="C29" s="2" t="s">
        <v>19</v>
      </c>
      <c r="D29" s="3">
        <v>42412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s="2" t="s">
        <v>28</v>
      </c>
      <c r="K29" s="2" t="s">
        <v>46</v>
      </c>
      <c r="L29" s="2">
        <f>1-(F29/E29)</f>
        <v>0.8599508406454599</v>
      </c>
      <c r="M29" s="2">
        <f>N29/E29</f>
        <v>0.32248775713434102</v>
      </c>
      <c r="N29" s="38">
        <f>O29-SUM(G28:I28)</f>
        <v>1887982000</v>
      </c>
      <c r="O29" s="38">
        <f>E29-F29</f>
        <v>5034522000</v>
      </c>
    </row>
    <row r="30" spans="1:15" x14ac:dyDescent="0.35">
      <c r="A30" s="2">
        <v>28</v>
      </c>
      <c r="B30" s="2" t="s">
        <v>49</v>
      </c>
      <c r="C30" s="2" t="s">
        <v>11</v>
      </c>
      <c r="D30" s="3">
        <v>41316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s="2" t="s">
        <v>28</v>
      </c>
      <c r="K30" s="2" t="s">
        <v>50</v>
      </c>
      <c r="L30" s="2">
        <f>1-(F30/E30)</f>
        <v>0.64260092972252991</v>
      </c>
      <c r="M30" s="2">
        <f>N30/E30</f>
        <v>-0.70244322697174955</v>
      </c>
      <c r="N30" s="38">
        <f>O30-SUM(G29:I29)</f>
        <v>-1850017000</v>
      </c>
      <c r="O30" s="38">
        <f>E30-F30</f>
        <v>1692411000</v>
      </c>
    </row>
    <row r="31" spans="1:15" x14ac:dyDescent="0.35">
      <c r="A31" s="2">
        <v>29</v>
      </c>
      <c r="B31" s="2" t="s">
        <v>49</v>
      </c>
      <c r="C31" s="2" t="s">
        <v>15</v>
      </c>
      <c r="D31" s="3">
        <v>41650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s="2" t="s">
        <v>28</v>
      </c>
      <c r="K31" s="2" t="s">
        <v>50</v>
      </c>
      <c r="L31" s="2">
        <f>1-(F31/E31)</f>
        <v>0.6388596932462014</v>
      </c>
      <c r="M31" s="2">
        <f>N31/E31</f>
        <v>0.32138672069305319</v>
      </c>
      <c r="N31" s="38">
        <f>O31-SUM(G30:I30)</f>
        <v>920700000</v>
      </c>
      <c r="O31" s="38">
        <f>E31-F31</f>
        <v>1830188000</v>
      </c>
    </row>
    <row r="32" spans="1:15" x14ac:dyDescent="0.35">
      <c r="A32" s="2">
        <v>30</v>
      </c>
      <c r="B32" s="2" t="s">
        <v>49</v>
      </c>
      <c r="C32" s="2" t="s">
        <v>17</v>
      </c>
      <c r="D32" s="2" t="s">
        <v>51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s="2" t="s">
        <v>28</v>
      </c>
      <c r="K32" s="2" t="s">
        <v>50</v>
      </c>
      <c r="L32" s="2">
        <f>1-(F32/E32)</f>
        <v>0.65770057978068708</v>
      </c>
      <c r="M32" s="2">
        <f>N32/E32</f>
        <v>0.35483183565389226</v>
      </c>
      <c r="N32" s="38">
        <f>O32-SUM(G31:I31)</f>
        <v>1218880000</v>
      </c>
      <c r="O32" s="38">
        <f>E32-F32</f>
        <v>2259262000</v>
      </c>
    </row>
    <row r="33" spans="1:15" x14ac:dyDescent="0.35">
      <c r="A33" s="2">
        <v>31</v>
      </c>
      <c r="B33" s="2" t="s">
        <v>49</v>
      </c>
      <c r="C33" s="2" t="s">
        <v>19</v>
      </c>
      <c r="D33" s="2" t="s">
        <v>52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s="2" t="s">
        <v>28</v>
      </c>
      <c r="K33" s="2" t="s">
        <v>50</v>
      </c>
      <c r="L33" s="2">
        <f>1-(F33/E33)</f>
        <v>0.65095199083184729</v>
      </c>
      <c r="M33" s="2">
        <f>N33/E33</f>
        <v>0.23345703480642038</v>
      </c>
      <c r="N33" s="38">
        <f>O33-SUM(G32:I32)</f>
        <v>798752000</v>
      </c>
      <c r="O33" s="38">
        <f>E33-F33</f>
        <v>2227173000</v>
      </c>
    </row>
    <row r="34" spans="1:15" x14ac:dyDescent="0.35">
      <c r="A34" s="2">
        <v>32</v>
      </c>
      <c r="B34" s="2" t="s">
        <v>53</v>
      </c>
      <c r="C34" s="2" t="s">
        <v>11</v>
      </c>
      <c r="D34" s="2" t="s">
        <v>12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s="2" t="s">
        <v>54</v>
      </c>
      <c r="K34" s="2" t="s">
        <v>55</v>
      </c>
      <c r="L34" s="2">
        <f>1-(F34/E34)</f>
        <v>4.0007067215848235E-2</v>
      </c>
      <c r="M34" s="2">
        <f>N34/E34</f>
        <v>2.6917512340021422E-2</v>
      </c>
      <c r="N34" s="38">
        <f>O34-SUM(G33:I33)</f>
        <v>2437623000</v>
      </c>
      <c r="O34" s="38">
        <f>E34-F34</f>
        <v>3623000000</v>
      </c>
    </row>
    <row r="35" spans="1:15" x14ac:dyDescent="0.35">
      <c r="A35" s="2">
        <v>33</v>
      </c>
      <c r="B35" s="2" t="s">
        <v>53</v>
      </c>
      <c r="C35" s="2" t="s">
        <v>15</v>
      </c>
      <c r="D35" s="2" t="s">
        <v>16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s="2" t="s">
        <v>54</v>
      </c>
      <c r="K35" s="2" t="s">
        <v>55</v>
      </c>
      <c r="L35" s="2">
        <f>1-(F35/E35)</f>
        <v>4.330542069395571E-2</v>
      </c>
      <c r="M35" s="2">
        <f>N35/E35</f>
        <v>2.4765043873324129E-2</v>
      </c>
      <c r="N35" s="38">
        <f>O35-SUM(G34:I34)</f>
        <v>2224000000</v>
      </c>
      <c r="O35" s="38">
        <f>E35-F35</f>
        <v>3889000000</v>
      </c>
    </row>
    <row r="36" spans="1:15" x14ac:dyDescent="0.35">
      <c r="A36" s="2">
        <v>34</v>
      </c>
      <c r="B36" s="2" t="s">
        <v>53</v>
      </c>
      <c r="C36" s="2" t="s">
        <v>17</v>
      </c>
      <c r="D36" s="2" t="s">
        <v>18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s="2" t="s">
        <v>54</v>
      </c>
      <c r="K36" s="2" t="s">
        <v>55</v>
      </c>
      <c r="L36" s="2">
        <f>1-(F36/E36)</f>
        <v>5.8718488688562998E-2</v>
      </c>
      <c r="M36" s="2">
        <f>N36/E36</f>
        <v>3.7056193889237816E-2</v>
      </c>
      <c r="N36" s="38">
        <f>O36-SUM(G35:I35)</f>
        <v>3009000000</v>
      </c>
      <c r="O36" s="38">
        <f>E36-F36</f>
        <v>4768000000</v>
      </c>
    </row>
    <row r="37" spans="1:15" x14ac:dyDescent="0.35">
      <c r="A37" s="2">
        <v>35</v>
      </c>
      <c r="B37" s="2" t="s">
        <v>53</v>
      </c>
      <c r="C37" s="2" t="s">
        <v>19</v>
      </c>
      <c r="D37" s="2" t="s">
        <v>20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s="2" t="s">
        <v>54</v>
      </c>
      <c r="K37" s="2" t="s">
        <v>55</v>
      </c>
      <c r="L37" s="2">
        <f>1-(F37/E37)</f>
        <v>5.9377861806150456E-2</v>
      </c>
      <c r="M37" s="2">
        <f>N37/E37</f>
        <v>3.1210303979202977E-2</v>
      </c>
      <c r="N37" s="38">
        <f>O37-SUM(G36:I36)</f>
        <v>2113000000</v>
      </c>
      <c r="O37" s="38">
        <f>E37-F37</f>
        <v>4020000000</v>
      </c>
    </row>
    <row r="38" spans="1:15" x14ac:dyDescent="0.35">
      <c r="A38" s="2">
        <v>36</v>
      </c>
      <c r="B38" s="2" t="s">
        <v>56</v>
      </c>
      <c r="C38" s="2" t="s">
        <v>11</v>
      </c>
      <c r="D38" s="2" t="s">
        <v>12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s="2" t="s">
        <v>28</v>
      </c>
      <c r="K38" s="2" t="s">
        <v>57</v>
      </c>
      <c r="L38" s="2">
        <f>1-(F38/E38)</f>
        <v>0.34308299852528845</v>
      </c>
      <c r="M38" s="2">
        <f>N38/E38</f>
        <v>-0.20890401742191855</v>
      </c>
      <c r="N38" s="38">
        <f>O38-SUM(G37:I37)</f>
        <v>-760701000</v>
      </c>
      <c r="O38" s="38">
        <f>E38-F38</f>
        <v>1249299000</v>
      </c>
    </row>
    <row r="39" spans="1:15" x14ac:dyDescent="0.35">
      <c r="A39" s="2">
        <v>37</v>
      </c>
      <c r="B39" s="2" t="s">
        <v>56</v>
      </c>
      <c r="C39" s="2" t="s">
        <v>15</v>
      </c>
      <c r="D39" s="2" t="s">
        <v>16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s="2" t="s">
        <v>28</v>
      </c>
      <c r="K39" s="2" t="s">
        <v>57</v>
      </c>
      <c r="L39" s="2">
        <f>1-(F39/E39)</f>
        <v>0.32973494482483812</v>
      </c>
      <c r="M39" s="2">
        <f>N39/E39</f>
        <v>0.26607877680876618</v>
      </c>
      <c r="N39" s="38">
        <f>O39-SUM(G38:I38)</f>
        <v>1149211000</v>
      </c>
      <c r="O39" s="38">
        <f>E39-F39</f>
        <v>1424146000</v>
      </c>
    </row>
    <row r="40" spans="1:15" x14ac:dyDescent="0.35">
      <c r="A40" s="2">
        <v>38</v>
      </c>
      <c r="B40" s="2" t="s">
        <v>56</v>
      </c>
      <c r="C40" s="2" t="s">
        <v>17</v>
      </c>
      <c r="D40" s="2" t="s">
        <v>18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s="2" t="s">
        <v>28</v>
      </c>
      <c r="K40" s="2" t="s">
        <v>57</v>
      </c>
      <c r="L40" s="2">
        <f>1-(F40/E40)</f>
        <v>0.31283797289805282</v>
      </c>
      <c r="M40" s="2">
        <f>N40/E40</f>
        <v>0.25150708852070736</v>
      </c>
      <c r="N40" s="38">
        <f>O40-SUM(G39:I39)</f>
        <v>1333727000</v>
      </c>
      <c r="O40" s="38">
        <f>E40-F40</f>
        <v>1658961000</v>
      </c>
    </row>
    <row r="41" spans="1:15" x14ac:dyDescent="0.35">
      <c r="A41" s="2">
        <v>39</v>
      </c>
      <c r="B41" s="2" t="s">
        <v>56</v>
      </c>
      <c r="C41" s="2" t="s">
        <v>19</v>
      </c>
      <c r="D41" s="2" t="s">
        <v>20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s="2" t="s">
        <v>28</v>
      </c>
      <c r="K41" s="2" t="s">
        <v>57</v>
      </c>
      <c r="L41" s="2">
        <f>1-(F41/E41)</f>
        <v>0.30390111659683472</v>
      </c>
      <c r="M41" s="2">
        <f>N41/E41</f>
        <v>0.21686445397070009</v>
      </c>
      <c r="N41" s="38">
        <f>O41-SUM(G40:I40)</f>
        <v>1396552000</v>
      </c>
      <c r="O41" s="38">
        <f>E41-F41</f>
        <v>1957046000</v>
      </c>
    </row>
    <row r="42" spans="1:15" x14ac:dyDescent="0.35">
      <c r="A42" s="2">
        <v>40</v>
      </c>
      <c r="B42" s="2" t="s">
        <v>58</v>
      </c>
      <c r="C42" s="2" t="s">
        <v>11</v>
      </c>
      <c r="D42" s="2" t="s">
        <v>59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s="2" t="s">
        <v>28</v>
      </c>
      <c r="K42" s="2" t="s">
        <v>46</v>
      </c>
      <c r="L42" s="2">
        <f>1-(F42/E42)</f>
        <v>0.89685148343568899</v>
      </c>
      <c r="M42" s="2">
        <f>N42/E42</f>
        <v>0.59619150592509296</v>
      </c>
      <c r="N42" s="38">
        <f>O42-SUM(G41:I41)</f>
        <v>1378514000</v>
      </c>
      <c r="O42" s="38">
        <f>E42-F42</f>
        <v>2073700000</v>
      </c>
    </row>
    <row r="43" spans="1:15" x14ac:dyDescent="0.35">
      <c r="A43" s="2">
        <v>41</v>
      </c>
      <c r="B43" s="2" t="s">
        <v>58</v>
      </c>
      <c r="C43" s="2" t="s">
        <v>15</v>
      </c>
      <c r="D43" s="2" t="s">
        <v>60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s="2" t="s">
        <v>28</v>
      </c>
      <c r="K43" s="2" t="s">
        <v>46</v>
      </c>
      <c r="L43" s="2">
        <f>1-(F43/E43)</f>
        <v>0.87937024495360394</v>
      </c>
      <c r="M43" s="2">
        <f>N43/E43</f>
        <v>0.12124543735432516</v>
      </c>
      <c r="N43" s="38">
        <f>O43-SUM(G42:I42)</f>
        <v>275700000</v>
      </c>
      <c r="O43" s="38">
        <f>E43-F43</f>
        <v>1999600000</v>
      </c>
    </row>
    <row r="44" spans="1:15" x14ac:dyDescent="0.35">
      <c r="A44" s="2">
        <v>42</v>
      </c>
      <c r="B44" s="2" t="s">
        <v>58</v>
      </c>
      <c r="C44" s="2" t="s">
        <v>17</v>
      </c>
      <c r="D44" s="2" t="s">
        <v>61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s="2" t="s">
        <v>28</v>
      </c>
      <c r="K44" s="2" t="s">
        <v>46</v>
      </c>
      <c r="L44" s="2">
        <f>1-(F44/E44)</f>
        <v>0.86382453626303635</v>
      </c>
      <c r="M44" s="2">
        <f>N44/E44</f>
        <v>0.18633070615396863</v>
      </c>
      <c r="N44" s="38">
        <f>O44-SUM(G43:I43)</f>
        <v>468100000</v>
      </c>
      <c r="O44" s="38">
        <f>E44-F44</f>
        <v>2170100000</v>
      </c>
    </row>
    <row r="45" spans="1:15" x14ac:dyDescent="0.35">
      <c r="A45" s="2">
        <v>43</v>
      </c>
      <c r="B45" s="2" t="s">
        <v>58</v>
      </c>
      <c r="C45" s="2" t="s">
        <v>19</v>
      </c>
      <c r="D45" s="2" t="s">
        <v>62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s="2" t="s">
        <v>28</v>
      </c>
      <c r="K45" s="2" t="s">
        <v>46</v>
      </c>
      <c r="L45" s="2">
        <f>1-(F45/E45)</f>
        <v>0.85196278103909595</v>
      </c>
      <c r="M45" s="2">
        <f>N45/E45</f>
        <v>3.4782955952238327E-2</v>
      </c>
      <c r="N45" s="38">
        <f>O45-SUM(G44:I44)</f>
        <v>87100000</v>
      </c>
      <c r="O45" s="38">
        <f>E45-F45</f>
        <v>2133400000</v>
      </c>
    </row>
    <row r="46" spans="1:15" x14ac:dyDescent="0.35">
      <c r="A46" s="2">
        <v>44</v>
      </c>
      <c r="B46" s="2" t="s">
        <v>63</v>
      </c>
      <c r="C46" s="2" t="s">
        <v>11</v>
      </c>
      <c r="D46" s="2" t="s">
        <v>12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s="2" t="s">
        <v>64</v>
      </c>
      <c r="K46" s="2" t="s">
        <v>65</v>
      </c>
      <c r="L46" s="2">
        <f>1-(F46/E46)</f>
        <v>0.39854696419304614</v>
      </c>
      <c r="M46" s="2">
        <f>N46/E46</f>
        <v>2.9735339906590556E-2</v>
      </c>
      <c r="N46" s="38">
        <f>O46-SUM(G45:I45)</f>
        <v>171900000</v>
      </c>
      <c r="O46" s="38">
        <f>E46-F46</f>
        <v>2304000000</v>
      </c>
    </row>
    <row r="47" spans="1:15" x14ac:dyDescent="0.35">
      <c r="A47" s="2">
        <v>45</v>
      </c>
      <c r="B47" s="2" t="s">
        <v>63</v>
      </c>
      <c r="C47" s="2" t="s">
        <v>15</v>
      </c>
      <c r="D47" s="2" t="s">
        <v>16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s="2" t="s">
        <v>64</v>
      </c>
      <c r="K47" s="2" t="s">
        <v>65</v>
      </c>
      <c r="L47" s="2">
        <f>1-(F47/E47)</f>
        <v>0.40219253168893454</v>
      </c>
      <c r="M47" s="2">
        <f>N47/E47</f>
        <v>0.21103117505995203</v>
      </c>
      <c r="N47" s="38">
        <f>O47-SUM(G46:I46)</f>
        <v>1232000000</v>
      </c>
      <c r="O47" s="38">
        <f>E47-F47</f>
        <v>2348000000</v>
      </c>
    </row>
    <row r="48" spans="1:15" x14ac:dyDescent="0.35">
      <c r="A48" s="2">
        <v>46</v>
      </c>
      <c r="B48" s="2" t="s">
        <v>63</v>
      </c>
      <c r="C48" s="2" t="s">
        <v>17</v>
      </c>
      <c r="D48" s="2" t="s">
        <v>18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s="2" t="s">
        <v>64</v>
      </c>
      <c r="K48" s="2" t="s">
        <v>65</v>
      </c>
      <c r="L48" s="2">
        <f>1-(F48/E48)</f>
        <v>0.40756649595242034</v>
      </c>
      <c r="M48" s="2">
        <f>N48/E48</f>
        <v>0.21526515777300512</v>
      </c>
      <c r="N48" s="38">
        <f>O48-SUM(G47:I47)</f>
        <v>1303000000</v>
      </c>
      <c r="O48" s="38">
        <f>E48-F48</f>
        <v>2467000000</v>
      </c>
    </row>
    <row r="49" spans="1:15" x14ac:dyDescent="0.35">
      <c r="A49" s="2">
        <v>47</v>
      </c>
      <c r="B49" s="2" t="s">
        <v>63</v>
      </c>
      <c r="C49" s="2" t="s">
        <v>19</v>
      </c>
      <c r="D49" s="2" t="s">
        <v>20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s="2" t="s">
        <v>64</v>
      </c>
      <c r="K49" s="2" t="s">
        <v>65</v>
      </c>
      <c r="L49" s="2">
        <f>1-(F49/E49)</f>
        <v>0.42587733683174811</v>
      </c>
      <c r="M49" s="2">
        <f>N49/E49</f>
        <v>0.22695965890455888</v>
      </c>
      <c r="N49" s="38">
        <f>O49-SUM(G48:I48)</f>
        <v>1384000000</v>
      </c>
      <c r="O49" s="38">
        <f>E49-F49</f>
        <v>2597000000</v>
      </c>
    </row>
    <row r="50" spans="1:15" x14ac:dyDescent="0.35">
      <c r="A50" s="2">
        <v>48</v>
      </c>
      <c r="B50" s="2" t="s">
        <v>66</v>
      </c>
      <c r="C50" s="2" t="s">
        <v>11</v>
      </c>
      <c r="D50" s="2" t="s">
        <v>12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s="2" t="s">
        <v>64</v>
      </c>
      <c r="K50" s="2" t="s">
        <v>67</v>
      </c>
      <c r="L50" s="2">
        <f>1-(F50/E50)</f>
        <v>0.57209769153563061</v>
      </c>
      <c r="M50" s="2">
        <f>N50/E50</f>
        <v>0.48256942121110741</v>
      </c>
      <c r="N50" s="38">
        <f>O50-SUM(G49:I49)</f>
        <v>7212000000</v>
      </c>
      <c r="O50" s="38">
        <f>E50-F50</f>
        <v>8550000000</v>
      </c>
    </row>
    <row r="51" spans="1:15" x14ac:dyDescent="0.35">
      <c r="A51" s="2">
        <v>49</v>
      </c>
      <c r="B51" s="2" t="s">
        <v>66</v>
      </c>
      <c r="C51" s="2" t="s">
        <v>15</v>
      </c>
      <c r="D51" s="2" t="s">
        <v>16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s="2" t="s">
        <v>64</v>
      </c>
      <c r="K51" s="2" t="s">
        <v>67</v>
      </c>
      <c r="L51" s="2">
        <f>1-(F51/E51)</f>
        <v>0.54620447564721375</v>
      </c>
      <c r="M51" s="2">
        <f>N51/E51</f>
        <v>0.1685759611165491</v>
      </c>
      <c r="N51" s="38">
        <f>O51-SUM(G50:I50)</f>
        <v>2497200000</v>
      </c>
      <c r="O51" s="38">
        <f>E51-F51</f>
        <v>8091200000</v>
      </c>
    </row>
    <row r="52" spans="1:15" x14ac:dyDescent="0.35">
      <c r="A52" s="2">
        <v>50</v>
      </c>
      <c r="B52" s="2" t="s">
        <v>66</v>
      </c>
      <c r="C52" s="2" t="s">
        <v>17</v>
      </c>
      <c r="D52" s="2" t="s">
        <v>18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s="2" t="s">
        <v>64</v>
      </c>
      <c r="K52" s="2" t="s">
        <v>67</v>
      </c>
      <c r="L52" s="2">
        <f>1-(F52/E52)</f>
        <v>0.53074743873102714</v>
      </c>
      <c r="M52" s="2">
        <f>N52/E52</f>
        <v>0.22288840316022127</v>
      </c>
      <c r="N52" s="38">
        <f>O52-SUM(G51:I51)</f>
        <v>3650600000</v>
      </c>
      <c r="O52" s="38">
        <f>E52-F52</f>
        <v>8692900000</v>
      </c>
    </row>
    <row r="53" spans="1:15" x14ac:dyDescent="0.35">
      <c r="A53" s="2">
        <v>51</v>
      </c>
      <c r="B53" s="2" t="s">
        <v>66</v>
      </c>
      <c r="C53" s="2" t="s">
        <v>19</v>
      </c>
      <c r="D53" s="2" t="s">
        <v>20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s="2" t="s">
        <v>64</v>
      </c>
      <c r="K53" s="2" t="s">
        <v>67</v>
      </c>
      <c r="L53" s="2">
        <f>1-(F53/E53)</f>
        <v>0.54820338900639387</v>
      </c>
      <c r="M53" s="2">
        <f>N53/E53</f>
        <v>0.20994092334621836</v>
      </c>
      <c r="N53" s="38">
        <f>O53-SUM(G52:I52)</f>
        <v>3454200000</v>
      </c>
      <c r="O53" s="38">
        <f>E53-F53</f>
        <v>9019700000</v>
      </c>
    </row>
    <row r="54" spans="1:15" x14ac:dyDescent="0.35">
      <c r="A54" s="2">
        <v>52</v>
      </c>
      <c r="B54" s="2" t="s">
        <v>68</v>
      </c>
      <c r="C54" s="2" t="s">
        <v>11</v>
      </c>
      <c r="D54" s="2" t="s">
        <v>12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s="2" t="s">
        <v>69</v>
      </c>
      <c r="K54" s="2" t="s">
        <v>70</v>
      </c>
      <c r="L54" s="2">
        <f>1-(F54/E54)</f>
        <v>0.32684119224097141</v>
      </c>
      <c r="M54" s="2">
        <f>N54/E54</f>
        <v>0.10265730957262262</v>
      </c>
      <c r="N54" s="38">
        <f>O54-SUM(G53:I53)</f>
        <v>2603800000</v>
      </c>
      <c r="O54" s="38">
        <f>E54-F54</f>
        <v>8290000000</v>
      </c>
    </row>
    <row r="55" spans="1:15" x14ac:dyDescent="0.35">
      <c r="A55" s="2">
        <v>53</v>
      </c>
      <c r="B55" s="2" t="s">
        <v>68</v>
      </c>
      <c r="C55" s="2" t="s">
        <v>15</v>
      </c>
      <c r="D55" s="2" t="s">
        <v>16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s="2" t="s">
        <v>69</v>
      </c>
      <c r="K55" s="2" t="s">
        <v>70</v>
      </c>
      <c r="L55" s="2">
        <f>1-(F55/E55)</f>
        <v>0.35916287230043031</v>
      </c>
      <c r="M55" s="2">
        <f>N55/E55</f>
        <v>0.20347550022975061</v>
      </c>
      <c r="N55" s="38">
        <f>O55-SUM(G54:I54)</f>
        <v>4871000000</v>
      </c>
      <c r="O55" s="38">
        <f>E55-F55</f>
        <v>8598000000</v>
      </c>
    </row>
    <row r="56" spans="1:15" x14ac:dyDescent="0.35">
      <c r="A56" s="2">
        <v>54</v>
      </c>
      <c r="B56" s="2" t="s">
        <v>68</v>
      </c>
      <c r="C56" s="2" t="s">
        <v>17</v>
      </c>
      <c r="D56" s="2" t="s">
        <v>18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s="2" t="s">
        <v>69</v>
      </c>
      <c r="K56" s="2" t="s">
        <v>70</v>
      </c>
      <c r="L56" s="2">
        <f>1-(F56/E56)</f>
        <v>0.36760823653643082</v>
      </c>
      <c r="M56" s="2">
        <f>N56/E56</f>
        <v>0.21409714889123549</v>
      </c>
      <c r="N56" s="38">
        <f>O56-SUM(G55:I55)</f>
        <v>4866000000</v>
      </c>
      <c r="O56" s="38">
        <f>E56-F56</f>
        <v>8355000000</v>
      </c>
    </row>
    <row r="57" spans="1:15" x14ac:dyDescent="0.35">
      <c r="A57" s="2">
        <v>55</v>
      </c>
      <c r="B57" s="2" t="s">
        <v>68</v>
      </c>
      <c r="C57" s="2" t="s">
        <v>19</v>
      </c>
      <c r="D57" s="2" t="s">
        <v>20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s="2" t="s">
        <v>69</v>
      </c>
      <c r="K57" s="2" t="s">
        <v>70</v>
      </c>
      <c r="L57" s="2">
        <f>1-(F57/E57)</f>
        <v>0.3748083556918359</v>
      </c>
      <c r="M57" s="2">
        <f>N57/E57</f>
        <v>0.20486776542736682</v>
      </c>
      <c r="N57" s="38">
        <f>O57-SUM(G56:I56)</f>
        <v>4276000000</v>
      </c>
      <c r="O57" s="38">
        <f>E57-F57</f>
        <v>7823000000</v>
      </c>
    </row>
    <row r="58" spans="1:15" x14ac:dyDescent="0.35">
      <c r="A58" s="2">
        <v>56</v>
      </c>
      <c r="B58" s="2" t="s">
        <v>71</v>
      </c>
      <c r="C58" s="2" t="s">
        <v>11</v>
      </c>
      <c r="D58" s="2" t="s">
        <v>12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s="2" t="s">
        <v>69</v>
      </c>
      <c r="K58" s="2" t="s">
        <v>72</v>
      </c>
      <c r="L58" s="2">
        <f>1-(F58/E58)</f>
        <v>0.46997781335130728</v>
      </c>
      <c r="M58" s="2">
        <f>N58/E58</f>
        <v>0.4184149184149184</v>
      </c>
      <c r="N58" s="38">
        <f>O58-SUM(G57:I57)</f>
        <v>29797000000</v>
      </c>
      <c r="O58" s="38">
        <f>E58-F58</f>
        <v>33469000000</v>
      </c>
    </row>
    <row r="59" spans="1:15" x14ac:dyDescent="0.35">
      <c r="A59" s="2">
        <v>57</v>
      </c>
      <c r="B59" s="2" t="s">
        <v>71</v>
      </c>
      <c r="C59" s="2" t="s">
        <v>15</v>
      </c>
      <c r="D59" s="2" t="s">
        <v>16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s="2" t="s">
        <v>69</v>
      </c>
      <c r="K59" s="2" t="s">
        <v>72</v>
      </c>
      <c r="L59" s="2">
        <f>1-(F59/E59)</f>
        <v>0.49676220344397015</v>
      </c>
      <c r="M59" s="2">
        <f>N59/E59</f>
        <v>0.18472863489851032</v>
      </c>
      <c r="N59" s="38">
        <f>O59-SUM(G58:I58)</f>
        <v>12723000000</v>
      </c>
      <c r="O59" s="38">
        <f>E59-F59</f>
        <v>34214000000</v>
      </c>
    </row>
    <row r="60" spans="1:15" x14ac:dyDescent="0.35">
      <c r="A60" s="2">
        <v>58</v>
      </c>
      <c r="B60" s="2" t="s">
        <v>71</v>
      </c>
      <c r="C60" s="2" t="s">
        <v>17</v>
      </c>
      <c r="D60" s="2" t="s">
        <v>18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s="2" t="s">
        <v>69</v>
      </c>
      <c r="K60" s="2" t="s">
        <v>72</v>
      </c>
      <c r="L60" s="2">
        <f>1-(F60/E60)</f>
        <v>0.47813868273142257</v>
      </c>
      <c r="M60" s="2">
        <f>N60/E60</f>
        <v>0.13647796789119027</v>
      </c>
      <c r="N60" s="38">
        <f>O60-SUM(G59:I59)</f>
        <v>8790000000</v>
      </c>
      <c r="O60" s="38">
        <f>E60-F60</f>
        <v>30795000000</v>
      </c>
    </row>
    <row r="61" spans="1:15" x14ac:dyDescent="0.35">
      <c r="A61" s="2">
        <v>59</v>
      </c>
      <c r="B61" s="2" t="s">
        <v>71</v>
      </c>
      <c r="C61" s="2" t="s">
        <v>19</v>
      </c>
      <c r="D61" s="2" t="s">
        <v>20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s="2" t="s">
        <v>69</v>
      </c>
      <c r="K61" s="2" t="s">
        <v>72</v>
      </c>
      <c r="L61" s="2">
        <f>1-(F61/E61)</f>
        <v>0.37282905001114408</v>
      </c>
      <c r="M61" s="2">
        <f>N61/E61</f>
        <v>5.5806058943542444E-2</v>
      </c>
      <c r="N61" s="38">
        <f>O61-SUM(G60:I60)</f>
        <v>3255000000</v>
      </c>
      <c r="O61" s="38">
        <f>E61-F61</f>
        <v>21746000000</v>
      </c>
    </row>
    <row r="62" spans="1:15" x14ac:dyDescent="0.35">
      <c r="A62" s="2">
        <v>60</v>
      </c>
      <c r="B62" s="2" t="s">
        <v>73</v>
      </c>
      <c r="C62" s="2" t="s">
        <v>11</v>
      </c>
      <c r="D62" s="2" t="s">
        <v>12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s="2" t="s">
        <v>74</v>
      </c>
      <c r="K62" s="2" t="s">
        <v>75</v>
      </c>
      <c r="L62" s="2">
        <f>1-(F62/E62)</f>
        <v>0.59692168373654553</v>
      </c>
      <c r="M62" s="2">
        <f>N62/E62</f>
        <v>-16.530685615501543</v>
      </c>
      <c r="N62" s="38">
        <f>O62-SUM(G61:I61)</f>
        <v>-15844844000</v>
      </c>
      <c r="O62" s="38">
        <f>E62-F62</f>
        <v>572156000</v>
      </c>
    </row>
    <row r="63" spans="1:15" x14ac:dyDescent="0.35">
      <c r="A63" s="2">
        <v>61</v>
      </c>
      <c r="B63" s="2" t="s">
        <v>73</v>
      </c>
      <c r="C63" s="2" t="s">
        <v>15</v>
      </c>
      <c r="D63" s="2" t="s">
        <v>16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s="2" t="s">
        <v>74</v>
      </c>
      <c r="K63" s="2" t="s">
        <v>75</v>
      </c>
      <c r="L63" s="2">
        <f>1-(F63/E63)</f>
        <v>0.6098251327186508</v>
      </c>
      <c r="M63" s="2">
        <f>N63/E63</f>
        <v>0.21261368734555511</v>
      </c>
      <c r="N63" s="38">
        <f>O63-SUM(G62:I62)</f>
        <v>207097000</v>
      </c>
      <c r="O63" s="38">
        <f>E63-F63</f>
        <v>594002000</v>
      </c>
    </row>
    <row r="64" spans="1:15" x14ac:dyDescent="0.35">
      <c r="A64" s="2">
        <v>62</v>
      </c>
      <c r="B64" s="2" t="s">
        <v>73</v>
      </c>
      <c r="C64" s="2" t="s">
        <v>17</v>
      </c>
      <c r="D64" s="2" t="s">
        <v>18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s="2" t="s">
        <v>74</v>
      </c>
      <c r="K64" s="2" t="s">
        <v>75</v>
      </c>
      <c r="L64" s="2">
        <f>1-(F64/E64)</f>
        <v>0.61298423447447736</v>
      </c>
      <c r="M64" s="2">
        <f>N64/E64</f>
        <v>0.26252104152634748</v>
      </c>
      <c r="N64" s="38">
        <f>O64-SUM(G63:I63)</f>
        <v>258416000</v>
      </c>
      <c r="O64" s="38">
        <f>E64-F64</f>
        <v>603399000</v>
      </c>
    </row>
    <row r="65" spans="1:15" x14ac:dyDescent="0.35">
      <c r="A65" s="2">
        <v>63</v>
      </c>
      <c r="B65" s="2" t="s">
        <v>73</v>
      </c>
      <c r="C65" s="2" t="s">
        <v>19</v>
      </c>
      <c r="D65" s="2" t="s">
        <v>20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s="2" t="s">
        <v>74</v>
      </c>
      <c r="K65" s="2" t="s">
        <v>75</v>
      </c>
      <c r="L65" s="2">
        <f>1-(F65/E65)</f>
        <v>0.62779549785490829</v>
      </c>
      <c r="M65" s="2">
        <f>N65/E65</f>
        <v>0.28210555278148597</v>
      </c>
      <c r="N65" s="38">
        <f>O65-SUM(G64:I64)</f>
        <v>276833000</v>
      </c>
      <c r="O65" s="38">
        <f>E65-F65</f>
        <v>616062000</v>
      </c>
    </row>
    <row r="66" spans="1:15" x14ac:dyDescent="0.35">
      <c r="A66" s="2">
        <v>64</v>
      </c>
      <c r="B66" s="2" t="s">
        <v>76</v>
      </c>
      <c r="C66" s="2" t="s">
        <v>11</v>
      </c>
      <c r="D66" s="2" t="s">
        <v>16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s="2" t="s">
        <v>69</v>
      </c>
      <c r="K66" s="2" t="s">
        <v>77</v>
      </c>
      <c r="L66" s="2">
        <f>1-(F66/E66)</f>
        <v>0.25837860564342796</v>
      </c>
      <c r="M66" s="2">
        <f>N66/E66</f>
        <v>0.21860620932026933</v>
      </c>
      <c r="N66" s="38">
        <f>O66-SUM(G65:I65)</f>
        <v>1977874000</v>
      </c>
      <c r="O66" s="38">
        <f>E66-F66</f>
        <v>2337721000</v>
      </c>
    </row>
    <row r="67" spans="1:15" x14ac:dyDescent="0.35">
      <c r="A67" s="2">
        <v>65</v>
      </c>
      <c r="B67" s="2" t="s">
        <v>76</v>
      </c>
      <c r="C67" s="2" t="s">
        <v>15</v>
      </c>
      <c r="D67" s="2" t="s">
        <v>18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s="2" t="s">
        <v>69</v>
      </c>
      <c r="K67" s="2" t="s">
        <v>77</v>
      </c>
      <c r="L67" s="2">
        <f>1-(F67/E67)</f>
        <v>0.22039746464267296</v>
      </c>
      <c r="M67" s="2">
        <f>N67/E67</f>
        <v>7.8773871559760275E-2</v>
      </c>
      <c r="N67" s="38">
        <f>O67-SUM(G66:I66)</f>
        <v>817803000</v>
      </c>
      <c r="O67" s="38">
        <f>E67-F67</f>
        <v>2288090000</v>
      </c>
    </row>
    <row r="68" spans="1:15" x14ac:dyDescent="0.35">
      <c r="A68" s="2">
        <v>66</v>
      </c>
      <c r="B68" s="2" t="s">
        <v>76</v>
      </c>
      <c r="C68" s="2" t="s">
        <v>17</v>
      </c>
      <c r="D68" s="2" t="s">
        <v>20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s="2" t="s">
        <v>69</v>
      </c>
      <c r="K68" s="2" t="s">
        <v>77</v>
      </c>
      <c r="L68" s="2">
        <f>1-(F68/E68)</f>
        <v>0.16065768862971597</v>
      </c>
      <c r="M68" s="2">
        <f>N68/E68</f>
        <v>1.6784862787194491E-2</v>
      </c>
      <c r="N68" s="38">
        <f>O68-SUM(G67:I67)</f>
        <v>173312000</v>
      </c>
      <c r="O68" s="38">
        <f>E68-F68</f>
        <v>1658870000</v>
      </c>
    </row>
    <row r="69" spans="1:15" x14ac:dyDescent="0.35">
      <c r="A69" s="2">
        <v>67</v>
      </c>
      <c r="B69" s="2" t="s">
        <v>76</v>
      </c>
      <c r="C69" s="2" t="s">
        <v>19</v>
      </c>
      <c r="D69" s="2" t="s">
        <v>78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s="2" t="s">
        <v>69</v>
      </c>
      <c r="K69" s="2" t="s">
        <v>77</v>
      </c>
      <c r="L69" s="2">
        <f>1-(F69/E69)</f>
        <v>0.30279057540183063</v>
      </c>
      <c r="M69" s="2">
        <f>N69/E69</f>
        <v>0.11656992105451833</v>
      </c>
      <c r="N69" s="38">
        <f>O69-SUM(G68:I68)</f>
        <v>877979000</v>
      </c>
      <c r="O69" s="38">
        <f>E69-F69</f>
        <v>2280552000</v>
      </c>
    </row>
    <row r="70" spans="1:15" x14ac:dyDescent="0.35">
      <c r="A70" s="2">
        <v>72</v>
      </c>
      <c r="B70" s="2" t="s">
        <v>79</v>
      </c>
      <c r="C70" s="2" t="s">
        <v>11</v>
      </c>
      <c r="D70" s="2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s="2" t="s">
        <v>28</v>
      </c>
      <c r="K70" s="2" t="s">
        <v>80</v>
      </c>
      <c r="L70" s="2">
        <f>1-(F70/E70)</f>
        <v>0.61432282322389442</v>
      </c>
      <c r="M70" s="2">
        <f>N70/E70</f>
        <v>-0.3692041978329586</v>
      </c>
      <c r="N70" s="38">
        <f>O70-SUM(G69:I69)</f>
        <v>-507267000</v>
      </c>
      <c r="O70" s="38">
        <f>E70-F70</f>
        <v>844047000</v>
      </c>
    </row>
    <row r="71" spans="1:15" x14ac:dyDescent="0.35">
      <c r="A71" s="2">
        <v>73</v>
      </c>
      <c r="B71" s="2" t="s">
        <v>79</v>
      </c>
      <c r="C71" s="2" t="s">
        <v>15</v>
      </c>
      <c r="D71" s="2" t="s">
        <v>16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s="2" t="s">
        <v>28</v>
      </c>
      <c r="K71" s="2" t="s">
        <v>80</v>
      </c>
      <c r="L71" s="2">
        <f>1-(F71/E71)</f>
        <v>0.67610122680335283</v>
      </c>
      <c r="M71" s="2">
        <f>N71/E71</f>
        <v>0.34075258472852271</v>
      </c>
      <c r="N71" s="38">
        <f>O71-SUM(G70:I70)</f>
        <v>537681000</v>
      </c>
      <c r="O71" s="38">
        <f>E71-F71</f>
        <v>1066835000</v>
      </c>
    </row>
    <row r="72" spans="1:15" x14ac:dyDescent="0.35">
      <c r="A72" s="2">
        <v>74</v>
      </c>
      <c r="B72" s="2" t="s">
        <v>79</v>
      </c>
      <c r="C72" s="2" t="s">
        <v>17</v>
      </c>
      <c r="D72" s="2" t="s">
        <v>18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s="2" t="s">
        <v>28</v>
      </c>
      <c r="K72" s="2" t="s">
        <v>80</v>
      </c>
      <c r="L72" s="2">
        <f>1-(F72/E72)</f>
        <v>0.68890926810986852</v>
      </c>
      <c r="M72" s="2">
        <f>N72/E72</f>
        <v>0.35740938573452269</v>
      </c>
      <c r="N72" s="38">
        <f>O72-SUM(G71:I71)</f>
        <v>701907000</v>
      </c>
      <c r="O72" s="38">
        <f>E72-F72</f>
        <v>1352931000</v>
      </c>
    </row>
    <row r="73" spans="1:15" x14ac:dyDescent="0.35">
      <c r="A73" s="2">
        <v>75</v>
      </c>
      <c r="B73" s="2" t="s">
        <v>79</v>
      </c>
      <c r="C73" s="2" t="s">
        <v>19</v>
      </c>
      <c r="D73" s="2" t="s">
        <v>20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s="2" t="s">
        <v>28</v>
      </c>
      <c r="K73" s="2" t="s">
        <v>80</v>
      </c>
      <c r="L73" s="2">
        <f>1-(F73/E73)</f>
        <v>0.66978968330536148</v>
      </c>
      <c r="M73" s="2">
        <f>N73/E73</f>
        <v>0.27741498319869229</v>
      </c>
      <c r="N73" s="38">
        <f>O73-SUM(G72:I72)</f>
        <v>609605000</v>
      </c>
      <c r="O73" s="38">
        <f>E73-F73</f>
        <v>1471828000</v>
      </c>
    </row>
    <row r="74" spans="1:15" x14ac:dyDescent="0.35">
      <c r="A74" s="2">
        <v>76</v>
      </c>
      <c r="B74" s="2" t="s">
        <v>81</v>
      </c>
      <c r="C74" s="2" t="s">
        <v>11</v>
      </c>
      <c r="D74" s="2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s="2" t="s">
        <v>82</v>
      </c>
      <c r="K74" s="2" t="s">
        <v>83</v>
      </c>
      <c r="L74" s="2">
        <f>1-(F74/E74)</f>
        <v>0.35680351419563872</v>
      </c>
      <c r="M74" s="2">
        <f>N74/E74</f>
        <v>-4.2104611309987404E-2</v>
      </c>
      <c r="N74" s="38">
        <f>O74-SUM(G73:I73)</f>
        <v>-106068000</v>
      </c>
      <c r="O74" s="38">
        <f>E74-F74</f>
        <v>898843000</v>
      </c>
    </row>
    <row r="75" spans="1:15" x14ac:dyDescent="0.35">
      <c r="A75" s="2">
        <v>77</v>
      </c>
      <c r="B75" s="2" t="s">
        <v>81</v>
      </c>
      <c r="C75" s="2" t="s">
        <v>15</v>
      </c>
      <c r="D75" s="2" t="s">
        <v>16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s="2" t="s">
        <v>82</v>
      </c>
      <c r="K75" s="2" t="s">
        <v>83</v>
      </c>
      <c r="L75" s="2">
        <f>1-(F75/E75)</f>
        <v>0.35521098288831254</v>
      </c>
      <c r="M75" s="2">
        <f>N75/E75</f>
        <v>0.19341845322373835</v>
      </c>
      <c r="N75" s="38">
        <f>O75-SUM(G74:I74)</f>
        <v>463096000</v>
      </c>
      <c r="O75" s="38">
        <f>E75-F75</f>
        <v>850471000</v>
      </c>
    </row>
    <row r="76" spans="1:15" x14ac:dyDescent="0.35">
      <c r="A76" s="2">
        <v>78</v>
      </c>
      <c r="B76" s="2" t="s">
        <v>81</v>
      </c>
      <c r="C76" s="2" t="s">
        <v>17</v>
      </c>
      <c r="D76" s="2" t="s">
        <v>18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s="2" t="s">
        <v>82</v>
      </c>
      <c r="K76" s="2" t="s">
        <v>83</v>
      </c>
      <c r="L76" s="2">
        <f>1-(F76/E76)</f>
        <v>0.31520460853763654</v>
      </c>
      <c r="M76" s="2">
        <f>N76/E76</f>
        <v>0.2168892207390736</v>
      </c>
      <c r="N76" s="38">
        <f>O76-SUM(G75:I75)</f>
        <v>530413000</v>
      </c>
      <c r="O76" s="38">
        <f>E76-F76</f>
        <v>770848000</v>
      </c>
    </row>
    <row r="77" spans="1:15" x14ac:dyDescent="0.35">
      <c r="A77" s="2">
        <v>79</v>
      </c>
      <c r="B77" s="2" t="s">
        <v>81</v>
      </c>
      <c r="C77" s="2" t="s">
        <v>19</v>
      </c>
      <c r="D77" s="2" t="s">
        <v>20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s="2" t="s">
        <v>82</v>
      </c>
      <c r="K77" s="2" t="s">
        <v>83</v>
      </c>
      <c r="L77" s="2">
        <f>1-(F77/E77)</f>
        <v>0.32779024658104505</v>
      </c>
      <c r="M77" s="2">
        <f>N77/E77</f>
        <v>0.2063428855473409</v>
      </c>
      <c r="N77" s="38">
        <f>O77-SUM(G76:I76)</f>
        <v>753427000</v>
      </c>
      <c r="O77" s="38">
        <f>E77-F77</f>
        <v>1196872000</v>
      </c>
    </row>
    <row r="78" spans="1:15" x14ac:dyDescent="0.35">
      <c r="A78" s="2">
        <v>80</v>
      </c>
      <c r="B78" s="2" t="s">
        <v>84</v>
      </c>
      <c r="C78" s="2" t="s">
        <v>11</v>
      </c>
      <c r="D78" s="2" t="s">
        <v>12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s="2" t="s">
        <v>13</v>
      </c>
      <c r="K78" s="2" t="s">
        <v>14</v>
      </c>
      <c r="L78" s="2">
        <f>1-(F78/E78)</f>
        <v>0.50203993987545625</v>
      </c>
      <c r="M78" s="2">
        <f>N78/E78</f>
        <v>0.36994953832939659</v>
      </c>
      <c r="N78" s="38">
        <f>O78-SUM(G77:I77)</f>
        <v>1722855000</v>
      </c>
      <c r="O78" s="38">
        <f>E78-F78</f>
        <v>2338000000</v>
      </c>
    </row>
    <row r="79" spans="1:15" x14ac:dyDescent="0.35">
      <c r="A79" s="2">
        <v>81</v>
      </c>
      <c r="B79" s="2" t="s">
        <v>84</v>
      </c>
      <c r="C79" s="2" t="s">
        <v>15</v>
      </c>
      <c r="D79" s="2" t="s">
        <v>16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s="2" t="s">
        <v>13</v>
      </c>
      <c r="K79" s="2" t="s">
        <v>14</v>
      </c>
      <c r="L79" s="2">
        <f>1-(F79/E79)</f>
        <v>0.54325058184639263</v>
      </c>
      <c r="M79" s="2">
        <f>N79/E79</f>
        <v>0.19297905352986811</v>
      </c>
      <c r="N79" s="38">
        <f>O79-SUM(G78:I78)</f>
        <v>995000000</v>
      </c>
      <c r="O79" s="38">
        <f>E79-F79</f>
        <v>2801000000</v>
      </c>
    </row>
    <row r="80" spans="1:15" x14ac:dyDescent="0.35">
      <c r="A80" s="2">
        <v>82</v>
      </c>
      <c r="B80" s="2" t="s">
        <v>84</v>
      </c>
      <c r="C80" s="2" t="s">
        <v>17</v>
      </c>
      <c r="D80" s="2" t="s">
        <v>18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s="2" t="s">
        <v>13</v>
      </c>
      <c r="K80" s="2" t="s">
        <v>14</v>
      </c>
      <c r="L80" s="2">
        <f>1-(F80/E80)</f>
        <v>0.56687779433681074</v>
      </c>
      <c r="M80" s="2">
        <f>N80/E80</f>
        <v>0.20119225037257824</v>
      </c>
      <c r="N80" s="38">
        <f>O80-SUM(G79:I79)</f>
        <v>1080000000</v>
      </c>
      <c r="O80" s="38">
        <f>E80-F80</f>
        <v>3043000000</v>
      </c>
    </row>
    <row r="81" spans="1:15" x14ac:dyDescent="0.35">
      <c r="A81" s="2">
        <v>83</v>
      </c>
      <c r="B81" s="2" t="s">
        <v>84</v>
      </c>
      <c r="C81" s="2" t="s">
        <v>19</v>
      </c>
      <c r="D81" s="2" t="s">
        <v>20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s="2" t="s">
        <v>13</v>
      </c>
      <c r="K81" s="2" t="s">
        <v>14</v>
      </c>
      <c r="L81" s="2">
        <f>1-(F81/E81)</f>
        <v>0.65434083601286175</v>
      </c>
      <c r="M81" s="2">
        <f>N81/E81</f>
        <v>0.27724187209717754</v>
      </c>
      <c r="N81" s="38">
        <f>O81-SUM(G80:I80)</f>
        <v>1552000000</v>
      </c>
      <c r="O81" s="38">
        <f>E81-F81</f>
        <v>3663000000</v>
      </c>
    </row>
    <row r="82" spans="1:15" x14ac:dyDescent="0.35">
      <c r="A82" s="2">
        <v>84</v>
      </c>
      <c r="B82" s="2" t="s">
        <v>85</v>
      </c>
      <c r="C82" s="2" t="s">
        <v>11</v>
      </c>
      <c r="D82" s="2" t="s">
        <v>12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s="2" t="s">
        <v>69</v>
      </c>
      <c r="K82" s="2" t="s">
        <v>72</v>
      </c>
      <c r="L82" s="2">
        <f>1-(F82/E82)</f>
        <v>0.35110310670868983</v>
      </c>
      <c r="M82" s="2">
        <f>N82/E82</f>
        <v>0.28107459102506377</v>
      </c>
      <c r="N82" s="38">
        <f>O82-SUM(G81:I81)</f>
        <v>9364000000</v>
      </c>
      <c r="O82" s="38">
        <f>E82-F82</f>
        <v>11697000000</v>
      </c>
    </row>
    <row r="83" spans="1:15" x14ac:dyDescent="0.35">
      <c r="A83" s="2">
        <v>85</v>
      </c>
      <c r="B83" s="2" t="s">
        <v>85</v>
      </c>
      <c r="C83" s="2" t="s">
        <v>15</v>
      </c>
      <c r="D83" s="2" t="s">
        <v>16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s="2" t="s">
        <v>69</v>
      </c>
      <c r="K83" s="2" t="s">
        <v>72</v>
      </c>
      <c r="L83" s="2">
        <f>1-(F83/E83)</f>
        <v>0.42539194945952996</v>
      </c>
      <c r="M83" s="2">
        <f>N83/E83</f>
        <v>0.19349697162894486</v>
      </c>
      <c r="N83" s="38">
        <f>O83-SUM(G82:I82)</f>
        <v>6677000000</v>
      </c>
      <c r="O83" s="38">
        <f>E83-F83</f>
        <v>14679000000</v>
      </c>
    </row>
    <row r="84" spans="1:15" x14ac:dyDescent="0.35">
      <c r="A84" s="2">
        <v>86</v>
      </c>
      <c r="B84" s="2" t="s">
        <v>85</v>
      </c>
      <c r="C84" s="2" t="s">
        <v>17</v>
      </c>
      <c r="D84" s="2" t="s">
        <v>18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s="2" t="s">
        <v>69</v>
      </c>
      <c r="K84" s="2" t="s">
        <v>72</v>
      </c>
      <c r="L84" s="2">
        <f>1-(F84/E84)</f>
        <v>0.3985924685717529</v>
      </c>
      <c r="M84" s="2">
        <f>N84/E84</f>
        <v>0.12426572831238117</v>
      </c>
      <c r="N84" s="38">
        <f>O84-SUM(G83:I83)</f>
        <v>4379000000</v>
      </c>
      <c r="O84" s="38">
        <f>E84-F84</f>
        <v>14046000000</v>
      </c>
    </row>
    <row r="85" spans="1:15" x14ac:dyDescent="0.35">
      <c r="A85" s="2">
        <v>87</v>
      </c>
      <c r="B85" s="2" t="s">
        <v>85</v>
      </c>
      <c r="C85" s="2" t="s">
        <v>19</v>
      </c>
      <c r="D85" s="2" t="s">
        <v>20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s="2" t="s">
        <v>69</v>
      </c>
      <c r="K85" s="2" t="s">
        <v>72</v>
      </c>
      <c r="L85" s="2">
        <f>1-(F85/E85)</f>
        <v>0.35946484166830284</v>
      </c>
      <c r="M85" s="2">
        <f>N85/E85</f>
        <v>9.5952654755560543E-2</v>
      </c>
      <c r="N85" s="38">
        <f>O85-SUM(G84:I84)</f>
        <v>3421000000</v>
      </c>
      <c r="O85" s="38">
        <f>E85-F85</f>
        <v>12816000000</v>
      </c>
    </row>
    <row r="86" spans="1:15" x14ac:dyDescent="0.35">
      <c r="A86" s="2">
        <v>88</v>
      </c>
      <c r="B86" s="2" t="s">
        <v>86</v>
      </c>
      <c r="C86" s="2" t="s">
        <v>11</v>
      </c>
      <c r="D86" s="2" t="s">
        <v>16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s="2" t="s">
        <v>13</v>
      </c>
      <c r="K86" s="2" t="s">
        <v>87</v>
      </c>
      <c r="L86" s="2">
        <f>1-(F86/E86)</f>
        <v>0.41626401236954003</v>
      </c>
      <c r="M86" s="2">
        <f>N86/E86</f>
        <v>-4.0319385388480864</v>
      </c>
      <c r="N86" s="38">
        <f>O86-SUM(G85:I85)</f>
        <v>-8344500000</v>
      </c>
      <c r="O86" s="38">
        <f>E86-F86</f>
        <v>861500000</v>
      </c>
    </row>
    <row r="87" spans="1:15" x14ac:dyDescent="0.35">
      <c r="A87" s="2">
        <v>89</v>
      </c>
      <c r="B87" s="2" t="s">
        <v>86</v>
      </c>
      <c r="C87" s="2" t="s">
        <v>15</v>
      </c>
      <c r="D87" s="2" t="s">
        <v>18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s="2" t="s">
        <v>13</v>
      </c>
      <c r="K87" s="2" t="s">
        <v>87</v>
      </c>
      <c r="L87" s="2">
        <f>1-(F87/E87)</f>
        <v>0.40301184912429777</v>
      </c>
      <c r="M87" s="2">
        <f>N87/E87</f>
        <v>0.17495161214181182</v>
      </c>
      <c r="N87" s="38">
        <f>O87-SUM(G86:I86)</f>
        <v>370600000</v>
      </c>
      <c r="O87" s="38">
        <f>E87-F87</f>
        <v>853700000</v>
      </c>
    </row>
    <row r="88" spans="1:15" x14ac:dyDescent="0.35">
      <c r="A88" s="2">
        <v>90</v>
      </c>
      <c r="B88" s="2" t="s">
        <v>86</v>
      </c>
      <c r="C88" s="2" t="s">
        <v>17</v>
      </c>
      <c r="D88" s="2" t="s">
        <v>20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s="2" t="s">
        <v>13</v>
      </c>
      <c r="K88" s="2" t="s">
        <v>87</v>
      </c>
      <c r="L88" s="2">
        <f>1-(F88/E88)</f>
        <v>0.42024080073497416</v>
      </c>
      <c r="M88" s="2">
        <f>N88/E88</f>
        <v>0.16522411875634641</v>
      </c>
      <c r="N88" s="38">
        <f>O88-SUM(G87:I87)</f>
        <v>341700000</v>
      </c>
      <c r="O88" s="38">
        <f>E88-F88</f>
        <v>869100000</v>
      </c>
    </row>
    <row r="89" spans="1:15" x14ac:dyDescent="0.35">
      <c r="A89" s="2">
        <v>91</v>
      </c>
      <c r="B89" s="2" t="s">
        <v>86</v>
      </c>
      <c r="C89" s="2" t="s">
        <v>19</v>
      </c>
      <c r="D89" s="2" t="s">
        <v>78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s="2" t="s">
        <v>13</v>
      </c>
      <c r="K89" s="2" t="s">
        <v>87</v>
      </c>
      <c r="L89" s="2">
        <f>1-(F89/E89)</f>
        <v>0.4402591599642538</v>
      </c>
      <c r="M89" s="2">
        <f>N89/E89</f>
        <v>0.21215370866845398</v>
      </c>
      <c r="N89" s="38">
        <f>O89-SUM(G88:I88)</f>
        <v>474800000</v>
      </c>
      <c r="O89" s="38">
        <f>E89-F89</f>
        <v>985300000</v>
      </c>
    </row>
    <row r="90" spans="1:15" x14ac:dyDescent="0.35">
      <c r="A90" s="2">
        <v>92</v>
      </c>
      <c r="B90" s="2" t="s">
        <v>88</v>
      </c>
      <c r="C90" s="2" t="s">
        <v>11</v>
      </c>
      <c r="D90" s="2" t="s">
        <v>16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s="2" t="s">
        <v>34</v>
      </c>
      <c r="K90" s="2" t="s">
        <v>89</v>
      </c>
      <c r="L90" s="2">
        <f>1-(F90/E90)</f>
        <v>0.88554713132982588</v>
      </c>
      <c r="M90" s="2">
        <f>N90/E90</f>
        <v>0.52469919669757747</v>
      </c>
      <c r="N90" s="38">
        <f>O90-SUM(G89:I89)</f>
        <v>813990000</v>
      </c>
      <c r="O90" s="38">
        <f>E90-F90</f>
        <v>1373790000</v>
      </c>
    </row>
    <row r="91" spans="1:15" x14ac:dyDescent="0.35">
      <c r="A91" s="2">
        <v>93</v>
      </c>
      <c r="B91" s="2" t="s">
        <v>88</v>
      </c>
      <c r="C91" s="2" t="s">
        <v>15</v>
      </c>
      <c r="D91" s="2" t="s">
        <v>18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s="2" t="s">
        <v>34</v>
      </c>
      <c r="K91" s="2" t="s">
        <v>89</v>
      </c>
      <c r="L91" s="2">
        <f>1-(F91/E91)</f>
        <v>0.92211280214861235</v>
      </c>
      <c r="M91" s="2">
        <f>N91/E91</f>
        <v>0.55898119964189796</v>
      </c>
      <c r="N91" s="38">
        <f>O91-SUM(G90:I90)</f>
        <v>1248764000</v>
      </c>
      <c r="O91" s="38">
        <f>E91-F91</f>
        <v>2060000000</v>
      </c>
    </row>
    <row r="92" spans="1:15" x14ac:dyDescent="0.35">
      <c r="A92" s="2">
        <v>94</v>
      </c>
      <c r="B92" s="2" t="s">
        <v>88</v>
      </c>
      <c r="C92" s="2" t="s">
        <v>17</v>
      </c>
      <c r="D92" s="2" t="s">
        <v>20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s="2" t="s">
        <v>34</v>
      </c>
      <c r="K92" s="2" t="s">
        <v>89</v>
      </c>
      <c r="L92" s="2">
        <f>1-(F92/E92)</f>
        <v>0.91052227342549918</v>
      </c>
      <c r="M92" s="2">
        <f>N92/E92</f>
        <v>0.46351766513056836</v>
      </c>
      <c r="N92" s="38">
        <f>O92-SUM(G91:I91)</f>
        <v>1207000000</v>
      </c>
      <c r="O92" s="38">
        <f>E92-F92</f>
        <v>2371000000</v>
      </c>
    </row>
    <row r="93" spans="1:15" x14ac:dyDescent="0.35">
      <c r="A93" s="2">
        <v>95</v>
      </c>
      <c r="B93" s="2" t="s">
        <v>88</v>
      </c>
      <c r="C93" s="2" t="s">
        <v>19</v>
      </c>
      <c r="D93" s="2" t="s">
        <v>78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s="2" t="s">
        <v>34</v>
      </c>
      <c r="K93" s="2" t="s">
        <v>89</v>
      </c>
      <c r="L93" s="2">
        <f>1-(F93/E93)</f>
        <v>0.91634241245136183</v>
      </c>
      <c r="M93" s="2">
        <f>N93/E93</f>
        <v>0.34792477302204927</v>
      </c>
      <c r="N93" s="38">
        <f>O93-SUM(G92:I92)</f>
        <v>1073000000</v>
      </c>
      <c r="O93" s="38">
        <f>E93-F93</f>
        <v>2826000000</v>
      </c>
    </row>
    <row r="94" spans="1:15" x14ac:dyDescent="0.35">
      <c r="A94" s="2">
        <v>96</v>
      </c>
      <c r="B94" s="2" t="s">
        <v>90</v>
      </c>
      <c r="C94" s="2" t="s">
        <v>11</v>
      </c>
      <c r="D94" s="2" t="s">
        <v>91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s="2" t="s">
        <v>28</v>
      </c>
      <c r="K94" s="2" t="s">
        <v>92</v>
      </c>
      <c r="L94" s="2">
        <f>1-(F94/E94)</f>
        <v>0.39832201358369956</v>
      </c>
      <c r="M94" s="2">
        <f>N94/E94</f>
        <v>0.12278599014515915</v>
      </c>
      <c r="N94" s="38">
        <f>O94-SUM(G93:I93)</f>
        <v>922000000</v>
      </c>
      <c r="O94" s="38">
        <f>E94-F94</f>
        <v>2991000000</v>
      </c>
    </row>
    <row r="95" spans="1:15" x14ac:dyDescent="0.35">
      <c r="A95" s="2">
        <v>97</v>
      </c>
      <c r="B95" s="2" t="s">
        <v>90</v>
      </c>
      <c r="C95" s="2" t="s">
        <v>15</v>
      </c>
      <c r="D95" s="2" t="s">
        <v>93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s="2" t="s">
        <v>28</v>
      </c>
      <c r="K95" s="2" t="s">
        <v>92</v>
      </c>
      <c r="L95" s="2">
        <f>1-(F95/E95)</f>
        <v>0.42361111111111116</v>
      </c>
      <c r="M95" s="2">
        <f>N95/E95</f>
        <v>0.17912257495590828</v>
      </c>
      <c r="N95" s="38">
        <f>O95-SUM(G94:I94)</f>
        <v>1625000000</v>
      </c>
      <c r="O95" s="38">
        <f>E95-F95</f>
        <v>3843000000</v>
      </c>
    </row>
    <row r="96" spans="1:15" x14ac:dyDescent="0.35">
      <c r="A96" s="2">
        <v>98</v>
      </c>
      <c r="B96" s="2" t="s">
        <v>90</v>
      </c>
      <c r="C96" s="2" t="s">
        <v>17</v>
      </c>
      <c r="D96" s="2" t="s">
        <v>94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s="2" t="s">
        <v>28</v>
      </c>
      <c r="K96" s="2" t="s">
        <v>92</v>
      </c>
      <c r="L96" s="2">
        <f>1-(F96/E96)</f>
        <v>0.40915208613728127</v>
      </c>
      <c r="M96" s="2">
        <f>N96/E96</f>
        <v>0.16865099906822653</v>
      </c>
      <c r="N96" s="38">
        <f>O96-SUM(G95:I95)</f>
        <v>1629000000</v>
      </c>
      <c r="O96" s="38">
        <f>E96-F96</f>
        <v>3952000000</v>
      </c>
    </row>
    <row r="97" spans="1:15" x14ac:dyDescent="0.35">
      <c r="A97" s="2">
        <v>99</v>
      </c>
      <c r="B97" s="2" t="s">
        <v>90</v>
      </c>
      <c r="C97" s="2" t="s">
        <v>19</v>
      </c>
      <c r="D97" s="2" t="s">
        <v>95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s="2" t="s">
        <v>28</v>
      </c>
      <c r="K97" s="2" t="s">
        <v>92</v>
      </c>
      <c r="L97" s="2">
        <f>1-(F97/E97)</f>
        <v>0.41672055427251731</v>
      </c>
      <c r="M97" s="2">
        <f>N97/E97</f>
        <v>0.20803695150115473</v>
      </c>
      <c r="N97" s="38">
        <f>O97-SUM(G96:I96)</f>
        <v>2252000000</v>
      </c>
      <c r="O97" s="38">
        <f>E97-F97</f>
        <v>4511000000</v>
      </c>
    </row>
    <row r="98" spans="1:15" x14ac:dyDescent="0.35">
      <c r="A98" s="2">
        <v>100</v>
      </c>
      <c r="B98" s="2" t="s">
        <v>96</v>
      </c>
      <c r="C98" s="2" t="s">
        <v>11</v>
      </c>
      <c r="D98" s="2" t="s">
        <v>12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s="2" t="s">
        <v>13</v>
      </c>
      <c r="K98" s="2" t="s">
        <v>97</v>
      </c>
      <c r="L98" s="2">
        <f>1-(F98/E98)</f>
        <v>0.35393089763611385</v>
      </c>
      <c r="M98" s="2">
        <f>N98/E98</f>
        <v>-0.35358238960738259</v>
      </c>
      <c r="N98" s="38">
        <f>O98-SUM(G97:I97)</f>
        <v>-1178919000</v>
      </c>
      <c r="O98" s="38">
        <f>E98-F98</f>
        <v>1180081000</v>
      </c>
    </row>
    <row r="99" spans="1:15" x14ac:dyDescent="0.35">
      <c r="A99" s="2">
        <v>101</v>
      </c>
      <c r="B99" s="2" t="s">
        <v>96</v>
      </c>
      <c r="C99" s="2" t="s">
        <v>15</v>
      </c>
      <c r="D99" s="2" t="s">
        <v>16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s="2" t="s">
        <v>13</v>
      </c>
      <c r="K99" s="2" t="s">
        <v>97</v>
      </c>
      <c r="L99" s="2">
        <f>1-(F99/E99)</f>
        <v>0.35349079723193555</v>
      </c>
      <c r="M99" s="2">
        <f>N99/E99</f>
        <v>0.2326803994061438</v>
      </c>
      <c r="N99" s="38">
        <f>O99-SUM(G98:I98)</f>
        <v>836285000</v>
      </c>
      <c r="O99" s="38">
        <f>E99-F99</f>
        <v>1270494000</v>
      </c>
    </row>
    <row r="100" spans="1:15" x14ac:dyDescent="0.35">
      <c r="A100" s="2">
        <v>102</v>
      </c>
      <c r="B100" s="2" t="s">
        <v>96</v>
      </c>
      <c r="C100" s="2" t="s">
        <v>17</v>
      </c>
      <c r="D100" s="2" t="s">
        <v>18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s="2" t="s">
        <v>13</v>
      </c>
      <c r="K100" s="2" t="s">
        <v>97</v>
      </c>
      <c r="L100" s="2">
        <f>1-(F100/E100)</f>
        <v>0.35429133627252751</v>
      </c>
      <c r="M100" s="2">
        <f>N100/E100</f>
        <v>0.24105934314678101</v>
      </c>
      <c r="N100" s="38">
        <f>O100-SUM(G99:I99)</f>
        <v>969532000</v>
      </c>
      <c r="O100" s="38">
        <f>E100-F100</f>
        <v>1424947000</v>
      </c>
    </row>
    <row r="101" spans="1:15" x14ac:dyDescent="0.35">
      <c r="A101" s="2">
        <v>103</v>
      </c>
      <c r="B101" s="2" t="s">
        <v>96</v>
      </c>
      <c r="C101" s="2" t="s">
        <v>19</v>
      </c>
      <c r="D101" s="2" t="s">
        <v>20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s="2" t="s">
        <v>13</v>
      </c>
      <c r="K101" s="2" t="s">
        <v>97</v>
      </c>
      <c r="L101" s="2">
        <f>1-(F101/E101)</f>
        <v>0.35855793291640403</v>
      </c>
      <c r="M101" s="2">
        <f>N101/E101</f>
        <v>0.22611658168304063</v>
      </c>
      <c r="N101" s="38">
        <f>O101-SUM(G100:I100)</f>
        <v>898654000</v>
      </c>
      <c r="O101" s="38">
        <f>E101-F101</f>
        <v>1425015000</v>
      </c>
    </row>
    <row r="102" spans="1:15" x14ac:dyDescent="0.35">
      <c r="A102" s="2">
        <v>108</v>
      </c>
      <c r="B102" s="2" t="s">
        <v>98</v>
      </c>
      <c r="C102" s="2" t="s">
        <v>11</v>
      </c>
      <c r="D102" s="2" t="s">
        <v>16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s="2" t="s">
        <v>34</v>
      </c>
      <c r="K102" s="2" t="s">
        <v>89</v>
      </c>
      <c r="L102" s="2">
        <f>1-(F102/E102)</f>
        <v>0.82083958020989511</v>
      </c>
      <c r="M102" s="2">
        <f>N102/E102</f>
        <v>0.79314098307988867</v>
      </c>
      <c r="N102" s="38">
        <f>O102-SUM(G101:I101)</f>
        <v>14812701000</v>
      </c>
      <c r="O102" s="38">
        <f>E102-F102</f>
        <v>15330000000</v>
      </c>
    </row>
    <row r="103" spans="1:15" x14ac:dyDescent="0.35">
      <c r="A103" s="2">
        <v>109</v>
      </c>
      <c r="B103" s="2" t="s">
        <v>98</v>
      </c>
      <c r="C103" s="2" t="s">
        <v>15</v>
      </c>
      <c r="D103" s="2" t="s">
        <v>18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s="2" t="s">
        <v>34</v>
      </c>
      <c r="K103" s="2" t="s">
        <v>89</v>
      </c>
      <c r="L103" s="2">
        <f>1-(F103/E103)</f>
        <v>0.77959427802422376</v>
      </c>
      <c r="M103" s="2">
        <f>N103/E103</f>
        <v>0.30793002043562778</v>
      </c>
      <c r="N103" s="38">
        <f>O103-SUM(G102:I102)</f>
        <v>6178000000</v>
      </c>
      <c r="O103" s="38">
        <f>E103-F103</f>
        <v>15641000000</v>
      </c>
    </row>
    <row r="104" spans="1:15" x14ac:dyDescent="0.35">
      <c r="A104" s="2">
        <v>110</v>
      </c>
      <c r="B104" s="2" t="s">
        <v>98</v>
      </c>
      <c r="C104" s="2" t="s">
        <v>17</v>
      </c>
      <c r="D104" s="2" t="s">
        <v>20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s="2" t="s">
        <v>34</v>
      </c>
      <c r="K104" s="2" t="s">
        <v>89</v>
      </c>
      <c r="L104" s="2">
        <f>1-(F104/E104)</f>
        <v>0.80486566337364973</v>
      </c>
      <c r="M104" s="2">
        <f>N104/E104</f>
        <v>0.36861785615363307</v>
      </c>
      <c r="N104" s="38">
        <f>O104-SUM(G103:I103)</f>
        <v>7985000000</v>
      </c>
      <c r="O104" s="38">
        <f>E104-F104</f>
        <v>17435000000</v>
      </c>
    </row>
    <row r="105" spans="1:15" x14ac:dyDescent="0.35">
      <c r="A105" s="2">
        <v>111</v>
      </c>
      <c r="B105" s="2" t="s">
        <v>98</v>
      </c>
      <c r="C105" s="2" t="s">
        <v>19</v>
      </c>
      <c r="D105" s="2" t="s">
        <v>78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s="2" t="s">
        <v>34</v>
      </c>
      <c r="K105" s="2" t="s">
        <v>89</v>
      </c>
      <c r="L105" s="2">
        <f>1-(F105/E105)</f>
        <v>0.81897264146840065</v>
      </c>
      <c r="M105" s="2">
        <f>N105/E105</f>
        <v>0.42903744943673611</v>
      </c>
      <c r="N105" s="38">
        <f>O105-SUM(G104:I104)</f>
        <v>9864000000</v>
      </c>
      <c r="O105" s="38">
        <f>E105-F105</f>
        <v>18829000000</v>
      </c>
    </row>
    <row r="106" spans="1:15" x14ac:dyDescent="0.35">
      <c r="A106" s="2">
        <v>112</v>
      </c>
      <c r="B106" s="2" t="s">
        <v>99</v>
      </c>
      <c r="C106" s="2" t="s">
        <v>11</v>
      </c>
      <c r="D106" s="2" t="s">
        <v>12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s="2" t="s">
        <v>69</v>
      </c>
      <c r="K106" s="2" t="s">
        <v>100</v>
      </c>
      <c r="L106" s="2">
        <f>1-(F106/E106)</f>
        <v>0.8148942392046008</v>
      </c>
      <c r="M106" s="2">
        <f>N106/E106</f>
        <v>-6.5795886538648984E-2</v>
      </c>
      <c r="N106" s="38">
        <f>O106-SUM(G105:I105)</f>
        <v>-675000000</v>
      </c>
      <c r="O106" s="38">
        <f>E106-F106</f>
        <v>8360000000</v>
      </c>
    </row>
    <row r="107" spans="1:15" x14ac:dyDescent="0.35">
      <c r="A107" s="2">
        <v>113</v>
      </c>
      <c r="B107" s="2" t="s">
        <v>99</v>
      </c>
      <c r="C107" s="2" t="s">
        <v>15</v>
      </c>
      <c r="D107" s="2" t="s">
        <v>16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s="2" t="s">
        <v>69</v>
      </c>
      <c r="K107" s="2" t="s">
        <v>100</v>
      </c>
      <c r="L107" s="2">
        <f>1-(F107/E107)</f>
        <v>0.8260017809439002</v>
      </c>
      <c r="M107" s="2">
        <f>N107/E107</f>
        <v>0.2201246660730187</v>
      </c>
      <c r="N107" s="38">
        <f>O107-SUM(G106:I106)</f>
        <v>2472000000</v>
      </c>
      <c r="O107" s="38">
        <f>E107-F107</f>
        <v>9276000000</v>
      </c>
    </row>
    <row r="108" spans="1:15" x14ac:dyDescent="0.35">
      <c r="A108" s="2">
        <v>114</v>
      </c>
      <c r="B108" s="2" t="s">
        <v>99</v>
      </c>
      <c r="C108" s="2" t="s">
        <v>17</v>
      </c>
      <c r="D108" s="2" t="s">
        <v>18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s="2" t="s">
        <v>69</v>
      </c>
      <c r="K108" s="2" t="s">
        <v>100</v>
      </c>
      <c r="L108" s="2">
        <f>1-(F108/E108)</f>
        <v>0.83880936890045543</v>
      </c>
      <c r="M108" s="2">
        <f>N108/E108</f>
        <v>0.27000650618087185</v>
      </c>
      <c r="N108" s="38">
        <f>O108-SUM(G107:I107)</f>
        <v>3320000000</v>
      </c>
      <c r="O108" s="38">
        <f>E108-F108</f>
        <v>10314000000</v>
      </c>
    </row>
    <row r="109" spans="1:15" x14ac:dyDescent="0.35">
      <c r="A109" s="2">
        <v>115</v>
      </c>
      <c r="B109" s="2" t="s">
        <v>99</v>
      </c>
      <c r="C109" s="2" t="s">
        <v>19</v>
      </c>
      <c r="D109" s="2" t="s">
        <v>20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s="2" t="s">
        <v>69</v>
      </c>
      <c r="K109" s="2" t="s">
        <v>100</v>
      </c>
      <c r="L109" s="2">
        <f>1-(F109/E109)</f>
        <v>0.814672131147541</v>
      </c>
      <c r="M109" s="2">
        <f>N109/E109</f>
        <v>0.20721311475409837</v>
      </c>
      <c r="N109" s="38">
        <f>O109-SUM(G108:I108)</f>
        <v>2528000000</v>
      </c>
      <c r="O109" s="38">
        <f>E109-F109</f>
        <v>9939000000</v>
      </c>
    </row>
    <row r="110" spans="1:15" x14ac:dyDescent="0.35">
      <c r="A110" s="2">
        <v>116</v>
      </c>
      <c r="B110" s="2" t="s">
        <v>101</v>
      </c>
      <c r="C110" s="2" t="s">
        <v>11</v>
      </c>
      <c r="D110" s="2" t="s">
        <v>12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s="2" t="s">
        <v>74</v>
      </c>
      <c r="K110" s="2" t="s">
        <v>102</v>
      </c>
      <c r="L110" s="2">
        <f>1-(F110/E110)</f>
        <v>0.74878683987259909</v>
      </c>
      <c r="M110" s="2">
        <f>N110/E110</f>
        <v>-1.8173128277166581</v>
      </c>
      <c r="N110" s="38">
        <f>O110-SUM(G109:I109)</f>
        <v>-5226519000</v>
      </c>
      <c r="O110" s="38">
        <f>E110-F110</f>
        <v>2153481000</v>
      </c>
    </row>
    <row r="111" spans="1:15" x14ac:dyDescent="0.35">
      <c r="A111" s="2">
        <v>117</v>
      </c>
      <c r="B111" s="2" t="s">
        <v>101</v>
      </c>
      <c r="C111" s="2" t="s">
        <v>15</v>
      </c>
      <c r="D111" s="2" t="s">
        <v>16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s="2" t="s">
        <v>74</v>
      </c>
      <c r="K111" s="2" t="s">
        <v>102</v>
      </c>
      <c r="L111" s="2">
        <f>1-(F111/E111)</f>
        <v>0.74419253604219904</v>
      </c>
      <c r="M111" s="2">
        <f>N111/E111</f>
        <v>0.4366540558760067</v>
      </c>
      <c r="N111" s="38">
        <f>O111-SUM(G110:I110)</f>
        <v>1467772000</v>
      </c>
      <c r="O111" s="38">
        <f>E111-F111</f>
        <v>2501534000</v>
      </c>
    </row>
    <row r="112" spans="1:15" x14ac:dyDescent="0.35">
      <c r="A112" s="2">
        <v>118</v>
      </c>
      <c r="B112" s="2" t="s">
        <v>101</v>
      </c>
      <c r="C112" s="2" t="s">
        <v>17</v>
      </c>
      <c r="D112" s="2" t="s">
        <v>18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s="2" t="s">
        <v>74</v>
      </c>
      <c r="K112" s="2" t="s">
        <v>102</v>
      </c>
      <c r="L112" s="2">
        <f>1-(F112/E112)</f>
        <v>0.73310922213593599</v>
      </c>
      <c r="M112" s="2">
        <f>N112/E112</f>
        <v>0.41915460501925833</v>
      </c>
      <c r="N112" s="38">
        <f>O112-SUM(G111:I111)</f>
        <v>1718554000</v>
      </c>
      <c r="O112" s="38">
        <f>E112-F112</f>
        <v>3005783000</v>
      </c>
    </row>
    <row r="113" spans="1:15" x14ac:dyDescent="0.35">
      <c r="A113" s="2">
        <v>119</v>
      </c>
      <c r="B113" s="2" t="s">
        <v>101</v>
      </c>
      <c r="C113" s="2" t="s">
        <v>19</v>
      </c>
      <c r="D113" s="2" t="s">
        <v>20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s="2" t="s">
        <v>74</v>
      </c>
      <c r="K113" s="2" t="s">
        <v>102</v>
      </c>
      <c r="L113" s="2">
        <f>1-(F113/E113)</f>
        <v>0.72569137355926294</v>
      </c>
      <c r="M113" s="2">
        <f>N113/E113</f>
        <v>0.40737304454181855</v>
      </c>
      <c r="N113" s="38">
        <f>O113-SUM(G112:I112)</f>
        <v>1943787000</v>
      </c>
      <c r="O113" s="38">
        <f>E113-F113</f>
        <v>3462648000</v>
      </c>
    </row>
    <row r="114" spans="1:15" x14ac:dyDescent="0.35">
      <c r="A114" s="2">
        <v>120</v>
      </c>
      <c r="B114" s="2" t="s">
        <v>103</v>
      </c>
      <c r="C114" s="2" t="s">
        <v>11</v>
      </c>
      <c r="D114" s="2" t="s">
        <v>16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s="2" t="s">
        <v>23</v>
      </c>
      <c r="K114" s="2" t="s">
        <v>104</v>
      </c>
      <c r="L114" s="2">
        <f>1-(F114/E114)</f>
        <v>0.27226938161500025</v>
      </c>
      <c r="M114" s="2">
        <f>N114/E114</f>
        <v>0.24742305109332188</v>
      </c>
      <c r="N114" s="38">
        <f>O114-SUM(G113:I113)</f>
        <v>18421141000</v>
      </c>
      <c r="O114" s="38">
        <f>E114-F114</f>
        <v>20271000000</v>
      </c>
    </row>
    <row r="115" spans="1:15" x14ac:dyDescent="0.35">
      <c r="A115" s="2">
        <v>121</v>
      </c>
      <c r="B115" s="2" t="s">
        <v>103</v>
      </c>
      <c r="C115" s="2" t="s">
        <v>15</v>
      </c>
      <c r="D115" s="2" t="s">
        <v>18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s="2" t="s">
        <v>23</v>
      </c>
      <c r="K115" s="2" t="s">
        <v>104</v>
      </c>
      <c r="L115" s="2">
        <f>1-(F115/E115)</f>
        <v>0.29482626871038786</v>
      </c>
      <c r="M115" s="2">
        <f>N115/E115</f>
        <v>7.5403425180923273E-2</v>
      </c>
      <c r="N115" s="38">
        <f>O115-SUM(G114:I114)</f>
        <v>6710000000</v>
      </c>
      <c r="O115" s="38">
        <f>E115-F115</f>
        <v>26236000000</v>
      </c>
    </row>
    <row r="116" spans="1:15" x14ac:dyDescent="0.35">
      <c r="A116" s="2">
        <v>122</v>
      </c>
      <c r="B116" s="2" t="s">
        <v>103</v>
      </c>
      <c r="C116" s="2" t="s">
        <v>17</v>
      </c>
      <c r="D116" s="2" t="s">
        <v>20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s="2" t="s">
        <v>23</v>
      </c>
      <c r="K116" s="2" t="s">
        <v>104</v>
      </c>
      <c r="L116" s="2">
        <f>1-(F116/E116)</f>
        <v>0.33040203353083009</v>
      </c>
      <c r="M116" s="2">
        <f>N116/E116</f>
        <v>8.6882978524568721E-2</v>
      </c>
      <c r="N116" s="38">
        <f>O116-SUM(G115:I115)</f>
        <v>9297000000</v>
      </c>
      <c r="O116" s="38">
        <f>E116-F116</f>
        <v>35355000000</v>
      </c>
    </row>
    <row r="117" spans="1:15" x14ac:dyDescent="0.35">
      <c r="A117" s="2">
        <v>123</v>
      </c>
      <c r="B117" s="2" t="s">
        <v>103</v>
      </c>
      <c r="C117" s="2" t="s">
        <v>19</v>
      </c>
      <c r="D117" s="2" t="s">
        <v>78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s="2" t="s">
        <v>23</v>
      </c>
      <c r="K117" s="2" t="s">
        <v>104</v>
      </c>
      <c r="L117" s="2">
        <f>1-(F117/E117)</f>
        <v>0.35093060366064399</v>
      </c>
      <c r="M117" s="2">
        <f>N117/E117</f>
        <v>0.10736320383566077</v>
      </c>
      <c r="N117" s="38">
        <f>O117-SUM(G116:I116)</f>
        <v>14600000000</v>
      </c>
      <c r="O117" s="38">
        <f>E117-F117</f>
        <v>47722000000</v>
      </c>
    </row>
    <row r="118" spans="1:15" x14ac:dyDescent="0.35">
      <c r="A118" s="2">
        <v>124</v>
      </c>
      <c r="B118" s="2" t="s">
        <v>105</v>
      </c>
      <c r="C118" s="2" t="s">
        <v>11</v>
      </c>
      <c r="D118" s="2" t="s">
        <v>16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s="2" t="s">
        <v>23</v>
      </c>
      <c r="K118" s="2" t="s">
        <v>106</v>
      </c>
      <c r="L118" s="2">
        <f>1-(F118/E118)</f>
        <v>0.15755012102114441</v>
      </c>
      <c r="M118" s="2">
        <f>N118/E118</f>
        <v>-2.3277218340411929</v>
      </c>
      <c r="N118" s="38">
        <f>O118-SUM(G117:I117)</f>
        <v>-40776100000</v>
      </c>
      <c r="O118" s="38">
        <f>E118-F118</f>
        <v>2759900000</v>
      </c>
    </row>
    <row r="119" spans="1:15" x14ac:dyDescent="0.35">
      <c r="A119" s="2">
        <v>125</v>
      </c>
      <c r="B119" s="2" t="s">
        <v>105</v>
      </c>
      <c r="C119" s="2" t="s">
        <v>15</v>
      </c>
      <c r="D119" s="2" t="s">
        <v>18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s="2" t="s">
        <v>23</v>
      </c>
      <c r="K119" s="2" t="s">
        <v>106</v>
      </c>
      <c r="L119" s="2">
        <f>1-(F119/E119)</f>
        <v>0.15640437913422089</v>
      </c>
      <c r="M119" s="2">
        <f>N119/E119</f>
        <v>5.0714853889307542E-2</v>
      </c>
      <c r="N119" s="38">
        <f>O119-SUM(G118:I118)</f>
        <v>969100000</v>
      </c>
      <c r="O119" s="38">
        <f>E119-F119</f>
        <v>2988700000</v>
      </c>
    </row>
    <row r="120" spans="1:15" x14ac:dyDescent="0.35">
      <c r="A120" s="2">
        <v>126</v>
      </c>
      <c r="B120" s="2" t="s">
        <v>105</v>
      </c>
      <c r="C120" s="2" t="s">
        <v>17</v>
      </c>
      <c r="D120" s="2" t="s">
        <v>20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s="2" t="s">
        <v>23</v>
      </c>
      <c r="K120" s="2" t="s">
        <v>106</v>
      </c>
      <c r="L120" s="2">
        <f>1-(F120/E120)</f>
        <v>0.15633688045249738</v>
      </c>
      <c r="M120" s="2">
        <f>N120/E120</f>
        <v>5.2420669159236891E-2</v>
      </c>
      <c r="N120" s="38">
        <f>O120-SUM(G119:I119)</f>
        <v>1093600000</v>
      </c>
      <c r="O120" s="38">
        <f>E120-F120</f>
        <v>3261500000</v>
      </c>
    </row>
    <row r="121" spans="1:15" x14ac:dyDescent="0.35">
      <c r="A121" s="2">
        <v>127</v>
      </c>
      <c r="B121" s="2" t="s">
        <v>105</v>
      </c>
      <c r="C121" s="2" t="s">
        <v>19</v>
      </c>
      <c r="D121" s="2" t="s">
        <v>78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s="2" t="s">
        <v>23</v>
      </c>
      <c r="K121" s="2" t="s">
        <v>106</v>
      </c>
      <c r="L121" s="2">
        <f>1-(F121/E121)</f>
        <v>0.15332500347077604</v>
      </c>
      <c r="M121" s="2">
        <f>N121/E121</f>
        <v>4.3509648757462167E-2</v>
      </c>
      <c r="N121" s="38">
        <f>O121-SUM(G120:I120)</f>
        <v>940200000</v>
      </c>
      <c r="O121" s="38">
        <f>E121-F121</f>
        <v>3313200000</v>
      </c>
    </row>
    <row r="122" spans="1:15" x14ac:dyDescent="0.35">
      <c r="A122" s="2">
        <v>128</v>
      </c>
      <c r="B122" s="2" t="s">
        <v>107</v>
      </c>
      <c r="C122" s="2" t="s">
        <v>11</v>
      </c>
      <c r="D122" s="2" t="s">
        <v>12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s="2" t="s">
        <v>34</v>
      </c>
      <c r="K122" s="2" t="s">
        <v>108</v>
      </c>
      <c r="L122" s="2">
        <f>1-(F122/E122)</f>
        <v>0.21600333023292118</v>
      </c>
      <c r="M122" s="2">
        <f>N122/E122</f>
        <v>0.17659177978834809</v>
      </c>
      <c r="N122" s="38">
        <f>O122-SUM(G121:I121)</f>
        <v>10859900000</v>
      </c>
      <c r="O122" s="38">
        <f>E122-F122</f>
        <v>13283600000</v>
      </c>
    </row>
    <row r="123" spans="1:15" x14ac:dyDescent="0.35">
      <c r="A123" s="2">
        <v>129</v>
      </c>
      <c r="B123" s="2" t="s">
        <v>107</v>
      </c>
      <c r="C123" s="2" t="s">
        <v>15</v>
      </c>
      <c r="D123" s="2" t="s">
        <v>16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s="2" t="s">
        <v>34</v>
      </c>
      <c r="K123" s="2" t="s">
        <v>108</v>
      </c>
      <c r="L123" s="2">
        <f>1-(F123/E123)</f>
        <v>0.20819024689011378</v>
      </c>
      <c r="M123" s="2">
        <f>N123/E123</f>
        <v>8.2689532337888158E-2</v>
      </c>
      <c r="N123" s="38">
        <f>O123-SUM(G122:I122)</f>
        <v>5872900000</v>
      </c>
      <c r="O123" s="38">
        <f>E123-F123</f>
        <v>14786400000</v>
      </c>
    </row>
    <row r="124" spans="1:15" x14ac:dyDescent="0.35">
      <c r="A124" s="2">
        <v>130</v>
      </c>
      <c r="B124" s="2" t="s">
        <v>107</v>
      </c>
      <c r="C124" s="2" t="s">
        <v>17</v>
      </c>
      <c r="D124" s="2" t="s">
        <v>18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s="2" t="s">
        <v>34</v>
      </c>
      <c r="K124" s="2" t="s">
        <v>108</v>
      </c>
      <c r="L124" s="2">
        <f>1-(F124/E124)</f>
        <v>0.23038114846746016</v>
      </c>
      <c r="M124" s="2">
        <f>N124/E124</f>
        <v>9.2332766152142629E-2</v>
      </c>
      <c r="N124" s="38">
        <f>O124-SUM(G123:I123)</f>
        <v>6821000000</v>
      </c>
      <c r="O124" s="38">
        <f>E124-F124</f>
        <v>17019200000</v>
      </c>
    </row>
    <row r="125" spans="1:15" x14ac:dyDescent="0.35">
      <c r="A125" s="2">
        <v>131</v>
      </c>
      <c r="B125" s="2" t="s">
        <v>107</v>
      </c>
      <c r="C125" s="2" t="s">
        <v>19</v>
      </c>
      <c r="D125" s="2" t="s">
        <v>20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s="2" t="s">
        <v>34</v>
      </c>
      <c r="K125" s="2" t="s">
        <v>108</v>
      </c>
      <c r="L125" s="2">
        <f>1-(F125/E125)</f>
        <v>0.22789789846696107</v>
      </c>
      <c r="M125" s="2">
        <f>N125/E125</f>
        <v>7.6687321950818954E-2</v>
      </c>
      <c r="N125" s="38">
        <f>O125-SUM(G124:I124)</f>
        <v>6070300000</v>
      </c>
      <c r="O125" s="38">
        <f>E125-F125</f>
        <v>18039600000</v>
      </c>
    </row>
    <row r="126" spans="1:15" x14ac:dyDescent="0.35">
      <c r="A126" s="2">
        <v>136</v>
      </c>
      <c r="B126" s="2" t="s">
        <v>109</v>
      </c>
      <c r="C126" s="2" t="s">
        <v>11</v>
      </c>
      <c r="D126" s="2" t="s">
        <v>12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s="2" t="s">
        <v>110</v>
      </c>
      <c r="K126" s="2" t="s">
        <v>111</v>
      </c>
      <c r="L126" s="2">
        <f>1-(F126/E126)</f>
        <v>0.81257608960311667</v>
      </c>
      <c r="M126" s="2">
        <f>N126/E126</f>
        <v>3.5555149744338932E-2</v>
      </c>
      <c r="N126" s="38">
        <f>O126-SUM(G125:I125)</f>
        <v>584100000</v>
      </c>
      <c r="O126" s="38">
        <f>E126-F126</f>
        <v>13349000000</v>
      </c>
    </row>
    <row r="127" spans="1:15" x14ac:dyDescent="0.35">
      <c r="A127" s="2">
        <v>137</v>
      </c>
      <c r="B127" s="2" t="s">
        <v>109</v>
      </c>
      <c r="C127" s="2" t="s">
        <v>15</v>
      </c>
      <c r="D127" s="2" t="s">
        <v>16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s="2" t="s">
        <v>110</v>
      </c>
      <c r="K127" s="2" t="s">
        <v>111</v>
      </c>
      <c r="L127" s="2">
        <f>1-(F127/E127)</f>
        <v>0.80109674361925398</v>
      </c>
      <c r="M127" s="2">
        <f>N127/E127</f>
        <v>0.24500710852345814</v>
      </c>
      <c r="N127" s="38">
        <f>O127-SUM(G126:I126)</f>
        <v>3619000000</v>
      </c>
      <c r="O127" s="38">
        <f>E127-F127</f>
        <v>11833000000</v>
      </c>
    </row>
    <row r="128" spans="1:15" x14ac:dyDescent="0.35">
      <c r="A128" s="2">
        <v>138</v>
      </c>
      <c r="B128" s="2" t="s">
        <v>109</v>
      </c>
      <c r="C128" s="2" t="s">
        <v>17</v>
      </c>
      <c r="D128" s="2" t="s">
        <v>18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s="2" t="s">
        <v>110</v>
      </c>
      <c r="K128" s="2" t="s">
        <v>111</v>
      </c>
      <c r="L128" s="2">
        <f>1-(F128/E128)</f>
        <v>0.80214325112284302</v>
      </c>
      <c r="M128" s="2">
        <f>N128/E128</f>
        <v>0.23859427941060593</v>
      </c>
      <c r="N128" s="38">
        <f>O128-SUM(G127:I127)</f>
        <v>3028000000</v>
      </c>
      <c r="O128" s="38">
        <f>E128-F128</f>
        <v>10180000000</v>
      </c>
    </row>
    <row r="129" spans="1:15" x14ac:dyDescent="0.35">
      <c r="A129" s="2">
        <v>139</v>
      </c>
      <c r="B129" s="2" t="s">
        <v>109</v>
      </c>
      <c r="C129" s="2" t="s">
        <v>19</v>
      </c>
      <c r="D129" s="2" t="s">
        <v>20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s="2" t="s">
        <v>110</v>
      </c>
      <c r="K129" s="2" t="s">
        <v>111</v>
      </c>
      <c r="L129" s="2">
        <f>1-(F129/E129)</f>
        <v>0.67648441171862761</v>
      </c>
      <c r="M129" s="2">
        <f>N129/E129</f>
        <v>-1.0178599404668651</v>
      </c>
      <c r="N129" s="38">
        <f>O129-SUM(G128:I128)</f>
        <v>-6497000000</v>
      </c>
      <c r="O129" s="38">
        <f>E129-F129</f>
        <v>4318000000</v>
      </c>
    </row>
    <row r="130" spans="1:15" x14ac:dyDescent="0.35">
      <c r="A130" s="2">
        <v>140</v>
      </c>
      <c r="B130" s="2" t="s">
        <v>112</v>
      </c>
      <c r="C130" s="2" t="s">
        <v>11</v>
      </c>
      <c r="D130" s="2" t="s">
        <v>16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s="2" t="s">
        <v>110</v>
      </c>
      <c r="K130" s="2" t="s">
        <v>111</v>
      </c>
      <c r="L130" s="2">
        <f>1-(F130/E130)</f>
        <v>0.79823057403470266</v>
      </c>
      <c r="M130" s="2">
        <f>N130/E130</f>
        <v>-1.2704204101227625</v>
      </c>
      <c r="N130" s="38">
        <f>O130-SUM(G129:I129)</f>
        <v>-18524000000</v>
      </c>
      <c r="O130" s="38">
        <f>E130-F130</f>
        <v>11639000000</v>
      </c>
    </row>
    <row r="131" spans="1:15" x14ac:dyDescent="0.35">
      <c r="A131" s="2">
        <v>141</v>
      </c>
      <c r="B131" s="2" t="s">
        <v>112</v>
      </c>
      <c r="C131" s="2" t="s">
        <v>15</v>
      </c>
      <c r="D131" s="2" t="s">
        <v>18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s="2" t="s">
        <v>110</v>
      </c>
      <c r="K131" s="2" t="s">
        <v>111</v>
      </c>
      <c r="L131" s="2">
        <f>1-(F131/E131)</f>
        <v>0.8204114780725501</v>
      </c>
      <c r="M131" s="2">
        <f>N131/E131</f>
        <v>0.4856524093123985</v>
      </c>
      <c r="N131" s="38">
        <f>O131-SUM(G130:I130)</f>
        <v>8970000000</v>
      </c>
      <c r="O131" s="38">
        <f>E131-F131</f>
        <v>15153000000</v>
      </c>
    </row>
    <row r="132" spans="1:15" x14ac:dyDescent="0.35">
      <c r="A132" s="2">
        <v>142</v>
      </c>
      <c r="B132" s="2" t="s">
        <v>112</v>
      </c>
      <c r="C132" s="2" t="s">
        <v>17</v>
      </c>
      <c r="D132" s="2" t="s">
        <v>20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s="2" t="s">
        <v>110</v>
      </c>
      <c r="K132" s="2" t="s">
        <v>111</v>
      </c>
      <c r="L132" s="2">
        <f>1-(F132/E132)</f>
        <v>0.63382386755575992</v>
      </c>
      <c r="M132" s="2">
        <f>N132/E132</f>
        <v>-0.20257530466773971</v>
      </c>
      <c r="N132" s="38">
        <f>O132-SUM(G131:I131)</f>
        <v>-1762000000</v>
      </c>
      <c r="O132" s="38">
        <f>E132-F132</f>
        <v>5513000000</v>
      </c>
    </row>
    <row r="133" spans="1:15" x14ac:dyDescent="0.35">
      <c r="A133" s="2">
        <v>143</v>
      </c>
      <c r="B133" s="2" t="s">
        <v>112</v>
      </c>
      <c r="C133" s="2" t="s">
        <v>19</v>
      </c>
      <c r="D133" s="2" t="s">
        <v>78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s="2" t="s">
        <v>110</v>
      </c>
      <c r="K133" s="2" t="s">
        <v>111</v>
      </c>
      <c r="L133" s="2">
        <f>1-(F133/E133)</f>
        <v>0.6314652433600203</v>
      </c>
      <c r="M133" s="2">
        <f>N133/E133</f>
        <v>-0.20765027322404372</v>
      </c>
      <c r="N133" s="38">
        <f>O133-SUM(G132:I132)</f>
        <v>-1634000000</v>
      </c>
      <c r="O133" s="38">
        <f>E133-F133</f>
        <v>4969000000</v>
      </c>
    </row>
    <row r="134" spans="1:15" x14ac:dyDescent="0.35">
      <c r="A134" s="2">
        <v>144</v>
      </c>
      <c r="B134" s="2" t="s">
        <v>113</v>
      </c>
      <c r="C134" s="2" t="s">
        <v>11</v>
      </c>
      <c r="D134" s="2" t="s">
        <v>37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s="2" t="s">
        <v>82</v>
      </c>
      <c r="K134" s="2" t="s">
        <v>114</v>
      </c>
      <c r="L134" s="2">
        <f>1-(F134/E134)</f>
        <v>0.26603080429059767</v>
      </c>
      <c r="M134" s="2">
        <f>N134/E134</f>
        <v>-0.36213704766020982</v>
      </c>
      <c r="N134" s="38">
        <f>O134-SUM(G133:I133)</f>
        <v>-3686700000</v>
      </c>
      <c r="O134" s="38">
        <f>E134-F134</f>
        <v>2708300000</v>
      </c>
    </row>
    <row r="135" spans="1:15" x14ac:dyDescent="0.35">
      <c r="A135" s="2">
        <v>145</v>
      </c>
      <c r="B135" s="2" t="s">
        <v>113</v>
      </c>
      <c r="C135" s="2" t="s">
        <v>15</v>
      </c>
      <c r="D135" s="2" t="s">
        <v>39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s="2" t="s">
        <v>82</v>
      </c>
      <c r="K135" s="2" t="s">
        <v>114</v>
      </c>
      <c r="L135" s="2">
        <f>1-(F135/E135)</f>
        <v>0.26909665676788963</v>
      </c>
      <c r="M135" s="2">
        <f>N135/E135</f>
        <v>0.15871252035635597</v>
      </c>
      <c r="N135" s="38">
        <f>O135-SUM(G134:I134)</f>
        <v>1656800000</v>
      </c>
      <c r="O135" s="38">
        <f>E135-F135</f>
        <v>2809100000</v>
      </c>
    </row>
    <row r="136" spans="1:15" x14ac:dyDescent="0.35">
      <c r="A136" s="2">
        <v>146</v>
      </c>
      <c r="B136" s="2" t="s">
        <v>113</v>
      </c>
      <c r="C136" s="2" t="s">
        <v>17</v>
      </c>
      <c r="D136" s="2" t="s">
        <v>40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s="2" t="s">
        <v>82</v>
      </c>
      <c r="K136" s="2" t="s">
        <v>114</v>
      </c>
      <c r="L136" s="2">
        <f>1-(F136/E136)</f>
        <v>0.29872964860685813</v>
      </c>
      <c r="M136" s="2">
        <f>N136/E136</f>
        <v>0.1827911348270321</v>
      </c>
      <c r="N136" s="38">
        <f>O136-SUM(G135:I135)</f>
        <v>1808700000</v>
      </c>
      <c r="O136" s="38">
        <f>E136-F136</f>
        <v>2955900000</v>
      </c>
    </row>
    <row r="137" spans="1:15" x14ac:dyDescent="0.35">
      <c r="A137" s="2">
        <v>147</v>
      </c>
      <c r="B137" s="2" t="s">
        <v>113</v>
      </c>
      <c r="C137" s="2" t="s">
        <v>19</v>
      </c>
      <c r="D137" s="2" t="s">
        <v>41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s="2" t="s">
        <v>82</v>
      </c>
      <c r="K137" s="2" t="s">
        <v>114</v>
      </c>
      <c r="L137" s="2">
        <f>1-(F137/E137)</f>
        <v>0.32775817899290249</v>
      </c>
      <c r="M137" s="2">
        <f>N137/E137</f>
        <v>0.219362899500231</v>
      </c>
      <c r="N137" s="38">
        <f>O137-SUM(G136:I136)</f>
        <v>2089300000</v>
      </c>
      <c r="O137" s="38">
        <f>E137-F137</f>
        <v>3121700000</v>
      </c>
    </row>
    <row r="138" spans="1:15" x14ac:dyDescent="0.35">
      <c r="A138" s="2">
        <v>148</v>
      </c>
      <c r="B138" s="2" t="s">
        <v>115</v>
      </c>
      <c r="C138" s="2" t="s">
        <v>11</v>
      </c>
      <c r="D138" s="2" t="s">
        <v>12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s="2" t="s">
        <v>28</v>
      </c>
      <c r="K138" s="2" t="s">
        <v>116</v>
      </c>
      <c r="L138" s="2">
        <f>1-(F138/E138)</f>
        <v>0.31294704224039516</v>
      </c>
      <c r="M138" s="2">
        <f>N138/E138</f>
        <v>9.6363085669019827E-2</v>
      </c>
      <c r="N138" s="38">
        <f>O138-SUM(G137:I137)</f>
        <v>413600000</v>
      </c>
      <c r="O138" s="38">
        <f>E138-F138</f>
        <v>1343200000</v>
      </c>
    </row>
    <row r="139" spans="1:15" x14ac:dyDescent="0.35">
      <c r="A139" s="2">
        <v>149</v>
      </c>
      <c r="B139" s="2" t="s">
        <v>115</v>
      </c>
      <c r="C139" s="2" t="s">
        <v>15</v>
      </c>
      <c r="D139" s="2" t="s">
        <v>16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s="2" t="s">
        <v>28</v>
      </c>
      <c r="K139" s="2" t="s">
        <v>116</v>
      </c>
      <c r="L139" s="2">
        <f>1-(F139/E139)</f>
        <v>0.31438663401737921</v>
      </c>
      <c r="M139" s="2">
        <f>N139/E139</f>
        <v>0.20324181420244003</v>
      </c>
      <c r="N139" s="38">
        <f>O139-SUM(G138:I138)</f>
        <v>937900000</v>
      </c>
      <c r="O139" s="38">
        <f>E139-F139</f>
        <v>1450800000</v>
      </c>
    </row>
    <row r="140" spans="1:15" x14ac:dyDescent="0.35">
      <c r="A140" s="2">
        <v>150</v>
      </c>
      <c r="B140" s="2" t="s">
        <v>115</v>
      </c>
      <c r="C140" s="2" t="s">
        <v>17</v>
      </c>
      <c r="D140" s="2" t="s">
        <v>18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s="2" t="s">
        <v>28</v>
      </c>
      <c r="K140" s="2" t="s">
        <v>116</v>
      </c>
      <c r="L140" s="2">
        <f>1-(F140/E140)</f>
        <v>0.31686465251145823</v>
      </c>
      <c r="M140" s="2">
        <f>N140/E140</f>
        <v>0.21434851744457956</v>
      </c>
      <c r="N140" s="38">
        <f>O140-SUM(G139:I139)</f>
        <v>1145800000</v>
      </c>
      <c r="O140" s="38">
        <f>E140-F140</f>
        <v>1693800000</v>
      </c>
    </row>
    <row r="141" spans="1:15" x14ac:dyDescent="0.35">
      <c r="A141" s="2">
        <v>151</v>
      </c>
      <c r="B141" s="2" t="s">
        <v>115</v>
      </c>
      <c r="C141" s="2" t="s">
        <v>19</v>
      </c>
      <c r="D141" s="2" t="s">
        <v>20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s="2" t="s">
        <v>28</v>
      </c>
      <c r="K141" s="2" t="s">
        <v>116</v>
      </c>
      <c r="L141" s="2">
        <f>1-(F141/E141)</f>
        <v>0.31955393538886989</v>
      </c>
      <c r="M141" s="2">
        <f>N141/E141</f>
        <v>0.20371002208774042</v>
      </c>
      <c r="N141" s="38">
        <f>O141-SUM(G140:I140)</f>
        <v>1134400000</v>
      </c>
      <c r="O141" s="38">
        <f>E141-F141</f>
        <v>1779500000</v>
      </c>
    </row>
    <row r="142" spans="1:15" x14ac:dyDescent="0.35">
      <c r="A142" s="2">
        <v>152</v>
      </c>
      <c r="B142" s="2" t="s">
        <v>117</v>
      </c>
      <c r="C142" s="2" t="s">
        <v>11</v>
      </c>
      <c r="D142" s="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s="2" t="s">
        <v>13</v>
      </c>
      <c r="K142" s="2" t="s">
        <v>118</v>
      </c>
      <c r="L142" s="2">
        <f>1-(F142/E142)</f>
        <v>0.13919831223628687</v>
      </c>
      <c r="M142" s="2">
        <f>N142/E142</f>
        <v>0.11096624472573839</v>
      </c>
      <c r="N142" s="38">
        <f>O142-SUM(G141:I141)</f>
        <v>2629900000</v>
      </c>
      <c r="O142" s="38">
        <f>E142-F142</f>
        <v>3299000000</v>
      </c>
    </row>
    <row r="143" spans="1:15" x14ac:dyDescent="0.35">
      <c r="A143" s="2">
        <v>153</v>
      </c>
      <c r="B143" s="2" t="s">
        <v>117</v>
      </c>
      <c r="C143" s="2" t="s">
        <v>15</v>
      </c>
      <c r="D143" s="2" t="s">
        <v>16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s="2" t="s">
        <v>13</v>
      </c>
      <c r="K143" s="2" t="s">
        <v>118</v>
      </c>
      <c r="L143" s="2">
        <f>1-(F143/E143)</f>
        <v>0.16264327891629038</v>
      </c>
      <c r="M143" s="2">
        <f>N143/E143</f>
        <v>4.7412295936088922E-2</v>
      </c>
      <c r="N143" s="38">
        <f>O143-SUM(G142:I142)</f>
        <v>1092000000</v>
      </c>
      <c r="O143" s="38">
        <f>E143-F143</f>
        <v>3746000000</v>
      </c>
    </row>
    <row r="144" spans="1:15" x14ac:dyDescent="0.35">
      <c r="A144" s="2">
        <v>154</v>
      </c>
      <c r="B144" s="2" t="s">
        <v>117</v>
      </c>
      <c r="C144" s="2" t="s">
        <v>17</v>
      </c>
      <c r="D144" s="2" t="s">
        <v>18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s="2" t="s">
        <v>13</v>
      </c>
      <c r="K144" s="2" t="s">
        <v>118</v>
      </c>
      <c r="L144" s="2">
        <f>1-(F144/E144)</f>
        <v>0.1994896678658078</v>
      </c>
      <c r="M144" s="2">
        <f>N144/E144</f>
        <v>8.9851920020078635E-2</v>
      </c>
      <c r="N144" s="38">
        <f>O144-SUM(G143:I143)</f>
        <v>2148000000</v>
      </c>
      <c r="O144" s="38">
        <f>E144-F144</f>
        <v>4769000000</v>
      </c>
    </row>
    <row r="145" spans="1:15" x14ac:dyDescent="0.35">
      <c r="A145" s="2">
        <v>155</v>
      </c>
      <c r="B145" s="2" t="s">
        <v>117</v>
      </c>
      <c r="C145" s="2" t="s">
        <v>19</v>
      </c>
      <c r="D145" s="2" t="s">
        <v>20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s="2" t="s">
        <v>13</v>
      </c>
      <c r="K145" s="2" t="s">
        <v>118</v>
      </c>
      <c r="L145" s="2">
        <f>1-(F145/E145)</f>
        <v>0.19814502529510958</v>
      </c>
      <c r="M145" s="2">
        <f>N145/E145</f>
        <v>8.347386172006746E-2</v>
      </c>
      <c r="N145" s="38">
        <f>O145-SUM(G144:I144)</f>
        <v>1881000000</v>
      </c>
      <c r="O145" s="38">
        <f>E145-F145</f>
        <v>4465000000</v>
      </c>
    </row>
    <row r="146" spans="1:15" x14ac:dyDescent="0.35">
      <c r="A146" s="2">
        <v>156</v>
      </c>
      <c r="B146" s="2" t="s">
        <v>119</v>
      </c>
      <c r="C146" s="2" t="s">
        <v>11</v>
      </c>
      <c r="D146" s="2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s="2" t="s">
        <v>28</v>
      </c>
      <c r="K146" s="2" t="s">
        <v>120</v>
      </c>
      <c r="L146" s="2">
        <f>1-(F146/E146)</f>
        <v>0.65774299835255357</v>
      </c>
      <c r="M146" s="2">
        <f>N146/E146</f>
        <v>0.14353377265238879</v>
      </c>
      <c r="N146" s="38">
        <f>O146-SUM(G145:I145)</f>
        <v>697000000</v>
      </c>
      <c r="O146" s="38">
        <f>E146-F146</f>
        <v>3194000000</v>
      </c>
    </row>
    <row r="147" spans="1:15" x14ac:dyDescent="0.35">
      <c r="A147" s="2">
        <v>157</v>
      </c>
      <c r="B147" s="2" t="s">
        <v>119</v>
      </c>
      <c r="C147" s="2" t="s">
        <v>15</v>
      </c>
      <c r="D147" s="2" t="s">
        <v>16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s="2" t="s">
        <v>28</v>
      </c>
      <c r="K147" s="2" t="s">
        <v>120</v>
      </c>
      <c r="L147" s="2">
        <f>1-(F147/E147)</f>
        <v>0.66593934104298502</v>
      </c>
      <c r="M147" s="2">
        <f>N147/E147</f>
        <v>0.28562077241981237</v>
      </c>
      <c r="N147" s="38">
        <f>O147-SUM(G146:I146)</f>
        <v>1309000000</v>
      </c>
      <c r="O147" s="38">
        <f>E147-F147</f>
        <v>3052000000</v>
      </c>
    </row>
    <row r="148" spans="1:15" x14ac:dyDescent="0.35">
      <c r="A148" s="2">
        <v>158</v>
      </c>
      <c r="B148" s="2" t="s">
        <v>119</v>
      </c>
      <c r="C148" s="2" t="s">
        <v>17</v>
      </c>
      <c r="D148" s="2" t="s">
        <v>18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s="2" t="s">
        <v>28</v>
      </c>
      <c r="K148" s="2" t="s">
        <v>120</v>
      </c>
      <c r="L148" s="2">
        <f>1-(F148/E148)</f>
        <v>0.65403811252268595</v>
      </c>
      <c r="M148" s="2">
        <f>N148/E148</f>
        <v>0.27291288566243194</v>
      </c>
      <c r="N148" s="38">
        <f>O148-SUM(G147:I147)</f>
        <v>1203000000</v>
      </c>
      <c r="O148" s="38">
        <f>E148-F148</f>
        <v>2883000000</v>
      </c>
    </row>
    <row r="149" spans="1:15" x14ac:dyDescent="0.35">
      <c r="A149" s="2">
        <v>159</v>
      </c>
      <c r="B149" s="2" t="s">
        <v>119</v>
      </c>
      <c r="C149" s="2" t="s">
        <v>19</v>
      </c>
      <c r="D149" s="2" t="s">
        <v>20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s="2" t="s">
        <v>28</v>
      </c>
      <c r="K149" s="2" t="s">
        <v>120</v>
      </c>
      <c r="L149" s="2">
        <f>1-(F149/E149)</f>
        <v>0.66016295025728988</v>
      </c>
      <c r="M149" s="2">
        <f>N149/E149</f>
        <v>0.29566895368782159</v>
      </c>
      <c r="N149" s="38">
        <f>O149-SUM(G148:I148)</f>
        <v>1379000000</v>
      </c>
      <c r="O149" s="38">
        <f>E149-F149</f>
        <v>3079000000</v>
      </c>
    </row>
    <row r="150" spans="1:15" x14ac:dyDescent="0.35">
      <c r="A150" s="2">
        <v>164</v>
      </c>
      <c r="B150" s="2" t="s">
        <v>121</v>
      </c>
      <c r="C150" s="2" t="s">
        <v>11</v>
      </c>
      <c r="D150" s="3">
        <v>42015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s="2" t="s">
        <v>28</v>
      </c>
      <c r="K150" s="2" t="s">
        <v>50</v>
      </c>
      <c r="L150" s="2">
        <f>1-(F150/E150)</f>
        <v>0.52066236811254396</v>
      </c>
      <c r="M150" s="2">
        <f>N150/E150</f>
        <v>0.26274912075029311</v>
      </c>
      <c r="N150" s="38">
        <f>O150-SUM(G149:I149)</f>
        <v>1793000000</v>
      </c>
      <c r="O150" s="38">
        <f>E150-F150</f>
        <v>3553000000</v>
      </c>
    </row>
    <row r="151" spans="1:15" x14ac:dyDescent="0.35">
      <c r="A151" s="2">
        <v>165</v>
      </c>
      <c r="B151" s="2" t="s">
        <v>121</v>
      </c>
      <c r="C151" s="2" t="s">
        <v>15</v>
      </c>
      <c r="D151" s="2" t="s">
        <v>95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s="2" t="s">
        <v>28</v>
      </c>
      <c r="K151" s="2" t="s">
        <v>50</v>
      </c>
      <c r="L151" s="2">
        <f>1-(F151/E151)</f>
        <v>0.44864048338368578</v>
      </c>
      <c r="M151" s="2">
        <f>N151/E151</f>
        <v>0.31389728096676739</v>
      </c>
      <c r="N151" s="38">
        <f>O151-SUM(G150:I150)</f>
        <v>4156000000</v>
      </c>
      <c r="O151" s="38">
        <f>E151-F151</f>
        <v>5940000000</v>
      </c>
    </row>
    <row r="152" spans="1:15" x14ac:dyDescent="0.35">
      <c r="A152" s="2">
        <v>166</v>
      </c>
      <c r="B152" s="2" t="s">
        <v>122</v>
      </c>
      <c r="C152" s="2" t="s">
        <v>11</v>
      </c>
      <c r="D152" s="2" t="s">
        <v>12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s="2" t="s">
        <v>82</v>
      </c>
      <c r="K152" s="2" t="s">
        <v>123</v>
      </c>
      <c r="L152" s="2">
        <f>1-(F152/E152)</f>
        <v>0.26062931696085956</v>
      </c>
      <c r="M152" s="2">
        <f>N152/E152</f>
        <v>-0.65230664279014239</v>
      </c>
      <c r="N152" s="38">
        <f>O152-SUM(G151:I151)</f>
        <v>-3824800000</v>
      </c>
      <c r="O152" s="38">
        <f>E152-F152</f>
        <v>1528200000</v>
      </c>
    </row>
    <row r="153" spans="1:15" x14ac:dyDescent="0.35">
      <c r="A153" s="2">
        <v>167</v>
      </c>
      <c r="B153" s="2" t="s">
        <v>122</v>
      </c>
      <c r="C153" s="2" t="s">
        <v>15</v>
      </c>
      <c r="D153" s="2" t="s">
        <v>25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s="2" t="s">
        <v>82</v>
      </c>
      <c r="K153" s="2" t="s">
        <v>123</v>
      </c>
      <c r="L153" s="2">
        <f>1-(F153/E153)</f>
        <v>0.26672638436482088</v>
      </c>
      <c r="M153" s="2">
        <f>N153/E153</f>
        <v>7.9609120521172638E-2</v>
      </c>
      <c r="N153" s="38">
        <f>O153-SUM(G152:I152)</f>
        <v>488800000</v>
      </c>
      <c r="O153" s="38">
        <f>E153-F153</f>
        <v>1637700000</v>
      </c>
    </row>
    <row r="154" spans="1:15" x14ac:dyDescent="0.35">
      <c r="A154" s="2">
        <v>168</v>
      </c>
      <c r="B154" s="2" t="s">
        <v>122</v>
      </c>
      <c r="C154" s="2" t="s">
        <v>17</v>
      </c>
      <c r="D154" s="3">
        <v>42064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s="2" t="s">
        <v>82</v>
      </c>
      <c r="K154" s="2" t="s">
        <v>123</v>
      </c>
      <c r="L154" s="2">
        <f>1-(F154/E154)</f>
        <v>0.26084071844936263</v>
      </c>
      <c r="M154" s="2">
        <f>N154/E154</f>
        <v>7.5351879057864557E-2</v>
      </c>
      <c r="N154" s="38">
        <f>O154-SUM(G153:I153)</f>
        <v>477000000</v>
      </c>
      <c r="O154" s="38">
        <f>E154-F154</f>
        <v>1651200000</v>
      </c>
    </row>
    <row r="155" spans="1:15" x14ac:dyDescent="0.35">
      <c r="A155" s="2">
        <v>169</v>
      </c>
      <c r="B155" s="2" t="s">
        <v>122</v>
      </c>
      <c r="C155" s="2" t="s">
        <v>19</v>
      </c>
      <c r="D155" s="3">
        <v>42401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s="2" t="s">
        <v>82</v>
      </c>
      <c r="K155" s="2" t="s">
        <v>123</v>
      </c>
      <c r="L155" s="2">
        <f>1-(F155/E155)</f>
        <v>0.27582161591446142</v>
      </c>
      <c r="M155" s="2">
        <f>N155/E155</f>
        <v>8.1600160887563056E-2</v>
      </c>
      <c r="N155" s="38">
        <f>O155-SUM(G154:I154)</f>
        <v>486900000</v>
      </c>
      <c r="O155" s="38">
        <f>E155-F155</f>
        <v>1645800000</v>
      </c>
    </row>
    <row r="156" spans="1:15" x14ac:dyDescent="0.35">
      <c r="A156" s="2">
        <v>170</v>
      </c>
      <c r="B156" s="2" t="s">
        <v>124</v>
      </c>
      <c r="C156" s="2" t="s">
        <v>11</v>
      </c>
      <c r="D156" s="2" t="s">
        <v>12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s="2" t="s">
        <v>64</v>
      </c>
      <c r="K156" s="2" t="s">
        <v>125</v>
      </c>
      <c r="L156" s="2">
        <f>1-(F156/E156)</f>
        <v>0.53415050004800402</v>
      </c>
      <c r="M156" s="2">
        <f>N156/E156</f>
        <v>0.14587834442799147</v>
      </c>
      <c r="N156" s="38">
        <f>O156-SUM(G155:I155)</f>
        <v>416326000</v>
      </c>
      <c r="O156" s="38">
        <f>E156-F156</f>
        <v>1524426000</v>
      </c>
    </row>
    <row r="157" spans="1:15" x14ac:dyDescent="0.35">
      <c r="A157" s="2">
        <v>171</v>
      </c>
      <c r="B157" s="2" t="s">
        <v>124</v>
      </c>
      <c r="C157" s="2" t="s">
        <v>15</v>
      </c>
      <c r="D157" s="2" t="s">
        <v>16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s="2" t="s">
        <v>64</v>
      </c>
      <c r="K157" s="2" t="s">
        <v>125</v>
      </c>
      <c r="L157" s="2">
        <f>1-(F157/E157)</f>
        <v>0.55227509551927745</v>
      </c>
      <c r="M157" s="2">
        <f>N157/E157</f>
        <v>0.34346648141715874</v>
      </c>
      <c r="N157" s="38">
        <f>O157-SUM(G156:I156)</f>
        <v>988840000</v>
      </c>
      <c r="O157" s="38">
        <f>E157-F157</f>
        <v>1590000000</v>
      </c>
    </row>
    <row r="158" spans="1:15" x14ac:dyDescent="0.35">
      <c r="A158" s="2">
        <v>172</v>
      </c>
      <c r="B158" s="2" t="s">
        <v>124</v>
      </c>
      <c r="C158" s="2" t="s">
        <v>17</v>
      </c>
      <c r="D158" s="2" t="s">
        <v>18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s="2" t="s">
        <v>64</v>
      </c>
      <c r="K158" s="2" t="s">
        <v>125</v>
      </c>
      <c r="L158" s="2">
        <f>1-(F158/E158)</f>
        <v>0.55164397210229166</v>
      </c>
      <c r="M158" s="2">
        <f>N158/E158</f>
        <v>0.33875788774493526</v>
      </c>
      <c r="N158" s="38">
        <f>O158-SUM(G157:I157)</f>
        <v>1020000000</v>
      </c>
      <c r="O158" s="38">
        <f>E158-F158</f>
        <v>1661000000</v>
      </c>
    </row>
    <row r="159" spans="1:15" x14ac:dyDescent="0.35">
      <c r="A159" s="2">
        <v>173</v>
      </c>
      <c r="B159" s="2" t="s">
        <v>124</v>
      </c>
      <c r="C159" s="2" t="s">
        <v>19</v>
      </c>
      <c r="D159" s="2" t="s">
        <v>20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s="2" t="s">
        <v>64</v>
      </c>
      <c r="K159" s="2" t="s">
        <v>125</v>
      </c>
      <c r="L159" s="2">
        <f>1-(F159/E159)</f>
        <v>0.55555555555555558</v>
      </c>
      <c r="M159" s="2">
        <f>N159/E159</f>
        <v>0.3466286799620133</v>
      </c>
      <c r="N159" s="38">
        <f>O159-SUM(G158:I158)</f>
        <v>1095000000</v>
      </c>
      <c r="O159" s="38">
        <f>E159-F159</f>
        <v>1755000000</v>
      </c>
    </row>
    <row r="160" spans="1:15" x14ac:dyDescent="0.35">
      <c r="A160" s="2">
        <v>174</v>
      </c>
      <c r="B160" s="2" t="s">
        <v>126</v>
      </c>
      <c r="C160" s="2" t="s">
        <v>11</v>
      </c>
      <c r="D160" s="2" t="s">
        <v>12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s="2" t="s">
        <v>69</v>
      </c>
      <c r="K160" s="2" t="s">
        <v>127</v>
      </c>
      <c r="L160" s="2">
        <f>1-(F160/E160)</f>
        <v>0.98579082916432315</v>
      </c>
      <c r="M160" s="2">
        <f>N160/E160</f>
        <v>0.96557236316272466</v>
      </c>
      <c r="N160" s="38">
        <f>O160-SUM(G159:I159)</f>
        <v>32618000000</v>
      </c>
      <c r="O160" s="38">
        <f>E160-F160</f>
        <v>33301000000</v>
      </c>
    </row>
    <row r="161" spans="1:15" x14ac:dyDescent="0.35">
      <c r="A161" s="2">
        <v>175</v>
      </c>
      <c r="B161" s="2" t="s">
        <v>126</v>
      </c>
      <c r="C161" s="2" t="s">
        <v>15</v>
      </c>
      <c r="D161" s="2" t="s">
        <v>16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s="2" t="s">
        <v>69</v>
      </c>
      <c r="K161" s="2" t="s">
        <v>127</v>
      </c>
      <c r="L161" s="2">
        <f>1-(F161/E161)</f>
        <v>0.98730906167451471</v>
      </c>
      <c r="M161" s="2">
        <f>N161/E161</f>
        <v>0.2665097048351901</v>
      </c>
      <c r="N161" s="38">
        <f>O161-SUM(G160:I160)</f>
        <v>9282000000</v>
      </c>
      <c r="O161" s="38">
        <f>E161-F161</f>
        <v>34386000000</v>
      </c>
    </row>
    <row r="162" spans="1:15" x14ac:dyDescent="0.35">
      <c r="A162" s="2">
        <v>176</v>
      </c>
      <c r="B162" s="2" t="s">
        <v>126</v>
      </c>
      <c r="C162" s="2" t="s">
        <v>17</v>
      </c>
      <c r="D162" s="2" t="s">
        <v>18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s="2" t="s">
        <v>69</v>
      </c>
      <c r="K162" s="2" t="s">
        <v>127</v>
      </c>
      <c r="L162" s="2">
        <f>1-(F162/E162)</f>
        <v>0.98960858058225376</v>
      </c>
      <c r="M162" s="2">
        <f>N162/E162</f>
        <v>0.293634210892882</v>
      </c>
      <c r="N162" s="38">
        <f>O162-SUM(G161:I161)</f>
        <v>10540000000</v>
      </c>
      <c r="O162" s="38">
        <f>E162-F162</f>
        <v>35522000000</v>
      </c>
    </row>
    <row r="163" spans="1:15" x14ac:dyDescent="0.35">
      <c r="A163" s="2">
        <v>177</v>
      </c>
      <c r="B163" s="2" t="s">
        <v>126</v>
      </c>
      <c r="C163" s="2" t="s">
        <v>19</v>
      </c>
      <c r="D163" s="2" t="s">
        <v>20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s="2" t="s">
        <v>69</v>
      </c>
      <c r="K163" s="2" t="s">
        <v>127</v>
      </c>
      <c r="L163" s="2">
        <f>1-(F163/E163)</f>
        <v>0.98620829824917977</v>
      </c>
      <c r="M163" s="2">
        <f>N163/E163</f>
        <v>0.25460933190093205</v>
      </c>
      <c r="N163" s="38">
        <f>O163-SUM(G162:I162)</f>
        <v>8769000000</v>
      </c>
      <c r="O163" s="38">
        <f>E163-F163</f>
        <v>33966000000</v>
      </c>
    </row>
    <row r="164" spans="1:15" x14ac:dyDescent="0.35">
      <c r="A164" s="2">
        <v>178</v>
      </c>
      <c r="B164" s="2" t="s">
        <v>128</v>
      </c>
      <c r="C164" s="2" t="s">
        <v>11</v>
      </c>
      <c r="D164" s="2" t="s">
        <v>129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s="2" t="s">
        <v>13</v>
      </c>
      <c r="K164" s="2" t="s">
        <v>97</v>
      </c>
      <c r="L164" s="2">
        <f>1-(F164/E164)</f>
        <v>0.40093820305394667</v>
      </c>
      <c r="M164" s="2">
        <f>N164/E164</f>
        <v>-11.508496481738547</v>
      </c>
      <c r="N164" s="38">
        <f>O164-SUM(G163:I163)</f>
        <v>-24042400000</v>
      </c>
      <c r="O164" s="38">
        <f>E164-F164</f>
        <v>837600000</v>
      </c>
    </row>
    <row r="165" spans="1:15" x14ac:dyDescent="0.35">
      <c r="A165" s="2">
        <v>179</v>
      </c>
      <c r="B165" s="2" t="s">
        <v>128</v>
      </c>
      <c r="C165" s="2" t="s">
        <v>15</v>
      </c>
      <c r="D165" s="2" t="s">
        <v>130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s="2" t="s">
        <v>13</v>
      </c>
      <c r="K165" s="2" t="s">
        <v>97</v>
      </c>
      <c r="L165" s="2">
        <f>1-(F165/E165)</f>
        <v>0.4091080008355964</v>
      </c>
      <c r="M165" s="2">
        <f>N165/E165</f>
        <v>0.15525381240860664</v>
      </c>
      <c r="N165" s="38">
        <f>O165-SUM(G164:I164)</f>
        <v>371600000</v>
      </c>
      <c r="O165" s="38">
        <f>E165-F165</f>
        <v>979200000</v>
      </c>
    </row>
    <row r="166" spans="1:15" x14ac:dyDescent="0.35">
      <c r="A166" s="2">
        <v>180</v>
      </c>
      <c r="B166" s="2" t="s">
        <v>128</v>
      </c>
      <c r="C166" s="2" t="s">
        <v>17</v>
      </c>
      <c r="D166" s="2" t="s">
        <v>131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s="2" t="s">
        <v>13</v>
      </c>
      <c r="K166" s="2" t="s">
        <v>97</v>
      </c>
      <c r="L166" s="2">
        <f>1-(F166/E166)</f>
        <v>0.42324601913769533</v>
      </c>
      <c r="M166" s="2">
        <f>N166/E166</f>
        <v>0.17190674991687294</v>
      </c>
      <c r="N166" s="38">
        <f>O166-SUM(G165:I165)</f>
        <v>465300000</v>
      </c>
      <c r="O166" s="38">
        <f>E166-F166</f>
        <v>1145600000</v>
      </c>
    </row>
    <row r="167" spans="1:15" x14ac:dyDescent="0.35">
      <c r="A167" s="2">
        <v>181</v>
      </c>
      <c r="B167" s="2" t="s">
        <v>128</v>
      </c>
      <c r="C167" s="2" t="s">
        <v>19</v>
      </c>
      <c r="D167" s="2" t="s">
        <v>132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s="2" t="s">
        <v>13</v>
      </c>
      <c r="K167" s="2" t="s">
        <v>97</v>
      </c>
      <c r="L167" s="2">
        <f>1-(F167/E167)</f>
        <v>0.43636253152249871</v>
      </c>
      <c r="M167" s="2">
        <f>N167/E167</f>
        <v>0.20639261082247137</v>
      </c>
      <c r="N167" s="38">
        <f>O167-SUM(G166:I166)</f>
        <v>679300000</v>
      </c>
      <c r="O167" s="38">
        <f>E167-F167</f>
        <v>1436200000</v>
      </c>
    </row>
    <row r="168" spans="1:15" x14ac:dyDescent="0.35">
      <c r="A168" s="2">
        <v>182</v>
      </c>
      <c r="B168" s="2" t="s">
        <v>133</v>
      </c>
      <c r="C168" s="2" t="s">
        <v>11</v>
      </c>
      <c r="D168" s="2" t="s">
        <v>129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s="2" t="s">
        <v>23</v>
      </c>
      <c r="K168" s="2" t="s">
        <v>106</v>
      </c>
      <c r="L168" s="2">
        <f>1-(F168/E168)</f>
        <v>0.51827487857377896</v>
      </c>
      <c r="M168" s="2">
        <f>N168/E168</f>
        <v>0.41485898379125297</v>
      </c>
      <c r="N168" s="38">
        <f>O168-SUM(G167:I167)</f>
        <v>3794935000</v>
      </c>
      <c r="O168" s="38">
        <f>E168-F168</f>
        <v>4740935000</v>
      </c>
    </row>
    <row r="169" spans="1:15" x14ac:dyDescent="0.35">
      <c r="A169" s="2">
        <v>183</v>
      </c>
      <c r="B169" s="2" t="s">
        <v>133</v>
      </c>
      <c r="C169" s="2" t="s">
        <v>15</v>
      </c>
      <c r="D169" s="2" t="s">
        <v>134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s="2" t="s">
        <v>23</v>
      </c>
      <c r="K169" s="2" t="s">
        <v>106</v>
      </c>
      <c r="L169" s="2">
        <f>1-(F169/E169)</f>
        <v>0.52081730703777285</v>
      </c>
      <c r="M169" s="2">
        <f>N169/E169</f>
        <v>0.20759947455033939</v>
      </c>
      <c r="N169" s="38">
        <f>O169-SUM(G168:I168)</f>
        <v>1967070000</v>
      </c>
      <c r="O169" s="38">
        <f>E169-F169</f>
        <v>4934907000</v>
      </c>
    </row>
    <row r="170" spans="1:15" x14ac:dyDescent="0.35">
      <c r="A170" s="2">
        <v>184</v>
      </c>
      <c r="B170" s="2" t="s">
        <v>133</v>
      </c>
      <c r="C170" s="2" t="s">
        <v>17</v>
      </c>
      <c r="D170" s="2" t="s">
        <v>135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s="2" t="s">
        <v>23</v>
      </c>
      <c r="K170" s="2" t="s">
        <v>106</v>
      </c>
      <c r="L170" s="2">
        <f>1-(F170/E170)</f>
        <v>0.52290696099276168</v>
      </c>
      <c r="M170" s="2">
        <f>N170/E170</f>
        <v>0.21814791692433944</v>
      </c>
      <c r="N170" s="38">
        <f>O170-SUM(G169:I169)</f>
        <v>2222347000</v>
      </c>
      <c r="O170" s="38">
        <f>E170-F170</f>
        <v>5327031000</v>
      </c>
    </row>
    <row r="171" spans="1:15" x14ac:dyDescent="0.35">
      <c r="A171" s="2">
        <v>185</v>
      </c>
      <c r="B171" s="2" t="s">
        <v>133</v>
      </c>
      <c r="C171" s="2" t="s">
        <v>19</v>
      </c>
      <c r="D171" s="2" t="s">
        <v>136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s="2" t="s">
        <v>23</v>
      </c>
      <c r="K171" s="2" t="s">
        <v>106</v>
      </c>
      <c r="L171" s="2">
        <f>1-(F171/E171)</f>
        <v>0.5273511528557282</v>
      </c>
      <c r="M171" s="2">
        <f>N171/E171</f>
        <v>0.21011884905106173</v>
      </c>
      <c r="N171" s="38">
        <f>O171-SUM(G170:I170)</f>
        <v>2234756000</v>
      </c>
      <c r="O171" s="38">
        <f>E171-F171</f>
        <v>5608736000</v>
      </c>
    </row>
    <row r="172" spans="1:15" x14ac:dyDescent="0.35">
      <c r="A172" s="2">
        <v>186</v>
      </c>
      <c r="B172" s="2" t="s">
        <v>137</v>
      </c>
      <c r="C172" s="2" t="s">
        <v>11</v>
      </c>
      <c r="D172" s="2" t="s">
        <v>16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s="2" t="s">
        <v>13</v>
      </c>
      <c r="K172" s="2" t="s">
        <v>118</v>
      </c>
      <c r="L172" s="2">
        <f>1-(F172/E172)</f>
        <v>0.15417383373930715</v>
      </c>
      <c r="M172" s="2">
        <f>N172/E172</f>
        <v>0.11321079851771469</v>
      </c>
      <c r="N172" s="38">
        <f>O172-SUM(G171:I171)</f>
        <v>9806659000</v>
      </c>
      <c r="O172" s="38">
        <f>E172-F172</f>
        <v>13355000000</v>
      </c>
    </row>
    <row r="173" spans="1:15" x14ac:dyDescent="0.35">
      <c r="A173" s="2">
        <v>187</v>
      </c>
      <c r="B173" s="2" t="s">
        <v>137</v>
      </c>
      <c r="C173" s="2" t="s">
        <v>15</v>
      </c>
      <c r="D173" s="2" t="s">
        <v>18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s="2" t="s">
        <v>13</v>
      </c>
      <c r="K173" s="2" t="s">
        <v>118</v>
      </c>
      <c r="L173" s="2">
        <f>1-(F173/E173)</f>
        <v>0.15435975408210489</v>
      </c>
      <c r="M173" s="2">
        <f>N173/E173</f>
        <v>7.9295299795068427E-2</v>
      </c>
      <c r="N173" s="38">
        <f>O173-SUM(G172:I172)</f>
        <v>7197000000</v>
      </c>
      <c r="O173" s="38">
        <f>E173-F173</f>
        <v>14010000000</v>
      </c>
    </row>
    <row r="174" spans="1:15" x14ac:dyDescent="0.35">
      <c r="A174" s="2">
        <v>188</v>
      </c>
      <c r="B174" s="2" t="s">
        <v>137</v>
      </c>
      <c r="C174" s="2" t="s">
        <v>17</v>
      </c>
      <c r="D174" s="2" t="s">
        <v>20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s="2" t="s">
        <v>13</v>
      </c>
      <c r="K174" s="2" t="s">
        <v>118</v>
      </c>
      <c r="L174" s="2">
        <f>1-(F174/E174)</f>
        <v>0.14593087375408365</v>
      </c>
      <c r="M174" s="2">
        <f>N174/E174</f>
        <v>7.802193228874045E-2</v>
      </c>
      <c r="N174" s="38">
        <f>O174-SUM(G173:I173)</f>
        <v>7499000000</v>
      </c>
      <c r="O174" s="38">
        <f>E174-F174</f>
        <v>14026000000</v>
      </c>
    </row>
    <row r="175" spans="1:15" x14ac:dyDescent="0.35">
      <c r="A175" s="2">
        <v>189</v>
      </c>
      <c r="B175" s="2" t="s">
        <v>137</v>
      </c>
      <c r="C175" s="2" t="s">
        <v>19</v>
      </c>
      <c r="D175" s="2" t="s">
        <v>78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s="2" t="s">
        <v>13</v>
      </c>
      <c r="K175" s="2" t="s">
        <v>118</v>
      </c>
      <c r="L175" s="2">
        <f>1-(F175/E175)</f>
        <v>0.14572120417464129</v>
      </c>
      <c r="M175" s="2">
        <f>N175/E175</f>
        <v>7.6122701462393333E-2</v>
      </c>
      <c r="N175" s="38">
        <f>O175-SUM(G174:I174)</f>
        <v>7199000000</v>
      </c>
      <c r="O175" s="38">
        <f>E175-F175</f>
        <v>13781000000</v>
      </c>
    </row>
    <row r="176" spans="1:15" x14ac:dyDescent="0.35">
      <c r="A176" s="2">
        <v>190</v>
      </c>
      <c r="B176" s="2" t="s">
        <v>138</v>
      </c>
      <c r="C176" s="2" t="s">
        <v>11</v>
      </c>
      <c r="D176" s="2" t="s">
        <v>12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s="2" t="s">
        <v>69</v>
      </c>
      <c r="K176" s="2" t="s">
        <v>139</v>
      </c>
      <c r="L176" s="2">
        <f>1-(F176/E176)</f>
        <v>0.962499250584544</v>
      </c>
      <c r="M176" s="2">
        <f>N176/E176</f>
        <v>0.88316113431523413</v>
      </c>
      <c r="N176" s="38">
        <f>O176-SUM(G175:I175)</f>
        <v>88385000000</v>
      </c>
      <c r="O176" s="38">
        <f>E176-F176</f>
        <v>96325000000</v>
      </c>
    </row>
    <row r="177" spans="1:15" x14ac:dyDescent="0.35">
      <c r="A177" s="2">
        <v>191</v>
      </c>
      <c r="B177" s="2" t="s">
        <v>138</v>
      </c>
      <c r="C177" s="2" t="s">
        <v>15</v>
      </c>
      <c r="D177" s="2" t="s">
        <v>16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s="2" t="s">
        <v>69</v>
      </c>
      <c r="K177" s="2" t="s">
        <v>139</v>
      </c>
      <c r="L177" s="2">
        <f>1-(F177/E177)</f>
        <v>0.97016627825796242</v>
      </c>
      <c r="M177" s="2">
        <f>N177/E177</f>
        <v>0.1809394574077898</v>
      </c>
      <c r="N177" s="38">
        <f>O177-SUM(G176:I176)</f>
        <v>18401000000</v>
      </c>
      <c r="O177" s="38">
        <f>E177-F177</f>
        <v>98663000000</v>
      </c>
    </row>
    <row r="178" spans="1:15" x14ac:dyDescent="0.35">
      <c r="A178" s="2">
        <v>192</v>
      </c>
      <c r="B178" s="2" t="s">
        <v>138</v>
      </c>
      <c r="C178" s="2" t="s">
        <v>17</v>
      </c>
      <c r="D178" s="2" t="s">
        <v>18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s="2" t="s">
        <v>69</v>
      </c>
      <c r="K178" s="2" t="s">
        <v>139</v>
      </c>
      <c r="L178" s="2">
        <f>1-(F178/E178)</f>
        <v>0.97209527111503347</v>
      </c>
      <c r="M178" s="2">
        <f>N178/E178</f>
        <v>0.2075519273804646</v>
      </c>
      <c r="N178" s="38">
        <f>O178-SUM(G177:I177)</f>
        <v>19755000000</v>
      </c>
      <c r="O178" s="38">
        <f>E178-F178</f>
        <v>92525000000</v>
      </c>
    </row>
    <row r="179" spans="1:15" x14ac:dyDescent="0.35">
      <c r="A179" s="2">
        <v>193</v>
      </c>
      <c r="B179" s="2" t="s">
        <v>138</v>
      </c>
      <c r="C179" s="2" t="s">
        <v>19</v>
      </c>
      <c r="D179" s="2" t="s">
        <v>20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s="2" t="s">
        <v>69</v>
      </c>
      <c r="K179" s="2" t="s">
        <v>139</v>
      </c>
      <c r="L179" s="2">
        <f>1-(F179/E179)</f>
        <v>0.97631533700137552</v>
      </c>
      <c r="M179" s="2">
        <f>N179/E179</f>
        <v>0.14464408528198075</v>
      </c>
      <c r="N179" s="38">
        <f>O179-SUM(G178:I178)</f>
        <v>13460000000</v>
      </c>
      <c r="O179" s="38">
        <f>E179-F179</f>
        <v>90852000000</v>
      </c>
    </row>
    <row r="180" spans="1:15" x14ac:dyDescent="0.35">
      <c r="A180" s="2">
        <v>194</v>
      </c>
      <c r="B180" s="2" t="s">
        <v>140</v>
      </c>
      <c r="C180" s="2" t="s">
        <v>11</v>
      </c>
      <c r="D180" s="2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s="2" t="s">
        <v>34</v>
      </c>
      <c r="K180" s="2" t="s">
        <v>43</v>
      </c>
      <c r="L180" s="2">
        <f>1-(F180/E180)</f>
        <v>0.51191159586681967</v>
      </c>
      <c r="M180" s="2">
        <f>N180/E180</f>
        <v>-3.8188145809414467</v>
      </c>
      <c r="N180" s="38">
        <f>O180-SUM(G179:I179)</f>
        <v>-53219000000</v>
      </c>
      <c r="O180" s="38">
        <f>E180-F180</f>
        <v>7134000000</v>
      </c>
    </row>
    <row r="181" spans="1:15" x14ac:dyDescent="0.35">
      <c r="A181" s="2">
        <v>195</v>
      </c>
      <c r="B181" s="2" t="s">
        <v>140</v>
      </c>
      <c r="C181" s="2" t="s">
        <v>15</v>
      </c>
      <c r="D181" s="2" t="s">
        <v>16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s="2" t="s">
        <v>34</v>
      </c>
      <c r="K181" s="2" t="s">
        <v>43</v>
      </c>
      <c r="L181" s="2">
        <f>1-(F181/E181)</f>
        <v>0.44215446722617657</v>
      </c>
      <c r="M181" s="2">
        <f>N181/E181</f>
        <v>-2.1459683416551578E-2</v>
      </c>
      <c r="N181" s="38">
        <f>O181-SUM(G180:I180)</f>
        <v>-202000000</v>
      </c>
      <c r="O181" s="38">
        <f>E181-F181</f>
        <v>4162000000</v>
      </c>
    </row>
    <row r="182" spans="1:15" x14ac:dyDescent="0.35">
      <c r="A182" s="2">
        <v>196</v>
      </c>
      <c r="B182" s="2" t="s">
        <v>140</v>
      </c>
      <c r="C182" s="2" t="s">
        <v>17</v>
      </c>
      <c r="D182" s="2" t="s">
        <v>18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s="2" t="s">
        <v>34</v>
      </c>
      <c r="K182" s="2" t="s">
        <v>43</v>
      </c>
      <c r="L182" s="2">
        <f>1-(F182/E182)</f>
        <v>0.42737195633921077</v>
      </c>
      <c r="M182" s="2">
        <f>N182/E182</f>
        <v>8.5362440526168482E-2</v>
      </c>
      <c r="N182" s="38">
        <f>O182-SUM(G181:I181)</f>
        <v>915000000</v>
      </c>
      <c r="O182" s="38">
        <f>E182-F182</f>
        <v>4581000000</v>
      </c>
    </row>
    <row r="183" spans="1:15" x14ac:dyDescent="0.35">
      <c r="A183" s="2">
        <v>197</v>
      </c>
      <c r="B183" s="2" t="s">
        <v>140</v>
      </c>
      <c r="C183" s="2" t="s">
        <v>19</v>
      </c>
      <c r="D183" s="2" t="s">
        <v>20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s="2" t="s">
        <v>34</v>
      </c>
      <c r="K183" s="2" t="s">
        <v>43</v>
      </c>
      <c r="L183" s="2">
        <f>1-(F183/E183)</f>
        <v>0.4159309791332263</v>
      </c>
      <c r="M183" s="2">
        <f>N183/E183</f>
        <v>2.2170947030497594E-2</v>
      </c>
      <c r="N183" s="38">
        <f>O183-SUM(G182:I182)</f>
        <v>221000000</v>
      </c>
      <c r="O183" s="38">
        <f>E183-F183</f>
        <v>4146000000</v>
      </c>
    </row>
    <row r="184" spans="1:15" x14ac:dyDescent="0.35">
      <c r="A184" s="2">
        <v>198</v>
      </c>
      <c r="B184" s="2" t="s">
        <v>141</v>
      </c>
      <c r="C184" s="2" t="s">
        <v>11</v>
      </c>
      <c r="D184" s="3">
        <v>41308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s="2" t="s">
        <v>23</v>
      </c>
      <c r="K184" s="2" t="s">
        <v>106</v>
      </c>
      <c r="L184" s="2">
        <f>1-(F184/E184)</f>
        <v>0.40210003403702477</v>
      </c>
      <c r="M184" s="2">
        <f>N184/E184</f>
        <v>6.3378955773398624E-2</v>
      </c>
      <c r="N184" s="38">
        <f>O184-SUM(G183:I183)</f>
        <v>691755000</v>
      </c>
      <c r="O184" s="38">
        <f>E184-F184</f>
        <v>4388755000</v>
      </c>
    </row>
    <row r="185" spans="1:15" x14ac:dyDescent="0.35">
      <c r="A185" s="2">
        <v>199</v>
      </c>
      <c r="B185" s="2" t="s">
        <v>141</v>
      </c>
      <c r="C185" s="2" t="s">
        <v>15</v>
      </c>
      <c r="D185" s="3">
        <v>41642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s="2" t="s">
        <v>23</v>
      </c>
      <c r="K185" s="2" t="s">
        <v>106</v>
      </c>
      <c r="L185" s="2">
        <f>1-(F185/E185)</f>
        <v>0.3968703654557999</v>
      </c>
      <c r="M185" s="2">
        <f>N185/E185</f>
        <v>0.15777562914623422</v>
      </c>
      <c r="N185" s="38">
        <f>O185-SUM(G184:I184)</f>
        <v>1815045000</v>
      </c>
      <c r="O185" s="38">
        <f>E185-F185</f>
        <v>4565582000</v>
      </c>
    </row>
    <row r="186" spans="1:15" x14ac:dyDescent="0.35">
      <c r="A186" s="2">
        <v>200</v>
      </c>
      <c r="B186" s="2" t="s">
        <v>141</v>
      </c>
      <c r="C186" s="2" t="s">
        <v>17</v>
      </c>
      <c r="D186" s="2" t="s">
        <v>142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s="2" t="s">
        <v>23</v>
      </c>
      <c r="K186" s="2" t="s">
        <v>106</v>
      </c>
      <c r="L186" s="2">
        <f>1-(F186/E186)</f>
        <v>0.38883179577509841</v>
      </c>
      <c r="M186" s="2">
        <f>N186/E186</f>
        <v>0.14045612993191919</v>
      </c>
      <c r="N186" s="38">
        <f>O186-SUM(G185:I185)</f>
        <v>1668784000</v>
      </c>
      <c r="O186" s="38">
        <f>E186-F186</f>
        <v>4619779000</v>
      </c>
    </row>
    <row r="187" spans="1:15" x14ac:dyDescent="0.35">
      <c r="A187" s="2">
        <v>201</v>
      </c>
      <c r="B187" s="2" t="s">
        <v>141</v>
      </c>
      <c r="C187" s="2" t="s">
        <v>19</v>
      </c>
      <c r="D187" s="2" t="s">
        <v>143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s="2" t="s">
        <v>23</v>
      </c>
      <c r="K187" s="2" t="s">
        <v>106</v>
      </c>
      <c r="L187" s="2">
        <f>1-(F187/E187)</f>
        <v>0.38172117766796732</v>
      </c>
      <c r="M187" s="2">
        <f>N187/E187</f>
        <v>0.1284565858884836</v>
      </c>
      <c r="N187" s="38">
        <f>O187-SUM(G186:I186)</f>
        <v>1554824000</v>
      </c>
      <c r="O187" s="38">
        <f>E187-F187</f>
        <v>4620310000</v>
      </c>
    </row>
    <row r="188" spans="1:15" x14ac:dyDescent="0.35">
      <c r="A188" s="2">
        <v>202</v>
      </c>
      <c r="B188" s="2" t="s">
        <v>144</v>
      </c>
      <c r="C188" s="2" t="s">
        <v>11</v>
      </c>
      <c r="D188" s="2" t="s">
        <v>12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s="2" t="s">
        <v>69</v>
      </c>
      <c r="K188" s="2" t="s">
        <v>139</v>
      </c>
      <c r="L188" s="2">
        <f>1-(F188/E188)</f>
        <v>0.96004470522492313</v>
      </c>
      <c r="M188" s="2">
        <f>N188/E188</f>
        <v>0.66150628667225486</v>
      </c>
      <c r="N188" s="38">
        <f>O188-SUM(G187:I187)</f>
        <v>7102593000</v>
      </c>
      <c r="O188" s="38">
        <f>E188-F188</f>
        <v>10308000000</v>
      </c>
    </row>
    <row r="189" spans="1:15" x14ac:dyDescent="0.35">
      <c r="A189" s="2">
        <v>203</v>
      </c>
      <c r="B189" s="2" t="s">
        <v>144</v>
      </c>
      <c r="C189" s="2" t="s">
        <v>15</v>
      </c>
      <c r="D189" s="2" t="s">
        <v>16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s="2" t="s">
        <v>69</v>
      </c>
      <c r="K189" s="2" t="s">
        <v>139</v>
      </c>
      <c r="L189" s="2">
        <f>1-(F189/E189)</f>
        <v>0.97145025135160767</v>
      </c>
      <c r="M189" s="2">
        <f>N189/E189</f>
        <v>0.32486009674665656</v>
      </c>
      <c r="N189" s="38">
        <f>O189-SUM(G188:I188)</f>
        <v>3425000000</v>
      </c>
      <c r="O189" s="38">
        <f>E189-F189</f>
        <v>10242000000</v>
      </c>
    </row>
    <row r="190" spans="1:15" x14ac:dyDescent="0.35">
      <c r="A190" s="2">
        <v>204</v>
      </c>
      <c r="B190" s="2" t="s">
        <v>144</v>
      </c>
      <c r="C190" s="2" t="s">
        <v>17</v>
      </c>
      <c r="D190" s="2" t="s">
        <v>18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s="2" t="s">
        <v>69</v>
      </c>
      <c r="K190" s="2" t="s">
        <v>139</v>
      </c>
      <c r="L190" s="2">
        <f>1-(F190/E190)</f>
        <v>0.9760952190438088</v>
      </c>
      <c r="M190" s="2">
        <f>N190/E190</f>
        <v>0.34366873374674933</v>
      </c>
      <c r="N190" s="38">
        <f>O190-SUM(G189:I189)</f>
        <v>3436000000</v>
      </c>
      <c r="O190" s="38">
        <f>E190-F190</f>
        <v>9759000000</v>
      </c>
    </row>
    <row r="191" spans="1:15" x14ac:dyDescent="0.35">
      <c r="A191" s="2">
        <v>205</v>
      </c>
      <c r="B191" s="2" t="s">
        <v>144</v>
      </c>
      <c r="C191" s="2" t="s">
        <v>19</v>
      </c>
      <c r="D191" s="2" t="s">
        <v>20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s="2" t="s">
        <v>69</v>
      </c>
      <c r="K191" s="2" t="s">
        <v>139</v>
      </c>
      <c r="L191" s="2">
        <f>1-(F191/E191)</f>
        <v>0.9774792190218442</v>
      </c>
      <c r="M191" s="2">
        <f>N191/E191</f>
        <v>0.39203556930214578</v>
      </c>
      <c r="N191" s="38">
        <f>O191-SUM(G190:I190)</f>
        <v>4056000000</v>
      </c>
      <c r="O191" s="38">
        <f>E191-F191</f>
        <v>10113000000</v>
      </c>
    </row>
    <row r="192" spans="1:15" x14ac:dyDescent="0.35">
      <c r="A192" s="2">
        <v>206</v>
      </c>
      <c r="B192" s="2" t="s">
        <v>145</v>
      </c>
      <c r="C192" s="2" t="s">
        <v>11</v>
      </c>
      <c r="D192" s="3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s="2" t="s">
        <v>23</v>
      </c>
      <c r="K192" s="2" t="s">
        <v>146</v>
      </c>
      <c r="L192" s="2">
        <f>1-(F192/E192)</f>
        <v>0.24163495171260752</v>
      </c>
      <c r="M192" s="2">
        <f>N192/E192</f>
        <v>9.8004707745781725E-2</v>
      </c>
      <c r="N192" s="38">
        <f>O192-SUM(G191:I191)</f>
        <v>4455000000</v>
      </c>
      <c r="O192" s="38">
        <f>E192-F192</f>
        <v>10984000000</v>
      </c>
    </row>
    <row r="193" spans="1:15" x14ac:dyDescent="0.35">
      <c r="A193" s="2">
        <v>207</v>
      </c>
      <c r="B193" s="2" t="s">
        <v>145</v>
      </c>
      <c r="C193" s="2" t="s">
        <v>15</v>
      </c>
      <c r="D193" s="3">
        <v>41641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s="2" t="s">
        <v>23</v>
      </c>
      <c r="K193" s="2" t="s">
        <v>146</v>
      </c>
      <c r="L193" s="2">
        <f>1-(F193/E193)</f>
        <v>0.23143975770111547</v>
      </c>
      <c r="M193" s="2">
        <f>N193/E193</f>
        <v>1.585777252468543E-2</v>
      </c>
      <c r="N193" s="38">
        <f>O193-SUM(G192:I192)</f>
        <v>644000000</v>
      </c>
      <c r="O193" s="38">
        <f>E193-F193</f>
        <v>9399000000</v>
      </c>
    </row>
    <row r="194" spans="1:15" x14ac:dyDescent="0.35">
      <c r="A194" s="2">
        <v>208</v>
      </c>
      <c r="B194" s="2" t="s">
        <v>145</v>
      </c>
      <c r="C194" s="2" t="s">
        <v>17</v>
      </c>
      <c r="D194" s="2" t="s">
        <v>61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s="2" t="s">
        <v>23</v>
      </c>
      <c r="K194" s="2" t="s">
        <v>146</v>
      </c>
      <c r="L194" s="2">
        <f>1-(F194/E194)</f>
        <v>0.22427427551501034</v>
      </c>
      <c r="M194" s="2">
        <f>N194/E194</f>
        <v>2.3327301122982723E-2</v>
      </c>
      <c r="N194" s="38">
        <f>O194-SUM(G193:I193)</f>
        <v>941000000</v>
      </c>
      <c r="O194" s="38">
        <f>E194-F194</f>
        <v>9047000000</v>
      </c>
    </row>
    <row r="195" spans="1:15" x14ac:dyDescent="0.35">
      <c r="A195" s="2">
        <v>209</v>
      </c>
      <c r="B195" s="2" t="s">
        <v>145</v>
      </c>
      <c r="C195" s="2" t="s">
        <v>19</v>
      </c>
      <c r="D195" s="2" t="s">
        <v>147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s="2" t="s">
        <v>23</v>
      </c>
      <c r="K195" s="2" t="s">
        <v>146</v>
      </c>
      <c r="L195" s="2">
        <f>1-(F195/E195)</f>
        <v>0.23251872090669901</v>
      </c>
      <c r="M195" s="2">
        <f>N195/E195</f>
        <v>4.0452337583485126E-2</v>
      </c>
      <c r="N195" s="38">
        <f>O195-SUM(G194:I194)</f>
        <v>1599000000</v>
      </c>
      <c r="O195" s="38">
        <f>E195-F195</f>
        <v>9191000000</v>
      </c>
    </row>
    <row r="196" spans="1:15" x14ac:dyDescent="0.35">
      <c r="A196" s="2">
        <v>210</v>
      </c>
      <c r="B196" s="2" t="s">
        <v>148</v>
      </c>
      <c r="C196" s="2" t="s">
        <v>11</v>
      </c>
      <c r="D196" s="2" t="s">
        <v>16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s="2" t="s">
        <v>34</v>
      </c>
      <c r="K196" s="2" t="s">
        <v>43</v>
      </c>
      <c r="L196" s="2">
        <f>1-(F196/E196)</f>
        <v>0.60832923430070496</v>
      </c>
      <c r="M196" s="2">
        <f>N196/E196</f>
        <v>-1.8897852106902771</v>
      </c>
      <c r="N196" s="38">
        <f>O196-SUM(G195:I195)</f>
        <v>-5762900000</v>
      </c>
      <c r="O196" s="38">
        <f>E196-F196</f>
        <v>1855100000</v>
      </c>
    </row>
    <row r="197" spans="1:15" x14ac:dyDescent="0.35">
      <c r="A197" s="2">
        <v>211</v>
      </c>
      <c r="B197" s="2" t="s">
        <v>148</v>
      </c>
      <c r="C197" s="2" t="s">
        <v>15</v>
      </c>
      <c r="D197" s="2" t="s">
        <v>18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s="2" t="s">
        <v>34</v>
      </c>
      <c r="K197" s="2" t="s">
        <v>43</v>
      </c>
      <c r="L197" s="2">
        <f>1-(F197/E197)</f>
        <v>0.62131423757371529</v>
      </c>
      <c r="M197" s="2">
        <f>N197/E197</f>
        <v>0.25544590203393908</v>
      </c>
      <c r="N197" s="38">
        <f>O197-SUM(G196:I196)</f>
        <v>849000000</v>
      </c>
      <c r="O197" s="38">
        <f>E197-F197</f>
        <v>2065000000</v>
      </c>
    </row>
    <row r="198" spans="1:15" x14ac:dyDescent="0.35">
      <c r="A198" s="2">
        <v>212</v>
      </c>
      <c r="B198" s="2" t="s">
        <v>148</v>
      </c>
      <c r="C198" s="2" t="s">
        <v>17</v>
      </c>
      <c r="D198" s="2" t="s">
        <v>20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s="2" t="s">
        <v>34</v>
      </c>
      <c r="K198" s="2" t="s">
        <v>43</v>
      </c>
      <c r="L198" s="2">
        <f>1-(F198/E198)</f>
        <v>0.61908665105386418</v>
      </c>
      <c r="M198" s="2">
        <f>N198/E198</f>
        <v>0.24335480093676815</v>
      </c>
      <c r="N198" s="38">
        <f>O198-SUM(G197:I197)</f>
        <v>831300000</v>
      </c>
      <c r="O198" s="38">
        <f>E198-F198</f>
        <v>2114800000</v>
      </c>
    </row>
    <row r="199" spans="1:15" x14ac:dyDescent="0.35">
      <c r="A199" s="2">
        <v>213</v>
      </c>
      <c r="B199" s="2" t="s">
        <v>148</v>
      </c>
      <c r="C199" s="2" t="s">
        <v>19</v>
      </c>
      <c r="D199" s="2" t="s">
        <v>78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s="2" t="s">
        <v>34</v>
      </c>
      <c r="K199" s="2" t="s">
        <v>43</v>
      </c>
      <c r="L199" s="2">
        <f>1-(F199/E199)</f>
        <v>0.63066774367259026</v>
      </c>
      <c r="M199" s="2">
        <f>N199/E199</f>
        <v>0.28836833602584816</v>
      </c>
      <c r="N199" s="38">
        <f>O199-SUM(G198:I198)</f>
        <v>1071000000</v>
      </c>
      <c r="O199" s="38">
        <f>E199-F199</f>
        <v>2342300000</v>
      </c>
    </row>
    <row r="200" spans="1:15" x14ac:dyDescent="0.35">
      <c r="A200" s="2">
        <v>214</v>
      </c>
      <c r="B200" s="2" t="s">
        <v>149</v>
      </c>
      <c r="C200" s="2" t="s">
        <v>11</v>
      </c>
      <c r="D200" s="2" t="s">
        <v>37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s="2" t="s">
        <v>34</v>
      </c>
      <c r="K200" s="2" t="s">
        <v>43</v>
      </c>
      <c r="L200" s="2">
        <f>1-(F200/E200)</f>
        <v>0.51787931462627268</v>
      </c>
      <c r="M200" s="2">
        <f>N200/E200</f>
        <v>0.34471070275639432</v>
      </c>
      <c r="N200" s="38">
        <f>O200-SUM(G199:I199)</f>
        <v>2776300000</v>
      </c>
      <c r="O200" s="38">
        <f>E200-F200</f>
        <v>4171000000</v>
      </c>
    </row>
    <row r="201" spans="1:15" x14ac:dyDescent="0.35">
      <c r="A201" s="2">
        <v>215</v>
      </c>
      <c r="B201" s="2" t="s">
        <v>149</v>
      </c>
      <c r="C201" s="2" t="s">
        <v>15</v>
      </c>
      <c r="D201" s="2" t="s">
        <v>39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s="2" t="s">
        <v>34</v>
      </c>
      <c r="K201" s="2" t="s">
        <v>43</v>
      </c>
      <c r="L201" s="2">
        <f>1-(F201/E201)</f>
        <v>0.50923514089509825</v>
      </c>
      <c r="M201" s="2">
        <f>N201/E201</f>
        <v>0.16398295050911674</v>
      </c>
      <c r="N201" s="38">
        <f>O201-SUM(G200:I200)</f>
        <v>1385000000</v>
      </c>
      <c r="O201" s="38">
        <f>E201-F201</f>
        <v>4301000000</v>
      </c>
    </row>
    <row r="202" spans="1:15" x14ac:dyDescent="0.35">
      <c r="A202" s="2">
        <v>216</v>
      </c>
      <c r="B202" s="2" t="s">
        <v>149</v>
      </c>
      <c r="C202" s="2" t="s">
        <v>17</v>
      </c>
      <c r="D202" s="2" t="s">
        <v>40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s="2" t="s">
        <v>34</v>
      </c>
      <c r="K202" s="2" t="s">
        <v>43</v>
      </c>
      <c r="L202" s="2">
        <f>1-(F202/E202)</f>
        <v>0.45662322505349151</v>
      </c>
      <c r="M202" s="2">
        <f>N202/E202</f>
        <v>0.19451468585878234</v>
      </c>
      <c r="N202" s="38">
        <f>O202-SUM(G201:I201)</f>
        <v>2000000000</v>
      </c>
      <c r="O202" s="38">
        <f>E202-F202</f>
        <v>4695000000</v>
      </c>
    </row>
    <row r="203" spans="1:15" x14ac:dyDescent="0.35">
      <c r="A203" s="2">
        <v>217</v>
      </c>
      <c r="B203" s="2" t="s">
        <v>149</v>
      </c>
      <c r="C203" s="2" t="s">
        <v>19</v>
      </c>
      <c r="D203" s="2" t="s">
        <v>41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s="2" t="s">
        <v>34</v>
      </c>
      <c r="K203" s="2" t="s">
        <v>43</v>
      </c>
      <c r="L203" s="2">
        <f>1-(F203/E203)</f>
        <v>0.47993270848353764</v>
      </c>
      <c r="M203" s="2">
        <f>N203/E203</f>
        <v>0.22398461908195144</v>
      </c>
      <c r="N203" s="38">
        <f>O203-SUM(G202:I202)</f>
        <v>2796000000</v>
      </c>
      <c r="O203" s="38">
        <f>E203-F203</f>
        <v>5991000000</v>
      </c>
    </row>
    <row r="204" spans="1:15" x14ac:dyDescent="0.35">
      <c r="A204" s="2">
        <v>218</v>
      </c>
      <c r="B204" s="2" t="s">
        <v>150</v>
      </c>
      <c r="C204" s="2" t="s">
        <v>11</v>
      </c>
      <c r="D204" s="2" t="s">
        <v>16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s="2" t="s">
        <v>110</v>
      </c>
      <c r="K204" s="2" t="s">
        <v>151</v>
      </c>
      <c r="L204" s="2">
        <f>1-(F204/E204)</f>
        <v>0.170407798247183</v>
      </c>
      <c r="M204" s="2">
        <f>N204/E204</f>
        <v>-9.8372384188874984E-4</v>
      </c>
      <c r="N204" s="38">
        <f>O204-SUM(G203:I203)</f>
        <v>-22000000</v>
      </c>
      <c r="O204" s="38">
        <f>E204-F204</f>
        <v>3811000000</v>
      </c>
    </row>
    <row r="205" spans="1:15" x14ac:dyDescent="0.35">
      <c r="A205" s="2">
        <v>219</v>
      </c>
      <c r="B205" s="2" t="s">
        <v>150</v>
      </c>
      <c r="C205" s="2" t="s">
        <v>15</v>
      </c>
      <c r="D205" s="2" t="s">
        <v>18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s="2" t="s">
        <v>110</v>
      </c>
      <c r="K205" s="2" t="s">
        <v>151</v>
      </c>
      <c r="L205" s="2">
        <f>1-(F205/E205)</f>
        <v>0.1957150421571423</v>
      </c>
      <c r="M205" s="2">
        <f>N205/E205</f>
        <v>0.11987291760009776</v>
      </c>
      <c r="N205" s="38">
        <f>O205-SUM(G204:I204)</f>
        <v>2943000000</v>
      </c>
      <c r="O205" s="38">
        <f>E205-F205</f>
        <v>4805000000</v>
      </c>
    </row>
    <row r="206" spans="1:15" x14ac:dyDescent="0.35">
      <c r="A206" s="2">
        <v>220</v>
      </c>
      <c r="B206" s="2" t="s">
        <v>150</v>
      </c>
      <c r="C206" s="2" t="s">
        <v>17</v>
      </c>
      <c r="D206" s="2" t="s">
        <v>20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s="2" t="s">
        <v>110</v>
      </c>
      <c r="K206" s="2" t="s">
        <v>151</v>
      </c>
      <c r="L206" s="2">
        <f>1-(F206/E206)</f>
        <v>8.4296785668911189E-2</v>
      </c>
      <c r="M206" s="2">
        <f>N206/E206</f>
        <v>-3.932156015754034E-2</v>
      </c>
      <c r="N206" s="38">
        <f>O206-SUM(G205:I205)</f>
        <v>-619000000</v>
      </c>
      <c r="O206" s="38">
        <f>E206-F206</f>
        <v>1327000000</v>
      </c>
    </row>
    <row r="207" spans="1:15" x14ac:dyDescent="0.35">
      <c r="A207" s="2">
        <v>221</v>
      </c>
      <c r="B207" s="2" t="s">
        <v>150</v>
      </c>
      <c r="C207" s="2" t="s">
        <v>19</v>
      </c>
      <c r="D207" s="2" t="s">
        <v>78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s="2" t="s">
        <v>110</v>
      </c>
      <c r="K207" s="2" t="s">
        <v>151</v>
      </c>
      <c r="L207" s="2">
        <f>1-(F207/E207)</f>
        <v>-1.341327100904377E-2</v>
      </c>
      <c r="M207" s="2">
        <f>N207/E207</f>
        <v>-0.15923178538766386</v>
      </c>
      <c r="N207" s="38">
        <f>O207-SUM(G206:I206)</f>
        <v>-1567000000</v>
      </c>
      <c r="O207" s="38">
        <f>E207-F207</f>
        <v>-132000000</v>
      </c>
    </row>
    <row r="208" spans="1:15" x14ac:dyDescent="0.35">
      <c r="A208" s="2">
        <v>222</v>
      </c>
      <c r="B208" s="2" t="s">
        <v>152</v>
      </c>
      <c r="C208" s="2" t="s">
        <v>11</v>
      </c>
      <c r="D208" s="2" t="s">
        <v>16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s="2" t="s">
        <v>34</v>
      </c>
      <c r="K208" s="2" t="s">
        <v>89</v>
      </c>
      <c r="L208" s="2">
        <f>1-(F208/E208)</f>
        <v>0.87627304463229572</v>
      </c>
      <c r="M208" s="2">
        <f>N208/E208</f>
        <v>0.70331207985920774</v>
      </c>
      <c r="N208" s="38">
        <f>O208-SUM(G207:I207)</f>
        <v>4875500000</v>
      </c>
      <c r="O208" s="38">
        <f>E208-F208</f>
        <v>6074500000</v>
      </c>
    </row>
    <row r="209" spans="1:15" x14ac:dyDescent="0.35">
      <c r="A209" s="2">
        <v>223</v>
      </c>
      <c r="B209" s="2" t="s">
        <v>152</v>
      </c>
      <c r="C209" s="2" t="s">
        <v>15</v>
      </c>
      <c r="D209" s="2" t="s">
        <v>18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s="2" t="s">
        <v>34</v>
      </c>
      <c r="K209" s="2" t="s">
        <v>89</v>
      </c>
      <c r="L209" s="2">
        <f>1-(F209/E209)</f>
        <v>0.87931940679974852</v>
      </c>
      <c r="M209" s="2">
        <f>N209/E209</f>
        <v>0.50996052889223253</v>
      </c>
      <c r="N209" s="38">
        <f>O209-SUM(G208:I208)</f>
        <v>4948300000</v>
      </c>
      <c r="O209" s="38">
        <f>E209-F209</f>
        <v>8532300000</v>
      </c>
    </row>
    <row r="210" spans="1:15" x14ac:dyDescent="0.35">
      <c r="A210" s="2">
        <v>224</v>
      </c>
      <c r="B210" s="2" t="s">
        <v>152</v>
      </c>
      <c r="C210" s="2" t="s">
        <v>17</v>
      </c>
      <c r="D210" s="2" t="s">
        <v>20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s="2" t="s">
        <v>34</v>
      </c>
      <c r="K210" s="2" t="s">
        <v>89</v>
      </c>
      <c r="L210" s="2">
        <f>1-(F210/E210)</f>
        <v>0.88476188706590608</v>
      </c>
      <c r="M210" s="2">
        <f>N210/E210</f>
        <v>0.45957747263977405</v>
      </c>
      <c r="N210" s="38">
        <f>O210-SUM(G209:I209)</f>
        <v>4946800000</v>
      </c>
      <c r="O210" s="38">
        <f>E210-F210</f>
        <v>9523400000</v>
      </c>
    </row>
    <row r="211" spans="1:15" x14ac:dyDescent="0.35">
      <c r="A211" s="2">
        <v>225</v>
      </c>
      <c r="B211" s="2" t="s">
        <v>152</v>
      </c>
      <c r="C211" s="2" t="s">
        <v>19</v>
      </c>
      <c r="D211" s="2" t="s">
        <v>78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s="2" t="s">
        <v>34</v>
      </c>
      <c r="K211" s="2" t="s">
        <v>89</v>
      </c>
      <c r="L211" s="2">
        <f>1-(F211/E211)</f>
        <v>0.87084235902452656</v>
      </c>
      <c r="M211" s="2">
        <f>N211/E211</f>
        <v>0.47438159457759765</v>
      </c>
      <c r="N211" s="38">
        <f>O211-SUM(G210:I210)</f>
        <v>5431100000</v>
      </c>
      <c r="O211" s="38">
        <f>E211-F211</f>
        <v>9970100000</v>
      </c>
    </row>
    <row r="212" spans="1:15" x14ac:dyDescent="0.35">
      <c r="A212" s="2">
        <v>230</v>
      </c>
      <c r="B212" s="2" t="s">
        <v>153</v>
      </c>
      <c r="C212" s="2" t="s">
        <v>11</v>
      </c>
      <c r="D212" s="2" t="s">
        <v>12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s="2" t="s">
        <v>82</v>
      </c>
      <c r="K212" s="2" t="s">
        <v>154</v>
      </c>
      <c r="L212" s="2">
        <f>1-(F212/E212)</f>
        <v>0.17877216479503644</v>
      </c>
      <c r="M212" s="2">
        <f>N212/E212</f>
        <v>-0.31710109092574151</v>
      </c>
      <c r="N212" s="38">
        <f>O212-SUM(G211:I211)</f>
        <v>-2770100000</v>
      </c>
      <c r="O212" s="38">
        <f>E212-F212</f>
        <v>1561700000</v>
      </c>
    </row>
    <row r="213" spans="1:15" x14ac:dyDescent="0.35">
      <c r="A213" s="2">
        <v>231</v>
      </c>
      <c r="B213" s="2" t="s">
        <v>153</v>
      </c>
      <c r="C213" s="2" t="s">
        <v>15</v>
      </c>
      <c r="D213" s="2" t="s">
        <v>16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s="2" t="s">
        <v>82</v>
      </c>
      <c r="K213" s="2" t="s">
        <v>154</v>
      </c>
      <c r="L213" s="2">
        <f>1-(F213/E213)</f>
        <v>0.1880823325185107</v>
      </c>
      <c r="M213" s="2">
        <f>N213/E213</f>
        <v>9.7011135910062468E-2</v>
      </c>
      <c r="N213" s="38">
        <f>O213-SUM(G212:I212)</f>
        <v>821500000</v>
      </c>
      <c r="O213" s="38">
        <f>E213-F213</f>
        <v>1592700000</v>
      </c>
    </row>
    <row r="214" spans="1:15" x14ac:dyDescent="0.35">
      <c r="A214" s="2">
        <v>232</v>
      </c>
      <c r="B214" s="2" t="s">
        <v>153</v>
      </c>
      <c r="C214" s="2" t="s">
        <v>17</v>
      </c>
      <c r="D214" s="2" t="s">
        <v>18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s="2" t="s">
        <v>82</v>
      </c>
      <c r="K214" s="2" t="s">
        <v>154</v>
      </c>
      <c r="L214" s="2">
        <f>1-(F214/E214)</f>
        <v>0.19445740956826141</v>
      </c>
      <c r="M214" s="2">
        <f>N214/E214</f>
        <v>0.10142357059509918</v>
      </c>
      <c r="N214" s="38">
        <f>O214-SUM(G213:I213)</f>
        <v>869200000</v>
      </c>
      <c r="O214" s="38">
        <f>E214-F214</f>
        <v>1666500000</v>
      </c>
    </row>
    <row r="215" spans="1:15" x14ac:dyDescent="0.35">
      <c r="A215" s="2">
        <v>233</v>
      </c>
      <c r="B215" s="2" t="s">
        <v>153</v>
      </c>
      <c r="C215" s="2" t="s">
        <v>19</v>
      </c>
      <c r="D215" s="2" t="s">
        <v>20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s="2" t="s">
        <v>82</v>
      </c>
      <c r="K215" s="2" t="s">
        <v>154</v>
      </c>
      <c r="L215" s="2">
        <f>1-(F215/E215)</f>
        <v>0.19215955983493815</v>
      </c>
      <c r="M215" s="2">
        <f>N215/E215</f>
        <v>8.8633237464049025E-2</v>
      </c>
      <c r="N215" s="38">
        <f>O215-SUM(G214:I214)</f>
        <v>708800000</v>
      </c>
      <c r="O215" s="38">
        <f>E215-F215</f>
        <v>1536700000</v>
      </c>
    </row>
    <row r="216" spans="1:15" x14ac:dyDescent="0.35">
      <c r="A216" s="2">
        <v>234</v>
      </c>
      <c r="B216" s="2" t="s">
        <v>155</v>
      </c>
      <c r="C216" s="2" t="s">
        <v>11</v>
      </c>
      <c r="D216" s="2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s="2" t="s">
        <v>34</v>
      </c>
      <c r="K216" s="2" t="s">
        <v>38</v>
      </c>
      <c r="L216" s="2">
        <f>1-(F216/E216)</f>
        <v>0.73838034163781852</v>
      </c>
      <c r="M216" s="2">
        <f>N216/E216</f>
        <v>0.68551728051756422</v>
      </c>
      <c r="N216" s="38">
        <f>O216-SUM(G215:I215)</f>
        <v>12079500000</v>
      </c>
      <c r="O216" s="38">
        <f>E216-F216</f>
        <v>13011000000</v>
      </c>
    </row>
    <row r="217" spans="1:15" x14ac:dyDescent="0.35">
      <c r="A217" s="2">
        <v>235</v>
      </c>
      <c r="B217" s="2" t="s">
        <v>155</v>
      </c>
      <c r="C217" s="2" t="s">
        <v>15</v>
      </c>
      <c r="D217" s="2" t="s">
        <v>16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s="2" t="s">
        <v>34</v>
      </c>
      <c r="K217" s="2" t="s">
        <v>38</v>
      </c>
      <c r="L217" s="2">
        <f>1-(F217/E217)</f>
        <v>0.71809581934696376</v>
      </c>
      <c r="M217" s="2">
        <f>N217/E217</f>
        <v>0.17363442172718951</v>
      </c>
      <c r="N217" s="38">
        <f>O217-SUM(G216:I216)</f>
        <v>2845000000</v>
      </c>
      <c r="O217" s="38">
        <f>E217-F217</f>
        <v>11766000000</v>
      </c>
    </row>
    <row r="218" spans="1:15" x14ac:dyDescent="0.35">
      <c r="A218" s="2">
        <v>236</v>
      </c>
      <c r="B218" s="2" t="s">
        <v>155</v>
      </c>
      <c r="C218" s="2" t="s">
        <v>17</v>
      </c>
      <c r="D218" s="2" t="s">
        <v>18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s="2" t="s">
        <v>34</v>
      </c>
      <c r="K218" s="2" t="s">
        <v>38</v>
      </c>
      <c r="L218" s="2">
        <f>1-(F218/E218)</f>
        <v>0.75237735373764092</v>
      </c>
      <c r="M218" s="2">
        <f>N218/E218</f>
        <v>0.20637319730461615</v>
      </c>
      <c r="N218" s="38">
        <f>O218-SUM(G217:I217)</f>
        <v>3277000000</v>
      </c>
      <c r="O218" s="38">
        <f>E218-F218</f>
        <v>11947000000</v>
      </c>
    </row>
    <row r="219" spans="1:15" x14ac:dyDescent="0.35">
      <c r="A219" s="2">
        <v>237</v>
      </c>
      <c r="B219" s="2" t="s">
        <v>155</v>
      </c>
      <c r="C219" s="2" t="s">
        <v>19</v>
      </c>
      <c r="D219" s="2" t="s">
        <v>20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s="2" t="s">
        <v>34</v>
      </c>
      <c r="K219" s="2" t="s">
        <v>38</v>
      </c>
      <c r="L219" s="2">
        <f>1-(F219/E219)</f>
        <v>0.76394927536231882</v>
      </c>
      <c r="M219" s="2">
        <f>N219/E219</f>
        <v>0.19897342995169082</v>
      </c>
      <c r="N219" s="38">
        <f>O219-SUM(G218:I218)</f>
        <v>3295000000</v>
      </c>
      <c r="O219" s="38">
        <f>E219-F219</f>
        <v>12651000000</v>
      </c>
    </row>
    <row r="220" spans="1:15" x14ac:dyDescent="0.35">
      <c r="A220" s="2">
        <v>238</v>
      </c>
      <c r="B220" s="2" t="s">
        <v>156</v>
      </c>
      <c r="C220" s="2" t="s">
        <v>11</v>
      </c>
      <c r="D220" s="2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s="2" t="s">
        <v>34</v>
      </c>
      <c r="K220" s="2" t="s">
        <v>43</v>
      </c>
      <c r="L220" s="2">
        <f>1-(F220/E220)</f>
        <v>0.67595530417988692</v>
      </c>
      <c r="M220" s="2">
        <f>N220/E220</f>
        <v>-0.80852531383639126</v>
      </c>
      <c r="N220" s="38">
        <f>O220-SUM(G219:I219)</f>
        <v>-5861000000</v>
      </c>
      <c r="O220" s="38">
        <f>E220-F220</f>
        <v>4900000000</v>
      </c>
    </row>
    <row r="221" spans="1:15" x14ac:dyDescent="0.35">
      <c r="A221" s="2">
        <v>239</v>
      </c>
      <c r="B221" s="2" t="s">
        <v>156</v>
      </c>
      <c r="C221" s="2" t="s">
        <v>15</v>
      </c>
      <c r="D221" s="2" t="s">
        <v>16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s="2" t="s">
        <v>34</v>
      </c>
      <c r="K221" s="2" t="s">
        <v>43</v>
      </c>
      <c r="L221" s="2">
        <f>1-(F221/E221)</f>
        <v>0.69564608707825837</v>
      </c>
      <c r="M221" s="2">
        <f>N221/E221</f>
        <v>0.16225675486490271</v>
      </c>
      <c r="N221" s="38">
        <f>O221-SUM(G220:I220)</f>
        <v>1159000000</v>
      </c>
      <c r="O221" s="38">
        <f>E221-F221</f>
        <v>4969000000</v>
      </c>
    </row>
    <row r="222" spans="1:15" x14ac:dyDescent="0.35">
      <c r="A222" s="2">
        <v>240</v>
      </c>
      <c r="B222" s="2" t="s">
        <v>156</v>
      </c>
      <c r="C222" s="2" t="s">
        <v>17</v>
      </c>
      <c r="D222" s="2" t="s">
        <v>18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s="2" t="s">
        <v>34</v>
      </c>
      <c r="K222" s="2" t="s">
        <v>43</v>
      </c>
      <c r="L222" s="2">
        <f>1-(F222/E222)</f>
        <v>0.70054200542005418</v>
      </c>
      <c r="M222" s="2">
        <f>N222/E222</f>
        <v>0.16544715447154471</v>
      </c>
      <c r="N222" s="38">
        <f>O222-SUM(G221:I221)</f>
        <v>1221000000</v>
      </c>
      <c r="O222" s="38">
        <f>E222-F222</f>
        <v>5170000000</v>
      </c>
    </row>
    <row r="223" spans="1:15" x14ac:dyDescent="0.35">
      <c r="A223" s="2">
        <v>241</v>
      </c>
      <c r="B223" s="2" t="s">
        <v>156</v>
      </c>
      <c r="C223" s="2" t="s">
        <v>19</v>
      </c>
      <c r="D223" s="2" t="s">
        <v>20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s="2" t="s">
        <v>34</v>
      </c>
      <c r="K223" s="2" t="s">
        <v>43</v>
      </c>
      <c r="L223" s="2">
        <f>1-(F223/E223)</f>
        <v>0.709375417948375</v>
      </c>
      <c r="M223" s="2">
        <f>N223/E223</f>
        <v>0.16477196736659089</v>
      </c>
      <c r="N223" s="38">
        <f>O223-SUM(G222:I222)</f>
        <v>1232000000</v>
      </c>
      <c r="O223" s="38">
        <f>E223-F223</f>
        <v>5304000000</v>
      </c>
    </row>
    <row r="224" spans="1:15" x14ac:dyDescent="0.35">
      <c r="A224" s="2">
        <v>242</v>
      </c>
      <c r="B224" s="2" t="s">
        <v>157</v>
      </c>
      <c r="C224" s="2" t="s">
        <v>11</v>
      </c>
      <c r="D224" s="2" t="s">
        <v>16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s="2" t="s">
        <v>23</v>
      </c>
      <c r="K224" s="2" t="s">
        <v>158</v>
      </c>
      <c r="L224" s="2">
        <f>1-(F224/E224)</f>
        <v>0.20943710835596907</v>
      </c>
      <c r="M224" s="2">
        <f>N224/E224</f>
        <v>-0.3777936153618589</v>
      </c>
      <c r="N224" s="38">
        <f>O224-SUM(G223:I223)</f>
        <v>-2809500000</v>
      </c>
      <c r="O224" s="38">
        <f>E224-F224</f>
        <v>1557500000</v>
      </c>
    </row>
    <row r="225" spans="1:15" x14ac:dyDescent="0.35">
      <c r="A225" s="2">
        <v>243</v>
      </c>
      <c r="B225" s="2" t="s">
        <v>157</v>
      </c>
      <c r="C225" s="2" t="s">
        <v>15</v>
      </c>
      <c r="D225" s="2" t="s">
        <v>18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s="2" t="s">
        <v>23</v>
      </c>
      <c r="K225" s="2" t="s">
        <v>158</v>
      </c>
      <c r="L225" s="2">
        <f>1-(F225/E225)</f>
        <v>0.21148450951824782</v>
      </c>
      <c r="M225" s="2">
        <f>N225/E225</f>
        <v>0.12692201177589674</v>
      </c>
      <c r="N225" s="38">
        <f>O225-SUM(G224:I224)</f>
        <v>1054100000</v>
      </c>
      <c r="O225" s="38">
        <f>E225-F225</f>
        <v>1756400000</v>
      </c>
    </row>
    <row r="226" spans="1:15" x14ac:dyDescent="0.35">
      <c r="A226" s="2">
        <v>244</v>
      </c>
      <c r="B226" s="2" t="s">
        <v>157</v>
      </c>
      <c r="C226" s="2" t="s">
        <v>17</v>
      </c>
      <c r="D226" s="2" t="s">
        <v>20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s="2" t="s">
        <v>23</v>
      </c>
      <c r="K226" s="2" t="s">
        <v>158</v>
      </c>
      <c r="L226" s="2">
        <f>1-(F226/E226)</f>
        <v>0.21227191145677538</v>
      </c>
      <c r="M226" s="2">
        <f>N226/E226</f>
        <v>0.11347093429055738</v>
      </c>
      <c r="N226" s="38">
        <f>O226-SUM(G225:I225)</f>
        <v>910400000</v>
      </c>
      <c r="O226" s="38">
        <f>E226-F226</f>
        <v>1703100000</v>
      </c>
    </row>
    <row r="227" spans="1:15" x14ac:dyDescent="0.35">
      <c r="A227" s="2">
        <v>245</v>
      </c>
      <c r="B227" s="2" t="s">
        <v>157</v>
      </c>
      <c r="C227" s="2" t="s">
        <v>19</v>
      </c>
      <c r="D227" s="2" t="s">
        <v>78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s="2" t="s">
        <v>23</v>
      </c>
      <c r="K227" s="2" t="s">
        <v>158</v>
      </c>
      <c r="L227" s="2">
        <f>1-(F227/E227)</f>
        <v>0.21310770587586814</v>
      </c>
      <c r="M227" s="2">
        <f>N227/E227</f>
        <v>0.12894939918421341</v>
      </c>
      <c r="N227" s="38">
        <f>O227-SUM(G226:I226)</f>
        <v>1169700000</v>
      </c>
      <c r="O227" s="38">
        <f>E227-F227</f>
        <v>1933100000</v>
      </c>
    </row>
    <row r="228" spans="1:15" x14ac:dyDescent="0.35">
      <c r="A228" s="2">
        <v>246</v>
      </c>
      <c r="B228" s="2" t="s">
        <v>159</v>
      </c>
      <c r="C228" s="2" t="s">
        <v>11</v>
      </c>
      <c r="D228" s="2" t="s">
        <v>12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s="2" t="s">
        <v>74</v>
      </c>
      <c r="K228" s="2" t="s">
        <v>75</v>
      </c>
      <c r="L228" s="2">
        <f>1-(F228/E228)</f>
        <v>0.6387976089034888</v>
      </c>
      <c r="M228" s="2">
        <f>N228/E228</f>
        <v>-0.28541901032164602</v>
      </c>
      <c r="N228" s="38">
        <f>O228-SUM(G227:I227)</f>
        <v>-527222000</v>
      </c>
      <c r="O228" s="38">
        <f>E228-F228</f>
        <v>1179978000</v>
      </c>
    </row>
    <row r="229" spans="1:15" x14ac:dyDescent="0.35">
      <c r="A229" s="2">
        <v>247</v>
      </c>
      <c r="B229" s="2" t="s">
        <v>159</v>
      </c>
      <c r="C229" s="2" t="s">
        <v>15</v>
      </c>
      <c r="D229" s="2" t="s">
        <v>16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s="2" t="s">
        <v>74</v>
      </c>
      <c r="K229" s="2" t="s">
        <v>75</v>
      </c>
      <c r="L229" s="2">
        <f>1-(F229/E229)</f>
        <v>0.63877831310971134</v>
      </c>
      <c r="M229" s="2">
        <f>N229/E229</f>
        <v>0.3860753655166213</v>
      </c>
      <c r="N229" s="38">
        <f>O229-SUM(G228:I228)</f>
        <v>824479000</v>
      </c>
      <c r="O229" s="38">
        <f>E229-F229</f>
        <v>1364136000</v>
      </c>
    </row>
    <row r="230" spans="1:15" x14ac:dyDescent="0.35">
      <c r="A230" s="2">
        <v>248</v>
      </c>
      <c r="B230" s="2" t="s">
        <v>159</v>
      </c>
      <c r="C230" s="2" t="s">
        <v>17</v>
      </c>
      <c r="D230" s="2" t="s">
        <v>18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s="2" t="s">
        <v>74</v>
      </c>
      <c r="K230" s="2" t="s">
        <v>75</v>
      </c>
      <c r="L230" s="2">
        <f>1-(F230/E230)</f>
        <v>0.63932969489336244</v>
      </c>
      <c r="M230" s="2">
        <f>N230/E230</f>
        <v>0.3565968765931386</v>
      </c>
      <c r="N230" s="38">
        <f>O230-SUM(G229:I229)</f>
        <v>854762000</v>
      </c>
      <c r="O230" s="38">
        <f>E230-F230</f>
        <v>1532472000</v>
      </c>
    </row>
    <row r="231" spans="1:15" x14ac:dyDescent="0.35">
      <c r="A231" s="2">
        <v>249</v>
      </c>
      <c r="B231" s="2" t="s">
        <v>159</v>
      </c>
      <c r="C231" s="2" t="s">
        <v>19</v>
      </c>
      <c r="D231" s="2" t="s">
        <v>20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s="2" t="s">
        <v>74</v>
      </c>
      <c r="K231" s="2" t="s">
        <v>75</v>
      </c>
      <c r="L231" s="2">
        <f>1-(F231/E231)</f>
        <v>0.63693256159314537</v>
      </c>
      <c r="M231" s="2">
        <f>N231/E231</f>
        <v>0.34359554540450721</v>
      </c>
      <c r="N231" s="38">
        <f>O231-SUM(G230:I230)</f>
        <v>855835000</v>
      </c>
      <c r="O231" s="38">
        <f>E231-F231</f>
        <v>1586485000</v>
      </c>
    </row>
    <row r="232" spans="1:15" x14ac:dyDescent="0.35">
      <c r="A232" s="2">
        <v>254</v>
      </c>
      <c r="B232" s="2" t="s">
        <v>160</v>
      </c>
      <c r="C232" s="2" t="s">
        <v>11</v>
      </c>
      <c r="D232" s="2" t="s">
        <v>161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s="2" t="s">
        <v>54</v>
      </c>
      <c r="K232" s="2" t="s">
        <v>162</v>
      </c>
      <c r="L232" s="2">
        <f>1-(F232/E232)</f>
        <v>0.24981996094823045</v>
      </c>
      <c r="M232" s="2">
        <f>N232/E232</f>
        <v>0.19509402864291389</v>
      </c>
      <c r="N232" s="38">
        <f>O232-SUM(G231:I231)</f>
        <v>2627780000</v>
      </c>
      <c r="O232" s="38">
        <f>E232-F232</f>
        <v>3364900000</v>
      </c>
    </row>
    <row r="233" spans="1:15" x14ac:dyDescent="0.35">
      <c r="A233" s="2">
        <v>255</v>
      </c>
      <c r="B233" s="2" t="s">
        <v>160</v>
      </c>
      <c r="C233" s="2" t="s">
        <v>15</v>
      </c>
      <c r="D233" s="2" t="s">
        <v>163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s="2" t="s">
        <v>54</v>
      </c>
      <c r="K233" s="2" t="s">
        <v>162</v>
      </c>
      <c r="L233" s="2">
        <f>1-(F233/E233)</f>
        <v>0.24728421550573565</v>
      </c>
      <c r="M233" s="2">
        <f>N233/E233</f>
        <v>7.2772887770100186E-2</v>
      </c>
      <c r="N233" s="38">
        <f>O233-SUM(G232:I232)</f>
        <v>861500000</v>
      </c>
      <c r="O233" s="38">
        <f>E233-F233</f>
        <v>2927400000</v>
      </c>
    </row>
    <row r="234" spans="1:15" x14ac:dyDescent="0.35">
      <c r="A234" s="2">
        <v>256</v>
      </c>
      <c r="B234" s="2" t="s">
        <v>160</v>
      </c>
      <c r="C234" s="2" t="s">
        <v>17</v>
      </c>
      <c r="D234" s="2" t="s">
        <v>164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s="2" t="s">
        <v>54</v>
      </c>
      <c r="K234" s="2" t="s">
        <v>162</v>
      </c>
      <c r="L234" s="2">
        <f>1-(F234/E234)</f>
        <v>0.24089804808578374</v>
      </c>
      <c r="M234" s="2">
        <f>N234/E234</f>
        <v>9.1874005193934821E-2</v>
      </c>
      <c r="N234" s="38">
        <f>O234-SUM(G233:I233)</f>
        <v>1096700000</v>
      </c>
      <c r="O234" s="38">
        <f>E234-F234</f>
        <v>2875600000</v>
      </c>
    </row>
    <row r="235" spans="1:15" x14ac:dyDescent="0.35">
      <c r="A235" s="2">
        <v>257</v>
      </c>
      <c r="B235" s="2" t="s">
        <v>160</v>
      </c>
      <c r="C235" s="2" t="s">
        <v>19</v>
      </c>
      <c r="D235" s="2" t="s">
        <v>165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s="2" t="s">
        <v>54</v>
      </c>
      <c r="K235" s="2" t="s">
        <v>162</v>
      </c>
      <c r="L235" s="2">
        <f>1-(F235/E235)</f>
        <v>0.26546650748524847</v>
      </c>
      <c r="M235" s="2">
        <f>N235/E235</f>
        <v>0.1327418426680638</v>
      </c>
      <c r="N235" s="38">
        <f>O235-SUM(G234:I234)</f>
        <v>1545500000</v>
      </c>
      <c r="O235" s="38">
        <f>E235-F235</f>
        <v>3090800000</v>
      </c>
    </row>
    <row r="236" spans="1:15" x14ac:dyDescent="0.35">
      <c r="A236" s="2">
        <v>258</v>
      </c>
      <c r="B236" s="2" t="s">
        <v>166</v>
      </c>
      <c r="C236" s="2" t="s">
        <v>11</v>
      </c>
      <c r="D236" s="2" t="s">
        <v>167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s="2" t="s">
        <v>34</v>
      </c>
      <c r="K236" s="2" t="s">
        <v>38</v>
      </c>
      <c r="L236" s="2">
        <f>1-(F236/E236)</f>
        <v>4.8677950006429715E-2</v>
      </c>
      <c r="M236" s="2">
        <f>N236/E236</f>
        <v>2.6822826506286292E-2</v>
      </c>
      <c r="N236" s="38">
        <f>O236-SUM(G235:I235)</f>
        <v>2711600000</v>
      </c>
      <c r="O236" s="38">
        <f>E236-F236</f>
        <v>4921000000</v>
      </c>
    </row>
    <row r="237" spans="1:15" x14ac:dyDescent="0.35">
      <c r="A237" s="2">
        <v>259</v>
      </c>
      <c r="B237" s="2" t="s">
        <v>166</v>
      </c>
      <c r="C237" s="2" t="s">
        <v>15</v>
      </c>
      <c r="D237" s="2" t="s">
        <v>168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s="2" t="s">
        <v>34</v>
      </c>
      <c r="K237" s="2" t="s">
        <v>38</v>
      </c>
      <c r="L237" s="2">
        <f>1-(F237/E237)</f>
        <v>5.6661982345966311E-2</v>
      </c>
      <c r="M237" s="2">
        <f>N237/E237</f>
        <v>2.33630494927759E-2</v>
      </c>
      <c r="N237" s="38">
        <f>O237-SUM(G236:I236)</f>
        <v>2128000000</v>
      </c>
      <c r="O237" s="38">
        <f>E237-F237</f>
        <v>5161000000</v>
      </c>
    </row>
    <row r="238" spans="1:15" x14ac:dyDescent="0.35">
      <c r="A238" s="2">
        <v>260</v>
      </c>
      <c r="B238" s="2" t="s">
        <v>166</v>
      </c>
      <c r="C238" s="2" t="s">
        <v>17</v>
      </c>
      <c r="D238" s="2" t="s">
        <v>169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s="2" t="s">
        <v>34</v>
      </c>
      <c r="K238" s="2" t="s">
        <v>38</v>
      </c>
      <c r="L238" s="2">
        <f>1-(F238/E238)</f>
        <v>5.570998039617292E-2</v>
      </c>
      <c r="M238" s="2">
        <f>N238/E238</f>
        <v>2.4002496805844088E-2</v>
      </c>
      <c r="N238" s="38">
        <f>O238-SUM(G237:I237)</f>
        <v>2461000000</v>
      </c>
      <c r="O238" s="38">
        <f>E238-F238</f>
        <v>5712000000</v>
      </c>
    </row>
    <row r="239" spans="1:15" x14ac:dyDescent="0.35">
      <c r="A239" s="2">
        <v>261</v>
      </c>
      <c r="B239" s="2" t="s">
        <v>166</v>
      </c>
      <c r="C239" s="2" t="s">
        <v>19</v>
      </c>
      <c r="D239" s="2" t="s">
        <v>170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s="2" t="s">
        <v>34</v>
      </c>
      <c r="K239" s="2" t="s">
        <v>38</v>
      </c>
      <c r="L239" s="2">
        <f>1-(F239/E239)</f>
        <v>5.3831471212545057E-2</v>
      </c>
      <c r="M239" s="2">
        <f>N239/E239</f>
        <v>2.4863014825662711E-2</v>
      </c>
      <c r="N239" s="38">
        <f>O239-SUM(G238:I238)</f>
        <v>3022000000</v>
      </c>
      <c r="O239" s="38">
        <f>E239-F239</f>
        <v>6543000000</v>
      </c>
    </row>
    <row r="240" spans="1:15" x14ac:dyDescent="0.35">
      <c r="A240" s="2">
        <v>262</v>
      </c>
      <c r="B240" s="2" t="s">
        <v>171</v>
      </c>
      <c r="C240" s="2" t="s">
        <v>11</v>
      </c>
      <c r="D240" s="2" t="s">
        <v>16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s="2" t="s">
        <v>13</v>
      </c>
      <c r="K240" s="2" t="s">
        <v>172</v>
      </c>
      <c r="L240" s="2">
        <f>1-(F240/E240)</f>
        <v>0.25517464424320824</v>
      </c>
      <c r="M240" s="2">
        <f>N240/E240</f>
        <v>0.1813820612332902</v>
      </c>
      <c r="N240" s="38">
        <f>O240-SUM(G239:I239)</f>
        <v>10095000000</v>
      </c>
      <c r="O240" s="38">
        <f>E240-F240</f>
        <v>14202000000</v>
      </c>
    </row>
    <row r="241" spans="1:15" x14ac:dyDescent="0.35">
      <c r="A241" s="2">
        <v>263</v>
      </c>
      <c r="B241" s="2" t="s">
        <v>171</v>
      </c>
      <c r="C241" s="2" t="s">
        <v>15</v>
      </c>
      <c r="D241" s="2" t="s">
        <v>18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s="2" t="s">
        <v>13</v>
      </c>
      <c r="K241" s="2" t="s">
        <v>172</v>
      </c>
      <c r="L241" s="2">
        <f>1-(F241/E241)</f>
        <v>0.25083357494926062</v>
      </c>
      <c r="M241" s="2">
        <f>N241/E241</f>
        <v>9.5462452884894175E-2</v>
      </c>
      <c r="N241" s="38">
        <f>O241-SUM(G240:I240)</f>
        <v>5268000000</v>
      </c>
      <c r="O241" s="38">
        <f>E241-F241</f>
        <v>13842000000</v>
      </c>
    </row>
    <row r="242" spans="1:15" x14ac:dyDescent="0.35">
      <c r="A242" s="2">
        <v>264</v>
      </c>
      <c r="B242" s="2" t="s">
        <v>171</v>
      </c>
      <c r="C242" s="2" t="s">
        <v>17</v>
      </c>
      <c r="D242" s="2" t="s">
        <v>20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s="2" t="s">
        <v>13</v>
      </c>
      <c r="K242" s="2" t="s">
        <v>172</v>
      </c>
      <c r="L242" s="2">
        <f>1-(F242/E242)</f>
        <v>0.27393588734551488</v>
      </c>
      <c r="M242" s="2">
        <f>N242/E242</f>
        <v>4.9988300610495418E-2</v>
      </c>
      <c r="N242" s="38">
        <f>O242-SUM(G241:I241)</f>
        <v>2350000000</v>
      </c>
      <c r="O242" s="38">
        <f>E242-F242</f>
        <v>12878000000</v>
      </c>
    </row>
    <row r="243" spans="1:15" x14ac:dyDescent="0.35">
      <c r="A243" s="2">
        <v>265</v>
      </c>
      <c r="B243" s="2" t="s">
        <v>171</v>
      </c>
      <c r="C243" s="2" t="s">
        <v>19</v>
      </c>
      <c r="D243" s="2" t="s">
        <v>78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s="2" t="s">
        <v>13</v>
      </c>
      <c r="K243" s="2" t="s">
        <v>172</v>
      </c>
      <c r="L243" s="2">
        <f>1-(F243/E243)</f>
        <v>0.2499416145522485</v>
      </c>
      <c r="M243" s="2">
        <f>N243/E243</f>
        <v>1.3986558372473208E-2</v>
      </c>
      <c r="N243" s="38">
        <f>O243-SUM(G242:I242)</f>
        <v>539000000</v>
      </c>
      <c r="O243" s="38">
        <f>E243-F243</f>
        <v>9632000000</v>
      </c>
    </row>
    <row r="244" spans="1:15" x14ac:dyDescent="0.35">
      <c r="A244" s="2">
        <v>266</v>
      </c>
      <c r="B244" s="2" t="s">
        <v>173</v>
      </c>
      <c r="C244" s="2" t="s">
        <v>11</v>
      </c>
      <c r="D244" s="2" t="s">
        <v>12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s="2" t="s">
        <v>69</v>
      </c>
      <c r="K244" s="2" t="s">
        <v>72</v>
      </c>
      <c r="L244" s="2">
        <f>1-(F244/E244)</f>
        <v>0.29638715432649421</v>
      </c>
      <c r="M244" s="2">
        <f>N244/E244</f>
        <v>-0.17969446922390722</v>
      </c>
      <c r="N244" s="38">
        <f>O244-SUM(G243:I243)</f>
        <v>-3223000000</v>
      </c>
      <c r="O244" s="38">
        <f>E244-F244</f>
        <v>5316000000</v>
      </c>
    </row>
    <row r="245" spans="1:15" x14ac:dyDescent="0.35">
      <c r="A245" s="2">
        <v>267</v>
      </c>
      <c r="B245" s="2" t="s">
        <v>173</v>
      </c>
      <c r="C245" s="2" t="s">
        <v>15</v>
      </c>
      <c r="D245" s="2" t="s">
        <v>16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s="2" t="s">
        <v>69</v>
      </c>
      <c r="K245" s="2" t="s">
        <v>72</v>
      </c>
      <c r="L245" s="2">
        <f>1-(F245/E245)</f>
        <v>0.34987799179689527</v>
      </c>
      <c r="M245" s="2">
        <f>N245/E245</f>
        <v>0.24136856861014486</v>
      </c>
      <c r="N245" s="38">
        <f>O245-SUM(G244:I244)</f>
        <v>4649000000</v>
      </c>
      <c r="O245" s="38">
        <f>E245-F245</f>
        <v>6739000000</v>
      </c>
    </row>
    <row r="246" spans="1:15" x14ac:dyDescent="0.35">
      <c r="A246" s="2">
        <v>268</v>
      </c>
      <c r="B246" s="2" t="s">
        <v>173</v>
      </c>
      <c r="C246" s="2" t="s">
        <v>17</v>
      </c>
      <c r="D246" s="2" t="s">
        <v>18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s="2" t="s">
        <v>69</v>
      </c>
      <c r="K246" s="2" t="s">
        <v>72</v>
      </c>
      <c r="L246" s="2">
        <f>1-(F246/E246)</f>
        <v>0.30932137082051014</v>
      </c>
      <c r="M246" s="2">
        <f>N246/E246</f>
        <v>0.1932084919931146</v>
      </c>
      <c r="N246" s="38">
        <f>O246-SUM(G245:I245)</f>
        <v>3704000000</v>
      </c>
      <c r="O246" s="38">
        <f>E246-F246</f>
        <v>5930000000</v>
      </c>
    </row>
    <row r="247" spans="1:15" x14ac:dyDescent="0.35">
      <c r="A247" s="2">
        <v>269</v>
      </c>
      <c r="B247" s="2" t="s">
        <v>173</v>
      </c>
      <c r="C247" s="2" t="s">
        <v>19</v>
      </c>
      <c r="D247" s="2" t="s">
        <v>20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s="2" t="s">
        <v>69</v>
      </c>
      <c r="K247" s="2" t="s">
        <v>72</v>
      </c>
      <c r="L247" s="2">
        <f>1-(F247/E247)</f>
        <v>0.31700637278137678</v>
      </c>
      <c r="M247" s="2">
        <f>N247/E247</f>
        <v>0.20308632222046663</v>
      </c>
      <c r="N247" s="38">
        <f>O247-SUM(G246:I246)</f>
        <v>3856000000</v>
      </c>
      <c r="O247" s="38">
        <f>E247-F247</f>
        <v>6019000000</v>
      </c>
    </row>
    <row r="248" spans="1:15" x14ac:dyDescent="0.35">
      <c r="A248" s="2">
        <v>270</v>
      </c>
      <c r="B248" s="2" t="s">
        <v>174</v>
      </c>
      <c r="C248" s="2" t="s">
        <v>11</v>
      </c>
      <c r="D248" s="2" t="s">
        <v>12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s="2" t="s">
        <v>74</v>
      </c>
      <c r="K248" s="2" t="s">
        <v>175</v>
      </c>
      <c r="L248" s="2">
        <f>1-(F248/E248)</f>
        <v>0.11800112340939251</v>
      </c>
      <c r="M248" s="2">
        <f>N248/E248</f>
        <v>-0.24889535759281523</v>
      </c>
      <c r="N248" s="38">
        <f>O248-SUM(G247:I247)</f>
        <v>-1621329000</v>
      </c>
      <c r="O248" s="38">
        <f>E248-F248</f>
        <v>768671000</v>
      </c>
    </row>
    <row r="249" spans="1:15" x14ac:dyDescent="0.35">
      <c r="A249" s="2">
        <v>271</v>
      </c>
      <c r="B249" s="2" t="s">
        <v>174</v>
      </c>
      <c r="C249" s="2" t="s">
        <v>15</v>
      </c>
      <c r="D249" s="2" t="s">
        <v>16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s="2" t="s">
        <v>74</v>
      </c>
      <c r="K249" s="2" t="s">
        <v>175</v>
      </c>
      <c r="L249" s="2">
        <f>1-(F249/E249)</f>
        <v>0.12402512862581727</v>
      </c>
      <c r="M249" s="2">
        <f>N249/E249</f>
        <v>0.10041345653055606</v>
      </c>
      <c r="N249" s="38">
        <f>O249-SUM(G248:I248)</f>
        <v>721450000</v>
      </c>
      <c r="O249" s="38">
        <f>E249-F249</f>
        <v>891095000</v>
      </c>
    </row>
    <row r="250" spans="1:15" x14ac:dyDescent="0.35">
      <c r="A250" s="2">
        <v>272</v>
      </c>
      <c r="B250" s="2" t="s">
        <v>174</v>
      </c>
      <c r="C250" s="2" t="s">
        <v>17</v>
      </c>
      <c r="D250" s="2" t="s">
        <v>18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s="2" t="s">
        <v>74</v>
      </c>
      <c r="K250" s="2" t="s">
        <v>175</v>
      </c>
      <c r="L250" s="2">
        <f>1-(F250/E250)</f>
        <v>0.11046464730398664</v>
      </c>
      <c r="M250" s="2">
        <f>N250/E250</f>
        <v>8.942688762483815E-2</v>
      </c>
      <c r="N250" s="38">
        <f>O250-SUM(G249:I249)</f>
        <v>809306000</v>
      </c>
      <c r="O250" s="38">
        <f>E250-F250</f>
        <v>999696000</v>
      </c>
    </row>
    <row r="251" spans="1:15" x14ac:dyDescent="0.35">
      <c r="A251" s="2">
        <v>273</v>
      </c>
      <c r="B251" s="2" t="s">
        <v>174</v>
      </c>
      <c r="C251" s="2" t="s">
        <v>19</v>
      </c>
      <c r="D251" s="2" t="s">
        <v>20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s="2" t="s">
        <v>74</v>
      </c>
      <c r="K251" s="2" t="s">
        <v>175</v>
      </c>
      <c r="L251" s="2">
        <f>1-(F251/E251)</f>
        <v>0.10494555450030907</v>
      </c>
      <c r="M251" s="2">
        <f>N251/E251</f>
        <v>8.052535923160041E-2</v>
      </c>
      <c r="N251" s="38">
        <f>O251-SUM(G250:I250)</f>
        <v>874168000</v>
      </c>
      <c r="O251" s="38">
        <f>E251-F251</f>
        <v>1139269000</v>
      </c>
    </row>
    <row r="252" spans="1:15" x14ac:dyDescent="0.35">
      <c r="A252" s="2">
        <v>274</v>
      </c>
      <c r="B252" s="2" t="s">
        <v>176</v>
      </c>
      <c r="C252" s="2" t="s">
        <v>11</v>
      </c>
      <c r="D252" s="2" t="s">
        <v>12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s="2" t="s">
        <v>74</v>
      </c>
      <c r="K252" s="2" t="s">
        <v>75</v>
      </c>
      <c r="L252" s="2">
        <f>1-(F252/E252)</f>
        <v>0.70033502145781612</v>
      </c>
      <c r="M252" s="2">
        <f>N252/E252</f>
        <v>0.57121980696186925</v>
      </c>
      <c r="N252" s="38">
        <f>O252-SUM(G251:I251)</f>
        <v>1389595000</v>
      </c>
      <c r="O252" s="38">
        <f>E252-F252</f>
        <v>1703691000</v>
      </c>
    </row>
    <row r="253" spans="1:15" x14ac:dyDescent="0.35">
      <c r="A253" s="2">
        <v>275</v>
      </c>
      <c r="B253" s="2" t="s">
        <v>176</v>
      </c>
      <c r="C253" s="2" t="s">
        <v>15</v>
      </c>
      <c r="D253" s="2" t="s">
        <v>16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s="2" t="s">
        <v>74</v>
      </c>
      <c r="K253" s="2" t="s">
        <v>75</v>
      </c>
      <c r="L253" s="2">
        <f>1-(F253/E253)</f>
        <v>0.65418593590301466</v>
      </c>
      <c r="M253" s="2">
        <f>N253/E253</f>
        <v>0.36275656887147556</v>
      </c>
      <c r="N253" s="38">
        <f>O253-SUM(G252:I252)</f>
        <v>1039570000</v>
      </c>
      <c r="O253" s="38">
        <f>E253-F253</f>
        <v>1874734000</v>
      </c>
    </row>
    <row r="254" spans="1:15" x14ac:dyDescent="0.35">
      <c r="A254" s="2">
        <v>276</v>
      </c>
      <c r="B254" s="2" t="s">
        <v>176</v>
      </c>
      <c r="C254" s="2" t="s">
        <v>17</v>
      </c>
      <c r="D254" s="2" t="s">
        <v>18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s="2" t="s">
        <v>74</v>
      </c>
      <c r="K254" s="2" t="s">
        <v>75</v>
      </c>
      <c r="L254" s="2">
        <f>1-(F254/E254)</f>
        <v>0.63077250875731472</v>
      </c>
      <c r="M254" s="2">
        <f>N254/E254</f>
        <v>0.36094294153086565</v>
      </c>
      <c r="N254" s="38">
        <f>O254-SUM(G253:I253)</f>
        <v>1277289000</v>
      </c>
      <c r="O254" s="38">
        <f>E254-F254</f>
        <v>2232150000</v>
      </c>
    </row>
    <row r="255" spans="1:15" x14ac:dyDescent="0.35">
      <c r="A255" s="2">
        <v>277</v>
      </c>
      <c r="B255" s="2" t="s">
        <v>176</v>
      </c>
      <c r="C255" s="2" t="s">
        <v>19</v>
      </c>
      <c r="D255" s="2" t="s">
        <v>20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s="2" t="s">
        <v>74</v>
      </c>
      <c r="K255" s="2" t="s">
        <v>75</v>
      </c>
      <c r="L255" s="2">
        <f>1-(F255/E255)</f>
        <v>0.6393341323105115</v>
      </c>
      <c r="M255" s="2">
        <f>N255/E255</f>
        <v>0.30005259493358216</v>
      </c>
      <c r="N255" s="38">
        <f>O255-SUM(G254:I254)</f>
        <v>1099348000</v>
      </c>
      <c r="O255" s="38">
        <f>E255-F255</f>
        <v>2342425000</v>
      </c>
    </row>
    <row r="256" spans="1:15" x14ac:dyDescent="0.35">
      <c r="A256" s="2">
        <v>278</v>
      </c>
      <c r="B256" s="2" t="s">
        <v>177</v>
      </c>
      <c r="C256" s="2" t="s">
        <v>11</v>
      </c>
      <c r="D256" s="2" t="s">
        <v>178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s="2" t="s">
        <v>23</v>
      </c>
      <c r="K256" s="2" t="s">
        <v>179</v>
      </c>
      <c r="L256" s="2">
        <f>1-(F256/E256)</f>
        <v>0.31127070393374745</v>
      </c>
      <c r="M256" s="2">
        <f>N256/E256</f>
        <v>0.22411367753623188</v>
      </c>
      <c r="N256" s="38">
        <f>O256-SUM(G255:I255)</f>
        <v>3463901000</v>
      </c>
      <c r="O256" s="38">
        <f>E256-F256</f>
        <v>4811000000</v>
      </c>
    </row>
    <row r="257" spans="1:15" x14ac:dyDescent="0.35">
      <c r="A257" s="2">
        <v>279</v>
      </c>
      <c r="B257" s="2" t="s">
        <v>177</v>
      </c>
      <c r="C257" s="2" t="s">
        <v>15</v>
      </c>
      <c r="D257" s="2" t="s">
        <v>180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s="2" t="s">
        <v>23</v>
      </c>
      <c r="K257" s="2" t="s">
        <v>179</v>
      </c>
      <c r="L257" s="2">
        <f>1-(F257/E257)</f>
        <v>0.34393099974817432</v>
      </c>
      <c r="M257" s="2">
        <f>N257/E257</f>
        <v>0.12553512969025435</v>
      </c>
      <c r="N257" s="38">
        <f>O257-SUM(G256:I256)</f>
        <v>1994000000</v>
      </c>
      <c r="O257" s="38">
        <f>E257-F257</f>
        <v>5463000000</v>
      </c>
    </row>
    <row r="258" spans="1:15" x14ac:dyDescent="0.35">
      <c r="A258" s="2">
        <v>280</v>
      </c>
      <c r="B258" s="2" t="s">
        <v>177</v>
      </c>
      <c r="C258" s="2" t="s">
        <v>17</v>
      </c>
      <c r="D258" s="2" t="s">
        <v>181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s="2" t="s">
        <v>23</v>
      </c>
      <c r="K258" s="2" t="s">
        <v>179</v>
      </c>
      <c r="L258" s="2">
        <f>1-(F258/E258)</f>
        <v>0.39881634211531114</v>
      </c>
      <c r="M258" s="2">
        <f>N258/E258</f>
        <v>0.16393025327733232</v>
      </c>
      <c r="N258" s="38">
        <f>O258-SUM(G257:I257)</f>
        <v>2576000000</v>
      </c>
      <c r="O258" s="38">
        <f>E258-F258</f>
        <v>6267000000</v>
      </c>
    </row>
    <row r="259" spans="1:15" x14ac:dyDescent="0.35">
      <c r="A259" s="2">
        <v>281</v>
      </c>
      <c r="B259" s="2" t="s">
        <v>177</v>
      </c>
      <c r="C259" s="2" t="s">
        <v>19</v>
      </c>
      <c r="D259" s="2" t="s">
        <v>182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s="2" t="s">
        <v>23</v>
      </c>
      <c r="K259" s="2" t="s">
        <v>179</v>
      </c>
      <c r="L259" s="2">
        <f>1-(F259/E259)</f>
        <v>0.42748184758069441</v>
      </c>
      <c r="M259" s="2">
        <f>N259/E259</f>
        <v>0.20214778204893527</v>
      </c>
      <c r="N259" s="38">
        <f>O259-SUM(G258:I258)</f>
        <v>3313000000</v>
      </c>
      <c r="O259" s="38">
        <f>E259-F259</f>
        <v>7006000000</v>
      </c>
    </row>
    <row r="260" spans="1:15" x14ac:dyDescent="0.35">
      <c r="A260" s="2">
        <v>282</v>
      </c>
      <c r="B260" s="2" t="s">
        <v>183</v>
      </c>
      <c r="C260" s="2" t="s">
        <v>11</v>
      </c>
      <c r="D260" s="2" t="s">
        <v>16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s="2" t="s">
        <v>34</v>
      </c>
      <c r="K260" s="2" t="s">
        <v>89</v>
      </c>
      <c r="L260" s="2">
        <f>1-(F260/E260)</f>
        <v>0.94758157655646069</v>
      </c>
      <c r="M260" s="2">
        <f>N260/E260</f>
        <v>0.34162829732518207</v>
      </c>
      <c r="N260" s="38">
        <f>O260-SUM(G259:I259)</f>
        <v>2218500000</v>
      </c>
      <c r="O260" s="38">
        <f>E260-F260</f>
        <v>6153500000</v>
      </c>
    </row>
    <row r="261" spans="1:15" x14ac:dyDescent="0.35">
      <c r="A261" s="2">
        <v>283</v>
      </c>
      <c r="B261" s="2" t="s">
        <v>183</v>
      </c>
      <c r="C261" s="2" t="s">
        <v>15</v>
      </c>
      <c r="D261" s="2" t="s">
        <v>18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s="2" t="s">
        <v>34</v>
      </c>
      <c r="K261" s="2" t="s">
        <v>89</v>
      </c>
      <c r="L261" s="2">
        <f>1-(F261/E261)</f>
        <v>0.94968971631205679</v>
      </c>
      <c r="M261" s="2">
        <f>N261/E261</f>
        <v>0.40558510638297873</v>
      </c>
      <c r="N261" s="38">
        <f>O261-SUM(G260:I260)</f>
        <v>3111000000</v>
      </c>
      <c r="O261" s="38">
        <f>E261-F261</f>
        <v>7284500000</v>
      </c>
    </row>
    <row r="262" spans="1:15" x14ac:dyDescent="0.35">
      <c r="A262" s="2">
        <v>284</v>
      </c>
      <c r="B262" s="2" t="s">
        <v>183</v>
      </c>
      <c r="C262" s="2" t="s">
        <v>17</v>
      </c>
      <c r="D262" s="2" t="s">
        <v>20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s="2" t="s">
        <v>34</v>
      </c>
      <c r="K262" s="2" t="s">
        <v>89</v>
      </c>
      <c r="L262" s="2">
        <f>1-(F262/E262)</f>
        <v>0.95461322385479686</v>
      </c>
      <c r="M262" s="2">
        <f>N262/E262</f>
        <v>0.44501944684528955</v>
      </c>
      <c r="N262" s="38">
        <f>O262-SUM(G261:I261)</f>
        <v>4119100000</v>
      </c>
      <c r="O262" s="38">
        <f>E262-F262</f>
        <v>8835900000</v>
      </c>
    </row>
    <row r="263" spans="1:15" x14ac:dyDescent="0.35">
      <c r="A263" s="2">
        <v>285</v>
      </c>
      <c r="B263" s="2" t="s">
        <v>183</v>
      </c>
      <c r="C263" s="2" t="s">
        <v>19</v>
      </c>
      <c r="D263" s="2" t="s">
        <v>78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s="2" t="s">
        <v>34</v>
      </c>
      <c r="K263" s="2" t="s">
        <v>89</v>
      </c>
      <c r="L263" s="2">
        <f>1-(F263/E263)</f>
        <v>0.96099454992341393</v>
      </c>
      <c r="M263" s="2">
        <f>N263/E263</f>
        <v>0.40158693406475976</v>
      </c>
      <c r="N263" s="38">
        <f>O263-SUM(G262:I262)</f>
        <v>4509500000</v>
      </c>
      <c r="O263" s="38">
        <f>E263-F263</f>
        <v>10791200000</v>
      </c>
    </row>
    <row r="264" spans="1:15" x14ac:dyDescent="0.35">
      <c r="A264" s="2">
        <v>286</v>
      </c>
      <c r="B264" s="2" t="s">
        <v>184</v>
      </c>
      <c r="C264" s="2" t="s">
        <v>11</v>
      </c>
      <c r="D264" s="2" t="s">
        <v>25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s="2" t="s">
        <v>34</v>
      </c>
      <c r="K264" s="2" t="s">
        <v>185</v>
      </c>
      <c r="L264" s="2">
        <f>1-(F264/E264)</f>
        <v>0.82316504211288644</v>
      </c>
      <c r="M264" s="2">
        <f>N264/E264</f>
        <v>-1.7833127429787807</v>
      </c>
      <c r="N264" s="38">
        <f>O264-SUM(G263:I263)</f>
        <v>-5190774000</v>
      </c>
      <c r="O264" s="38">
        <f>E264-F264</f>
        <v>2396026000</v>
      </c>
    </row>
    <row r="265" spans="1:15" x14ac:dyDescent="0.35">
      <c r="A265" s="2">
        <v>287</v>
      </c>
      <c r="B265" s="2" t="s">
        <v>184</v>
      </c>
      <c r="C265" s="2" t="s">
        <v>15</v>
      </c>
      <c r="D265" s="3">
        <v>42064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s="2" t="s">
        <v>34</v>
      </c>
      <c r="K265" s="2" t="s">
        <v>185</v>
      </c>
      <c r="L265" s="2">
        <f>1-(F265/E265)</f>
        <v>0.82238326412854723</v>
      </c>
      <c r="M265" s="2">
        <f>N265/E265</f>
        <v>0.28751025287837345</v>
      </c>
      <c r="N265" s="38">
        <f>O265-SUM(G264:I264)</f>
        <v>978312000</v>
      </c>
      <c r="O265" s="38">
        <f>E265-F265</f>
        <v>2798326000</v>
      </c>
    </row>
    <row r="266" spans="1:15" x14ac:dyDescent="0.35">
      <c r="A266" s="2">
        <v>288</v>
      </c>
      <c r="B266" s="2" t="s">
        <v>184</v>
      </c>
      <c r="C266" s="2" t="s">
        <v>17</v>
      </c>
      <c r="D266" s="3">
        <v>42401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s="2" t="s">
        <v>34</v>
      </c>
      <c r="K266" s="2" t="s">
        <v>185</v>
      </c>
      <c r="L266" s="2">
        <f>1-(F266/E266)</f>
        <v>0.83034221437938094</v>
      </c>
      <c r="M266" s="2">
        <f>N266/E266</f>
        <v>0.3704282702038092</v>
      </c>
      <c r="N266" s="38">
        <f>O266-SUM(G265:I265)</f>
        <v>1639244000</v>
      </c>
      <c r="O266" s="38">
        <f>E266-F266</f>
        <v>3674486000</v>
      </c>
    </row>
    <row r="267" spans="1:15" x14ac:dyDescent="0.35">
      <c r="A267" s="2">
        <v>289</v>
      </c>
      <c r="B267" s="2" t="s">
        <v>184</v>
      </c>
      <c r="C267" s="2" t="s">
        <v>19</v>
      </c>
      <c r="D267" s="2" t="s">
        <v>78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s="2" t="s">
        <v>34</v>
      </c>
      <c r="K267" s="2" t="s">
        <v>185</v>
      </c>
      <c r="L267" s="2">
        <f>1-(F267/E267)</f>
        <v>0.8375648106431538</v>
      </c>
      <c r="M267" s="2">
        <f>N267/E267</f>
        <v>0.23434031631158977</v>
      </c>
      <c r="N267" s="38">
        <f>O267-SUM(G266:I266)</f>
        <v>1124007000</v>
      </c>
      <c r="O267" s="38">
        <f>E267-F267</f>
        <v>4017357000</v>
      </c>
    </row>
    <row r="268" spans="1:15" x14ac:dyDescent="0.35">
      <c r="A268" s="2">
        <v>290</v>
      </c>
      <c r="B268" s="2" t="s">
        <v>186</v>
      </c>
      <c r="C268" s="2" t="s">
        <v>11</v>
      </c>
      <c r="D268" s="2" t="s">
        <v>12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s="2" t="s">
        <v>82</v>
      </c>
      <c r="K268" s="2" t="s">
        <v>187</v>
      </c>
      <c r="L268" s="2">
        <f>1-(F268/E268)</f>
        <v>0.51004259501965921</v>
      </c>
      <c r="M268" s="2">
        <f>N268/E268</f>
        <v>1.1395806028833553E-3</v>
      </c>
      <c r="N268" s="38">
        <f>O268-SUM(G267:I267)</f>
        <v>6956000</v>
      </c>
      <c r="O268" s="38">
        <f>E268-F268</f>
        <v>3113300000</v>
      </c>
    </row>
    <row r="269" spans="1:15" x14ac:dyDescent="0.35">
      <c r="A269" s="2">
        <v>291</v>
      </c>
      <c r="B269" s="2" t="s">
        <v>186</v>
      </c>
      <c r="C269" s="2" t="s">
        <v>15</v>
      </c>
      <c r="D269" s="2" t="s">
        <v>16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s="2" t="s">
        <v>82</v>
      </c>
      <c r="K269" s="2" t="s">
        <v>187</v>
      </c>
      <c r="L269" s="2">
        <f>1-(F269/E269)</f>
        <v>0.46033572615851093</v>
      </c>
      <c r="M269" s="2">
        <f>N269/E269</f>
        <v>0.42363965148775273</v>
      </c>
      <c r="N269" s="38">
        <f>O269-SUM(G268:I268)</f>
        <v>2319300000</v>
      </c>
      <c r="O269" s="38">
        <f>E269-F269</f>
        <v>2520200000</v>
      </c>
    </row>
    <row r="270" spans="1:15" x14ac:dyDescent="0.35">
      <c r="A270" s="2">
        <v>292</v>
      </c>
      <c r="B270" s="2" t="s">
        <v>186</v>
      </c>
      <c r="C270" s="2" t="s">
        <v>17</v>
      </c>
      <c r="D270" s="2" t="s">
        <v>18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s="2" t="s">
        <v>82</v>
      </c>
      <c r="K270" s="2" t="s">
        <v>187</v>
      </c>
      <c r="L270" s="2">
        <f>1-(F270/E270)</f>
        <v>0.37495783437341879</v>
      </c>
      <c r="M270" s="2">
        <f>N270/E270</f>
        <v>0.34329144881092932</v>
      </c>
      <c r="N270" s="38">
        <f>O270-SUM(G269:I269)</f>
        <v>1628300000</v>
      </c>
      <c r="O270" s="38">
        <f>E270-F270</f>
        <v>1778500000</v>
      </c>
    </row>
    <row r="271" spans="1:15" x14ac:dyDescent="0.35">
      <c r="A271" s="2">
        <v>293</v>
      </c>
      <c r="B271" s="2" t="s">
        <v>186</v>
      </c>
      <c r="C271" s="2" t="s">
        <v>19</v>
      </c>
      <c r="D271" s="2" t="s">
        <v>20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s="2" t="s">
        <v>82</v>
      </c>
      <c r="K271" s="2" t="s">
        <v>187</v>
      </c>
      <c r="L271" s="2">
        <f>1-(F271/E271)</f>
        <v>0.35909755588050973</v>
      </c>
      <c r="M271" s="2">
        <f>N271/E271</f>
        <v>0.31146856068518908</v>
      </c>
      <c r="N271" s="38">
        <f>O271-SUM(G270:I270)</f>
        <v>1341900000</v>
      </c>
      <c r="O271" s="38">
        <f>E271-F271</f>
        <v>1547100000</v>
      </c>
    </row>
    <row r="272" spans="1:15" x14ac:dyDescent="0.35">
      <c r="A272" s="2">
        <v>294</v>
      </c>
      <c r="B272" s="2" t="s">
        <v>188</v>
      </c>
      <c r="C272" s="2" t="s">
        <v>11</v>
      </c>
      <c r="D272" s="2" t="s">
        <v>12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s="2" t="s">
        <v>69</v>
      </c>
      <c r="K272" s="2" t="s">
        <v>189</v>
      </c>
      <c r="L272" s="2">
        <f>1-(F272/E272)</f>
        <v>0.93197895882459636</v>
      </c>
      <c r="M272" s="2">
        <f>N272/E272</f>
        <v>0.8741157264647198</v>
      </c>
      <c r="N272" s="38">
        <f>O272-SUM(G271:I271)</f>
        <v>4819000000</v>
      </c>
      <c r="O272" s="38">
        <f>E272-F272</f>
        <v>5138000000</v>
      </c>
    </row>
    <row r="273" spans="1:15" x14ac:dyDescent="0.35">
      <c r="A273" s="2">
        <v>295</v>
      </c>
      <c r="B273" s="2" t="s">
        <v>188</v>
      </c>
      <c r="C273" s="2" t="s">
        <v>15</v>
      </c>
      <c r="D273" s="2" t="s">
        <v>16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s="2" t="s">
        <v>69</v>
      </c>
      <c r="K273" s="2" t="s">
        <v>189</v>
      </c>
      <c r="L273" s="2">
        <f>1-(F273/E273)</f>
        <v>0.95791934541203971</v>
      </c>
      <c r="M273" s="2">
        <f>N273/E273</f>
        <v>0.20397428404441847</v>
      </c>
      <c r="N273" s="38">
        <f>O273-SUM(G272:I272)</f>
        <v>1047000000</v>
      </c>
      <c r="O273" s="38">
        <f>E273-F273</f>
        <v>4917000000</v>
      </c>
    </row>
    <row r="274" spans="1:15" x14ac:dyDescent="0.35">
      <c r="A274" s="2">
        <v>296</v>
      </c>
      <c r="B274" s="2" t="s">
        <v>188</v>
      </c>
      <c r="C274" s="2" t="s">
        <v>17</v>
      </c>
      <c r="D274" s="2" t="s">
        <v>18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s="2" t="s">
        <v>69</v>
      </c>
      <c r="K274" s="2" t="s">
        <v>189</v>
      </c>
      <c r="L274" s="2">
        <f>1-(F274/E274)</f>
        <v>0.97004867090977165</v>
      </c>
      <c r="M274" s="2">
        <f>N274/E274</f>
        <v>0.27311868214152002</v>
      </c>
      <c r="N274" s="38">
        <f>O274-SUM(G273:I273)</f>
        <v>1459000000</v>
      </c>
      <c r="O274" s="38">
        <f>E274-F274</f>
        <v>5182000000</v>
      </c>
    </row>
    <row r="275" spans="1:15" x14ac:dyDescent="0.35">
      <c r="A275" s="2">
        <v>297</v>
      </c>
      <c r="B275" s="2" t="s">
        <v>188</v>
      </c>
      <c r="C275" s="2" t="s">
        <v>19</v>
      </c>
      <c r="D275" s="2" t="s">
        <v>20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s="2" t="s">
        <v>69</v>
      </c>
      <c r="K275" s="2" t="s">
        <v>189</v>
      </c>
      <c r="L275" s="2">
        <f>1-(F275/E275)</f>
        <v>0.95507960576194084</v>
      </c>
      <c r="M275" s="2">
        <f>N275/E275</f>
        <v>0.25170583775587568</v>
      </c>
      <c r="N275" s="38">
        <f>O275-SUM(G274:I274)</f>
        <v>1328000000</v>
      </c>
      <c r="O275" s="38">
        <f>E275-F275</f>
        <v>5039000000</v>
      </c>
    </row>
    <row r="276" spans="1:15" x14ac:dyDescent="0.35">
      <c r="A276" s="2">
        <v>298</v>
      </c>
      <c r="B276" s="2" t="s">
        <v>190</v>
      </c>
      <c r="C276" s="2" t="s">
        <v>11</v>
      </c>
      <c r="D276" s="2" t="s">
        <v>12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s="2" t="s">
        <v>54</v>
      </c>
      <c r="K276" s="2" t="s">
        <v>191</v>
      </c>
      <c r="L276" s="2">
        <f>1-(F276/E276)</f>
        <v>0.44197268900373043</v>
      </c>
      <c r="M276" s="2">
        <f>N276/E276</f>
        <v>-0.77675485129539001</v>
      </c>
      <c r="N276" s="38">
        <f>O276-SUM(G275:I275)</f>
        <v>-2269600000</v>
      </c>
      <c r="O276" s="38">
        <f>E276-F276</f>
        <v>1291400000</v>
      </c>
    </row>
    <row r="277" spans="1:15" x14ac:dyDescent="0.35">
      <c r="A277" s="2">
        <v>299</v>
      </c>
      <c r="B277" s="2" t="s">
        <v>190</v>
      </c>
      <c r="C277" s="2" t="s">
        <v>15</v>
      </c>
      <c r="D277" s="2" t="s">
        <v>16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s="2" t="s">
        <v>54</v>
      </c>
      <c r="K277" s="2" t="s">
        <v>191</v>
      </c>
      <c r="L277" s="2">
        <f>1-(F277/E277)</f>
        <v>0.45017687756315938</v>
      </c>
      <c r="M277" s="2">
        <f>N277/E277</f>
        <v>0.21654196537582568</v>
      </c>
      <c r="N277" s="38">
        <f>O277-SUM(G276:I276)</f>
        <v>691700000</v>
      </c>
      <c r="O277" s="38">
        <f>E277-F277</f>
        <v>1438000000</v>
      </c>
    </row>
    <row r="278" spans="1:15" x14ac:dyDescent="0.35">
      <c r="A278" s="2">
        <v>300</v>
      </c>
      <c r="B278" s="2" t="s">
        <v>190</v>
      </c>
      <c r="C278" s="2" t="s">
        <v>17</v>
      </c>
      <c r="D278" s="2" t="s">
        <v>18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s="2" t="s">
        <v>54</v>
      </c>
      <c r="K278" s="2" t="s">
        <v>191</v>
      </c>
      <c r="L278" s="2">
        <f>1-(F278/E278)</f>
        <v>0.44059315866084425</v>
      </c>
      <c r="M278" s="2">
        <f>N278/E278</f>
        <v>0.1932011159631247</v>
      </c>
      <c r="N278" s="38">
        <f>O278-SUM(G277:I277)</f>
        <v>637100000</v>
      </c>
      <c r="O278" s="38">
        <f>E278-F278</f>
        <v>1452900000</v>
      </c>
    </row>
    <row r="279" spans="1:15" x14ac:dyDescent="0.35">
      <c r="A279" s="2">
        <v>301</v>
      </c>
      <c r="B279" s="2" t="s">
        <v>190</v>
      </c>
      <c r="C279" s="2" t="s">
        <v>19</v>
      </c>
      <c r="D279" s="2" t="s">
        <v>20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s="2" t="s">
        <v>54</v>
      </c>
      <c r="K279" s="2" t="s">
        <v>191</v>
      </c>
      <c r="L279" s="2">
        <f>1-(F279/E279)</f>
        <v>0.44532814893366324</v>
      </c>
      <c r="M279" s="2">
        <f>N279/E279</f>
        <v>0.20622717096736184</v>
      </c>
      <c r="N279" s="38">
        <f>O279-SUM(G278:I278)</f>
        <v>700100000</v>
      </c>
      <c r="O279" s="38">
        <f>E279-F279</f>
        <v>1511800000</v>
      </c>
    </row>
    <row r="280" spans="1:15" x14ac:dyDescent="0.35">
      <c r="A280" s="2">
        <v>302</v>
      </c>
      <c r="B280" s="2" t="s">
        <v>192</v>
      </c>
      <c r="C280" s="2" t="s">
        <v>11</v>
      </c>
      <c r="D280" s="2" t="s">
        <v>12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s="2" t="s">
        <v>110</v>
      </c>
      <c r="K280" s="2" t="s">
        <v>193</v>
      </c>
      <c r="L280" s="2">
        <f>1-(F280/E280)</f>
        <v>0.42505683663527116</v>
      </c>
      <c r="M280" s="2">
        <f>N280/E280</f>
        <v>0.35704774277362777</v>
      </c>
      <c r="N280" s="38">
        <f>O280-SUM(G279:I279)</f>
        <v>4397400000</v>
      </c>
      <c r="O280" s="38">
        <f>E280-F280</f>
        <v>5235000000</v>
      </c>
    </row>
    <row r="281" spans="1:15" x14ac:dyDescent="0.35">
      <c r="A281" s="2">
        <v>303</v>
      </c>
      <c r="B281" s="2" t="s">
        <v>192</v>
      </c>
      <c r="C281" s="2" t="s">
        <v>15</v>
      </c>
      <c r="D281" s="2" t="s">
        <v>16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s="2" t="s">
        <v>110</v>
      </c>
      <c r="K281" s="2" t="s">
        <v>193</v>
      </c>
      <c r="L281" s="2">
        <f>1-(F281/E281)</f>
        <v>0.32232704402515722</v>
      </c>
      <c r="M281" s="2">
        <f>N281/E281</f>
        <v>0.13710691823899371</v>
      </c>
      <c r="N281" s="38">
        <f>O281-SUM(G280:I280)</f>
        <v>2616000000</v>
      </c>
      <c r="O281" s="38">
        <f>E281-F281</f>
        <v>6150000000</v>
      </c>
    </row>
    <row r="282" spans="1:15" x14ac:dyDescent="0.35">
      <c r="A282" s="2">
        <v>304</v>
      </c>
      <c r="B282" s="2" t="s">
        <v>192</v>
      </c>
      <c r="C282" s="2" t="s">
        <v>17</v>
      </c>
      <c r="D282" s="2" t="s">
        <v>18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s="2" t="s">
        <v>110</v>
      </c>
      <c r="K282" s="2" t="s">
        <v>193</v>
      </c>
      <c r="L282" s="2">
        <f>1-(F282/E282)</f>
        <v>0.30598918918918916</v>
      </c>
      <c r="M282" s="2">
        <f>N282/E282</f>
        <v>0.15078918918918918</v>
      </c>
      <c r="N282" s="38">
        <f>O282-SUM(G281:I281)</f>
        <v>3487000000</v>
      </c>
      <c r="O282" s="38">
        <f>E282-F282</f>
        <v>7076000000</v>
      </c>
    </row>
    <row r="283" spans="1:15" x14ac:dyDescent="0.35">
      <c r="A283" s="2">
        <v>305</v>
      </c>
      <c r="B283" s="2" t="s">
        <v>192</v>
      </c>
      <c r="C283" s="2" t="s">
        <v>19</v>
      </c>
      <c r="D283" s="2" t="s">
        <v>20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s="2" t="s">
        <v>110</v>
      </c>
      <c r="K283" s="2" t="s">
        <v>193</v>
      </c>
      <c r="L283" s="2">
        <f>1-(F283/E283)</f>
        <v>0.19343465998119713</v>
      </c>
      <c r="M283" s="2">
        <f>N283/E283</f>
        <v>-7.8345346286430584E-2</v>
      </c>
      <c r="N283" s="38">
        <f>O283-SUM(G282:I282)</f>
        <v>-1000000000</v>
      </c>
      <c r="O283" s="38">
        <f>E283-F283</f>
        <v>2469000000</v>
      </c>
    </row>
    <row r="284" spans="1:15" x14ac:dyDescent="0.35">
      <c r="A284" s="2">
        <v>306</v>
      </c>
      <c r="B284" s="2" t="s">
        <v>194</v>
      </c>
      <c r="C284" s="2" t="s">
        <v>11</v>
      </c>
      <c r="D284" s="2" t="s">
        <v>12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s="2" t="s">
        <v>13</v>
      </c>
      <c r="K284" s="2" t="s">
        <v>195</v>
      </c>
      <c r="L284" s="2">
        <f>1-(F284/E284)</f>
        <v>0.15120643662933897</v>
      </c>
      <c r="M284" s="2">
        <f>N284/E284</f>
        <v>-7.4427378264482452E-2</v>
      </c>
      <c r="N284" s="38">
        <f>O284-SUM(G283:I283)</f>
        <v>-845429000</v>
      </c>
      <c r="O284" s="38">
        <f>E284-F284</f>
        <v>1717571000</v>
      </c>
    </row>
    <row r="285" spans="1:15" x14ac:dyDescent="0.35">
      <c r="A285" s="2">
        <v>307</v>
      </c>
      <c r="B285" s="2" t="s">
        <v>194</v>
      </c>
      <c r="C285" s="2" t="s">
        <v>15</v>
      </c>
      <c r="D285" s="2" t="s">
        <v>16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s="2" t="s">
        <v>13</v>
      </c>
      <c r="K285" s="2" t="s">
        <v>195</v>
      </c>
      <c r="L285" s="2">
        <f>1-(F285/E285)</f>
        <v>0.14398400699619418</v>
      </c>
      <c r="M285" s="2">
        <f>N285/E285</f>
        <v>6.2252138396916706E-2</v>
      </c>
      <c r="N285" s="38">
        <f>O285-SUM(G284:I284)</f>
        <v>793844000</v>
      </c>
      <c r="O285" s="38">
        <f>E285-F285</f>
        <v>1836095000</v>
      </c>
    </row>
    <row r="286" spans="1:15" x14ac:dyDescent="0.35">
      <c r="A286" s="2">
        <v>308</v>
      </c>
      <c r="B286" s="2" t="s">
        <v>194</v>
      </c>
      <c r="C286" s="2" t="s">
        <v>17</v>
      </c>
      <c r="D286" s="2" t="s">
        <v>18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s="2" t="s">
        <v>13</v>
      </c>
      <c r="K286" s="2" t="s">
        <v>195</v>
      </c>
      <c r="L286" s="2">
        <f>1-(F286/E286)</f>
        <v>0.14904543533450876</v>
      </c>
      <c r="M286" s="2">
        <f>N286/E286</f>
        <v>6.3415200533152513E-2</v>
      </c>
      <c r="N286" s="38">
        <f>O286-SUM(G285:I285)</f>
        <v>854207000</v>
      </c>
      <c r="O286" s="38">
        <f>E286-F286</f>
        <v>2007652000</v>
      </c>
    </row>
    <row r="287" spans="1:15" x14ac:dyDescent="0.35">
      <c r="A287" s="2">
        <v>309</v>
      </c>
      <c r="B287" s="2" t="s">
        <v>194</v>
      </c>
      <c r="C287" s="2" t="s">
        <v>19</v>
      </c>
      <c r="D287" s="2" t="s">
        <v>20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s="2" t="s">
        <v>13</v>
      </c>
      <c r="K287" s="2" t="s">
        <v>195</v>
      </c>
      <c r="L287" s="2">
        <f>1-(F287/E287)</f>
        <v>0.16833376817775847</v>
      </c>
      <c r="M287" s="2">
        <f>N287/E287</f>
        <v>7.4891637659723703E-2</v>
      </c>
      <c r="N287" s="38">
        <f>O287-SUM(G286:I286)</f>
        <v>1009246000</v>
      </c>
      <c r="O287" s="38">
        <f>E287-F287</f>
        <v>2268480000</v>
      </c>
    </row>
    <row r="288" spans="1:15" x14ac:dyDescent="0.35">
      <c r="A288" s="2">
        <v>310</v>
      </c>
      <c r="B288" s="2" t="s">
        <v>196</v>
      </c>
      <c r="C288" s="2" t="s">
        <v>11</v>
      </c>
      <c r="D288" s="2" t="s">
        <v>16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s="2" t="s">
        <v>23</v>
      </c>
      <c r="K288" s="2" t="s">
        <v>197</v>
      </c>
      <c r="L288" s="2">
        <f>1-(F288/E288)</f>
        <v>0.34457388105456777</v>
      </c>
      <c r="M288" s="2">
        <f>N288/E288</f>
        <v>0.17165297363580626</v>
      </c>
      <c r="N288" s="38">
        <f>O288-SUM(G287:I287)</f>
        <v>1399830000</v>
      </c>
      <c r="O288" s="38">
        <f>E288-F288</f>
        <v>2810000000</v>
      </c>
    </row>
    <row r="289" spans="1:15" x14ac:dyDescent="0.35">
      <c r="A289" s="2">
        <v>311</v>
      </c>
      <c r="B289" s="2" t="s">
        <v>196</v>
      </c>
      <c r="C289" s="2" t="s">
        <v>15</v>
      </c>
      <c r="D289" s="2" t="s">
        <v>18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s="2" t="s">
        <v>23</v>
      </c>
      <c r="K289" s="2" t="s">
        <v>197</v>
      </c>
      <c r="L289" s="2">
        <f>1-(F289/E289)</f>
        <v>0.34420289855072461</v>
      </c>
      <c r="M289" s="2">
        <f>N289/E289</f>
        <v>0.1354852876592007</v>
      </c>
      <c r="N289" s="38">
        <f>O289-SUM(G288:I288)</f>
        <v>1234000000</v>
      </c>
      <c r="O289" s="38">
        <f>E289-F289</f>
        <v>3135000000</v>
      </c>
    </row>
    <row r="290" spans="1:15" x14ac:dyDescent="0.35">
      <c r="A290" s="2">
        <v>312</v>
      </c>
      <c r="B290" s="2" t="s">
        <v>196</v>
      </c>
      <c r="C290" s="2" t="s">
        <v>17</v>
      </c>
      <c r="D290" s="2" t="s">
        <v>20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s="2" t="s">
        <v>23</v>
      </c>
      <c r="K290" s="2" t="s">
        <v>197</v>
      </c>
      <c r="L290" s="2">
        <f>1-(F290/E290)</f>
        <v>0.34119335657166294</v>
      </c>
      <c r="M290" s="2">
        <f>N290/E290</f>
        <v>0.11933565716629076</v>
      </c>
      <c r="N290" s="38">
        <f>O290-SUM(G289:I289)</f>
        <v>1164000000</v>
      </c>
      <c r="O290" s="38">
        <f>E290-F290</f>
        <v>3328000000</v>
      </c>
    </row>
    <row r="291" spans="1:15" x14ac:dyDescent="0.35">
      <c r="A291" s="2">
        <v>313</v>
      </c>
      <c r="B291" s="2" t="s">
        <v>196</v>
      </c>
      <c r="C291" s="2" t="s">
        <v>19</v>
      </c>
      <c r="D291" s="2" t="s">
        <v>78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s="2" t="s">
        <v>23</v>
      </c>
      <c r="K291" s="2" t="s">
        <v>197</v>
      </c>
      <c r="L291" s="2">
        <f>1-(F291/E291)</f>
        <v>0.3567906768265352</v>
      </c>
      <c r="M291" s="2">
        <f>N291/E291</f>
        <v>0.28045374616418989</v>
      </c>
      <c r="N291" s="38">
        <f>O291-SUM(G290:I290)</f>
        <v>8134000000</v>
      </c>
      <c r="O291" s="38">
        <f>E291-F291</f>
        <v>10348000000</v>
      </c>
    </row>
    <row r="292" spans="1:15" x14ac:dyDescent="0.35">
      <c r="A292" s="2">
        <v>314</v>
      </c>
      <c r="B292" s="2" t="s">
        <v>198</v>
      </c>
      <c r="C292" s="2" t="s">
        <v>11</v>
      </c>
      <c r="D292" s="2" t="s">
        <v>12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s="2" t="s">
        <v>34</v>
      </c>
      <c r="K292" s="2" t="s">
        <v>108</v>
      </c>
      <c r="L292" s="2">
        <f>1-(F292/E292)</f>
        <v>0.38528108794944882</v>
      </c>
      <c r="M292" s="2">
        <f>N292/E292</f>
        <v>0.14512861018578935</v>
      </c>
      <c r="N292" s="38">
        <f>O292-SUM(G291:I291)</f>
        <v>4226000000</v>
      </c>
      <c r="O292" s="38">
        <f>E292-F292</f>
        <v>11219000000</v>
      </c>
    </row>
    <row r="293" spans="1:15" x14ac:dyDescent="0.35">
      <c r="A293" s="2">
        <v>315</v>
      </c>
      <c r="B293" s="2" t="s">
        <v>198</v>
      </c>
      <c r="C293" s="2" t="s">
        <v>15</v>
      </c>
      <c r="D293" s="2" t="s">
        <v>16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s="2" t="s">
        <v>34</v>
      </c>
      <c r="K293" s="2" t="s">
        <v>108</v>
      </c>
      <c r="L293" s="2">
        <f>1-(F293/E293)</f>
        <v>0.35562075355157508</v>
      </c>
      <c r="M293" s="2">
        <f>N293/E293</f>
        <v>8.5639283508338479E-2</v>
      </c>
      <c r="N293" s="38">
        <f>O293-SUM(G292:I292)</f>
        <v>2773000000</v>
      </c>
      <c r="O293" s="38">
        <f>E293-F293</f>
        <v>11515000000</v>
      </c>
    </row>
    <row r="294" spans="1:15" x14ac:dyDescent="0.35">
      <c r="A294" s="2">
        <v>316</v>
      </c>
      <c r="B294" s="2" t="s">
        <v>198</v>
      </c>
      <c r="C294" s="2" t="s">
        <v>17</v>
      </c>
      <c r="D294" s="2" t="s">
        <v>18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s="2" t="s">
        <v>34</v>
      </c>
      <c r="K294" s="2" t="s">
        <v>108</v>
      </c>
      <c r="L294" s="2">
        <f>1-(F294/E294)</f>
        <v>0.38895571976857424</v>
      </c>
      <c r="M294" s="2">
        <f>N294/E294</f>
        <v>0.12146989746233602</v>
      </c>
      <c r="N294" s="38">
        <f>O294-SUM(G293:I293)</f>
        <v>4241000000</v>
      </c>
      <c r="O294" s="38">
        <f>E294-F294</f>
        <v>13580000000</v>
      </c>
    </row>
    <row r="295" spans="1:15" x14ac:dyDescent="0.35">
      <c r="A295" s="2">
        <v>317</v>
      </c>
      <c r="B295" s="2" t="s">
        <v>198</v>
      </c>
      <c r="C295" s="2" t="s">
        <v>19</v>
      </c>
      <c r="D295" s="2" t="s">
        <v>20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s="2" t="s">
        <v>34</v>
      </c>
      <c r="K295" s="2" t="s">
        <v>108</v>
      </c>
      <c r="L295" s="2">
        <f>1-(F295/E295)</f>
        <v>0.38509874326750448</v>
      </c>
      <c r="M295" s="2">
        <f>N295/E295</f>
        <v>0.11379237511880874</v>
      </c>
      <c r="N295" s="38">
        <f>O295-SUM(G294:I294)</f>
        <v>4310000000</v>
      </c>
      <c r="O295" s="38">
        <f>E295-F295</f>
        <v>14586000000</v>
      </c>
    </row>
    <row r="296" spans="1:15" x14ac:dyDescent="0.35">
      <c r="A296" s="2">
        <v>318</v>
      </c>
      <c r="B296" s="2" t="s">
        <v>199</v>
      </c>
      <c r="C296" s="2" t="s">
        <v>11</v>
      </c>
      <c r="D296" s="2" t="s">
        <v>12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s="2" t="s">
        <v>69</v>
      </c>
      <c r="K296" s="2" t="s">
        <v>72</v>
      </c>
      <c r="L296" s="2">
        <f>1-(F296/E296)</f>
        <v>0.15422038433471175</v>
      </c>
      <c r="M296" s="2">
        <f>N296/E296</f>
        <v>-2.5845293116030161</v>
      </c>
      <c r="N296" s="38">
        <f>O296-SUM(G295:I295)</f>
        <v>-10625000000</v>
      </c>
      <c r="O296" s="38">
        <f>E296-F296</f>
        <v>634000000</v>
      </c>
    </row>
    <row r="297" spans="1:15" x14ac:dyDescent="0.35">
      <c r="A297" s="2">
        <v>319</v>
      </c>
      <c r="B297" s="2" t="s">
        <v>199</v>
      </c>
      <c r="C297" s="2" t="s">
        <v>15</v>
      </c>
      <c r="D297" s="2" t="s">
        <v>16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s="2" t="s">
        <v>69</v>
      </c>
      <c r="K297" s="2" t="s">
        <v>72</v>
      </c>
      <c r="L297" s="2">
        <f>1-(F297/E297)</f>
        <v>0.17280953431913482</v>
      </c>
      <c r="M297" s="2">
        <f>N297/E297</f>
        <v>0.16971970867358199</v>
      </c>
      <c r="N297" s="38">
        <f>O297-SUM(G296:I296)</f>
        <v>769000000</v>
      </c>
      <c r="O297" s="38">
        <f>E297-F297</f>
        <v>783000000</v>
      </c>
    </row>
    <row r="298" spans="1:15" x14ac:dyDescent="0.35">
      <c r="A298" s="2">
        <v>320</v>
      </c>
      <c r="B298" s="2" t="s">
        <v>199</v>
      </c>
      <c r="C298" s="2" t="s">
        <v>17</v>
      </c>
      <c r="D298" s="2" t="s">
        <v>18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s="2" t="s">
        <v>69</v>
      </c>
      <c r="K298" s="2" t="s">
        <v>72</v>
      </c>
      <c r="L298" s="2">
        <f>1-(F298/E298)</f>
        <v>0.15935288169868556</v>
      </c>
      <c r="M298" s="2">
        <f>N298/E298</f>
        <v>0.156319514661274</v>
      </c>
      <c r="N298" s="38">
        <f>O298-SUM(G297:I297)</f>
        <v>773000000</v>
      </c>
      <c r="O298" s="38">
        <f>E298-F298</f>
        <v>788000000</v>
      </c>
    </row>
    <row r="299" spans="1:15" x14ac:dyDescent="0.35">
      <c r="A299" s="2">
        <v>321</v>
      </c>
      <c r="B299" s="2" t="s">
        <v>199</v>
      </c>
      <c r="C299" s="2" t="s">
        <v>19</v>
      </c>
      <c r="D299" s="2" t="s">
        <v>20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s="2" t="s">
        <v>69</v>
      </c>
      <c r="K299" s="2" t="s">
        <v>72</v>
      </c>
      <c r="L299" s="2">
        <f>1-(F299/E299)</f>
        <v>0.18416958381952553</v>
      </c>
      <c r="M299" s="2">
        <f>N299/E299</f>
        <v>0.18144690781796965</v>
      </c>
      <c r="N299" s="38">
        <f>O299-SUM(G298:I298)</f>
        <v>933000000</v>
      </c>
      <c r="O299" s="38">
        <f>E299-F299</f>
        <v>947000000</v>
      </c>
    </row>
    <row r="300" spans="1:15" x14ac:dyDescent="0.35">
      <c r="A300" s="2">
        <v>322</v>
      </c>
      <c r="B300" s="2" t="s">
        <v>200</v>
      </c>
      <c r="C300" s="2" t="s">
        <v>11</v>
      </c>
      <c r="D300" s="2" t="s">
        <v>12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s="2" t="s">
        <v>54</v>
      </c>
      <c r="K300" s="2" t="s">
        <v>191</v>
      </c>
      <c r="L300" s="2">
        <f>1-(F300/E300)</f>
        <v>0.58132865086333041</v>
      </c>
      <c r="M300" s="2">
        <f>N300/E300</f>
        <v>0.58056774948785483</v>
      </c>
      <c r="N300" s="38">
        <f>O300-SUM(G299:I299)</f>
        <v>9919000000</v>
      </c>
      <c r="O300" s="38">
        <f>E300-F300</f>
        <v>9932000000</v>
      </c>
    </row>
    <row r="301" spans="1:15" x14ac:dyDescent="0.35">
      <c r="A301" s="2">
        <v>323</v>
      </c>
      <c r="B301" s="2" t="s">
        <v>200</v>
      </c>
      <c r="C301" s="2" t="s">
        <v>15</v>
      </c>
      <c r="D301" s="2" t="s">
        <v>16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s="2" t="s">
        <v>54</v>
      </c>
      <c r="K301" s="2" t="s">
        <v>191</v>
      </c>
      <c r="L301" s="2">
        <f>1-(F301/E301)</f>
        <v>0.58559127439724457</v>
      </c>
      <c r="M301" s="2">
        <f>N301/E301</f>
        <v>0.23869115958668197</v>
      </c>
      <c r="N301" s="38">
        <f>O301-SUM(G300:I300)</f>
        <v>4158000000</v>
      </c>
      <c r="O301" s="38">
        <f>E301-F301</f>
        <v>10201000000</v>
      </c>
    </row>
    <row r="302" spans="1:15" x14ac:dyDescent="0.35">
      <c r="A302" s="2">
        <v>324</v>
      </c>
      <c r="B302" s="2" t="s">
        <v>200</v>
      </c>
      <c r="C302" s="2" t="s">
        <v>17</v>
      </c>
      <c r="D302" s="2" t="s">
        <v>18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s="2" t="s">
        <v>54</v>
      </c>
      <c r="K302" s="2" t="s">
        <v>191</v>
      </c>
      <c r="L302" s="2">
        <f>1-(F302/E302)</f>
        <v>0.58511315621925108</v>
      </c>
      <c r="M302" s="2">
        <f>N302/E302</f>
        <v>0.20049777160386642</v>
      </c>
      <c r="N302" s="38">
        <f>O302-SUM(G301:I301)</f>
        <v>3464000000</v>
      </c>
      <c r="O302" s="38">
        <f>E302-F302</f>
        <v>10109000000</v>
      </c>
    </row>
    <row r="303" spans="1:15" x14ac:dyDescent="0.35">
      <c r="A303" s="2">
        <v>325</v>
      </c>
      <c r="B303" s="2" t="s">
        <v>200</v>
      </c>
      <c r="C303" s="2" t="s">
        <v>19</v>
      </c>
      <c r="D303" s="2" t="s">
        <v>20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s="2" t="s">
        <v>54</v>
      </c>
      <c r="K303" s="2" t="s">
        <v>191</v>
      </c>
      <c r="L303" s="2">
        <f>1-(F303/E303)</f>
        <v>0.58619184233503807</v>
      </c>
      <c r="M303" s="2">
        <f>N303/E303</f>
        <v>0.17756018460770862</v>
      </c>
      <c r="N303" s="38">
        <f>O303-SUM(G302:I302)</f>
        <v>2847000000</v>
      </c>
      <c r="O303" s="38">
        <f>E303-F303</f>
        <v>9399000000</v>
      </c>
    </row>
    <row r="304" spans="1:15" x14ac:dyDescent="0.35">
      <c r="A304" s="2">
        <v>326</v>
      </c>
      <c r="B304" s="2" t="s">
        <v>201</v>
      </c>
      <c r="C304" s="2" t="s">
        <v>11</v>
      </c>
      <c r="D304" s="2" t="s">
        <v>167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s="2" t="s">
        <v>54</v>
      </c>
      <c r="K304" s="2" t="s">
        <v>191</v>
      </c>
      <c r="L304" s="2">
        <f>1-(F304/E304)</f>
        <v>0.43213446593168259</v>
      </c>
      <c r="M304" s="2">
        <f>N304/E304</f>
        <v>-0.76251581420567505</v>
      </c>
      <c r="N304" s="38">
        <f>O304-SUM(G303:I303)</f>
        <v>-4219000000</v>
      </c>
      <c r="O304" s="38">
        <f>E304-F304</f>
        <v>2391000000</v>
      </c>
    </row>
    <row r="305" spans="1:15" x14ac:dyDescent="0.35">
      <c r="A305" s="2">
        <v>327</v>
      </c>
      <c r="B305" s="2" t="s">
        <v>201</v>
      </c>
      <c r="C305" s="2" t="s">
        <v>15</v>
      </c>
      <c r="D305" s="2" t="s">
        <v>168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s="2" t="s">
        <v>54</v>
      </c>
      <c r="K305" s="2" t="s">
        <v>191</v>
      </c>
      <c r="L305" s="2">
        <f>1-(F305/E305)</f>
        <v>0.42727602466449044</v>
      </c>
      <c r="M305" s="2">
        <f>N305/E305</f>
        <v>0.16956837141820819</v>
      </c>
      <c r="N305" s="38">
        <f>O305-SUM(G304:I304)</f>
        <v>935000000</v>
      </c>
      <c r="O305" s="38">
        <f>E305-F305</f>
        <v>2356000000</v>
      </c>
    </row>
    <row r="306" spans="1:15" x14ac:dyDescent="0.35">
      <c r="A306" s="2">
        <v>328</v>
      </c>
      <c r="B306" s="2" t="s">
        <v>201</v>
      </c>
      <c r="C306" s="2" t="s">
        <v>17</v>
      </c>
      <c r="D306" s="2" t="s">
        <v>169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s="2" t="s">
        <v>54</v>
      </c>
      <c r="K306" s="2" t="s">
        <v>191</v>
      </c>
      <c r="L306" s="2">
        <f>1-(F306/E306)</f>
        <v>0.4358974358974359</v>
      </c>
      <c r="M306" s="2">
        <f>N306/E306</f>
        <v>0.19204244031830239</v>
      </c>
      <c r="N306" s="38">
        <f>O306-SUM(G305:I305)</f>
        <v>1086000000</v>
      </c>
      <c r="O306" s="38">
        <f>E306-F306</f>
        <v>2465000000</v>
      </c>
    </row>
    <row r="307" spans="1:15" x14ac:dyDescent="0.35">
      <c r="A307" s="2">
        <v>329</v>
      </c>
      <c r="B307" s="2" t="s">
        <v>201</v>
      </c>
      <c r="C307" s="2" t="s">
        <v>19</v>
      </c>
      <c r="D307" s="2" t="s">
        <v>170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s="2" t="s">
        <v>54</v>
      </c>
      <c r="K307" s="2" t="s">
        <v>191</v>
      </c>
      <c r="L307" s="2">
        <f>1-(F307/E307)</f>
        <v>0.45096337441416423</v>
      </c>
      <c r="M307" s="2">
        <f>N307/E307</f>
        <v>0.19805589307411908</v>
      </c>
      <c r="N307" s="38">
        <f>O307-SUM(G306:I306)</f>
        <v>1141000000</v>
      </c>
      <c r="O307" s="38">
        <f>E307-F307</f>
        <v>2598000000</v>
      </c>
    </row>
    <row r="308" spans="1:15" x14ac:dyDescent="0.35">
      <c r="A308" s="2">
        <v>330</v>
      </c>
      <c r="B308" s="2" t="s">
        <v>202</v>
      </c>
      <c r="C308" s="2" t="s">
        <v>11</v>
      </c>
      <c r="D308" s="2" t="s">
        <v>16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s="2" t="s">
        <v>69</v>
      </c>
      <c r="K308" s="2" t="s">
        <v>189</v>
      </c>
      <c r="L308" s="2">
        <f>1-(F308/E308)</f>
        <v>0.9793698424606152</v>
      </c>
      <c r="M308" s="2">
        <f>N308/E308</f>
        <v>0.40397599399849965</v>
      </c>
      <c r="N308" s="38">
        <f>O308-SUM(G307:I307)</f>
        <v>1077000000</v>
      </c>
      <c r="O308" s="38">
        <f>E308-F308</f>
        <v>2611000000</v>
      </c>
    </row>
    <row r="309" spans="1:15" x14ac:dyDescent="0.35">
      <c r="A309" s="2">
        <v>331</v>
      </c>
      <c r="B309" s="2" t="s">
        <v>202</v>
      </c>
      <c r="C309" s="2" t="s">
        <v>15</v>
      </c>
      <c r="D309" s="2" t="s">
        <v>18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s="2" t="s">
        <v>69</v>
      </c>
      <c r="K309" s="2" t="s">
        <v>189</v>
      </c>
      <c r="L309" s="2">
        <f>1-(F309/E309)</f>
        <v>0.98273878020713468</v>
      </c>
      <c r="M309" s="2">
        <f>N309/E309</f>
        <v>0.32451093210586879</v>
      </c>
      <c r="N309" s="38">
        <f>O309-SUM(G308:I308)</f>
        <v>846000000</v>
      </c>
      <c r="O309" s="38">
        <f>E309-F309</f>
        <v>2562000000</v>
      </c>
    </row>
    <row r="310" spans="1:15" x14ac:dyDescent="0.35">
      <c r="A310" s="2">
        <v>332</v>
      </c>
      <c r="B310" s="2" t="s">
        <v>202</v>
      </c>
      <c r="C310" s="2" t="s">
        <v>17</v>
      </c>
      <c r="D310" s="2" t="s">
        <v>20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s="2" t="s">
        <v>69</v>
      </c>
      <c r="K310" s="2" t="s">
        <v>189</v>
      </c>
      <c r="L310" s="2">
        <f>1-(F310/E310)</f>
        <v>0.98474636395885062</v>
      </c>
      <c r="M310" s="2">
        <f>N310/E310</f>
        <v>0.4036892515076268</v>
      </c>
      <c r="N310" s="38">
        <f>O310-SUM(G309:I309)</f>
        <v>1138000000</v>
      </c>
      <c r="O310" s="38">
        <f>E310-F310</f>
        <v>2776000000</v>
      </c>
    </row>
    <row r="311" spans="1:15" x14ac:dyDescent="0.35">
      <c r="A311" s="2">
        <v>333</v>
      </c>
      <c r="B311" s="2" t="s">
        <v>202</v>
      </c>
      <c r="C311" s="2" t="s">
        <v>19</v>
      </c>
      <c r="D311" s="2" t="s">
        <v>78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s="2" t="s">
        <v>69</v>
      </c>
      <c r="K311" s="2" t="s">
        <v>189</v>
      </c>
      <c r="L311" s="2">
        <f>1-(F311/E311)</f>
        <v>0.98648648648648651</v>
      </c>
      <c r="M311" s="2">
        <f>N311/E311</f>
        <v>0.30878378378378379</v>
      </c>
      <c r="N311" s="38">
        <f>O311-SUM(G310:I310)</f>
        <v>914000000</v>
      </c>
      <c r="O311" s="38">
        <f>E311-F311</f>
        <v>2920000000</v>
      </c>
    </row>
    <row r="312" spans="1:15" x14ac:dyDescent="0.35">
      <c r="A312" s="2">
        <v>338</v>
      </c>
      <c r="B312" s="2" t="s">
        <v>203</v>
      </c>
      <c r="C312" s="2" t="s">
        <v>11</v>
      </c>
      <c r="D312" s="2" t="s">
        <v>16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s="2" t="s">
        <v>23</v>
      </c>
      <c r="K312" s="2" t="s">
        <v>204</v>
      </c>
      <c r="L312" s="2">
        <f>1-(F312/E312)</f>
        <v>0.26590287846883165</v>
      </c>
      <c r="M312" s="2">
        <f>N312/E312</f>
        <v>-0.38239110356496364</v>
      </c>
      <c r="N312" s="38">
        <f>O312-SUM(G311:I311)</f>
        <v>-1229231000</v>
      </c>
      <c r="O312" s="38">
        <f>E312-F312</f>
        <v>854769000</v>
      </c>
    </row>
    <row r="313" spans="1:15" x14ac:dyDescent="0.35">
      <c r="A313" s="2">
        <v>339</v>
      </c>
      <c r="B313" s="2" t="s">
        <v>203</v>
      </c>
      <c r="C313" s="2" t="s">
        <v>15</v>
      </c>
      <c r="D313" s="2" t="s">
        <v>18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s="2" t="s">
        <v>23</v>
      </c>
      <c r="K313" s="2" t="s">
        <v>204</v>
      </c>
      <c r="L313" s="2">
        <f>1-(F313/E313)</f>
        <v>0.27207468644336585</v>
      </c>
      <c r="M313" s="2">
        <f>N313/E313</f>
        <v>0.19910307723277126</v>
      </c>
      <c r="N313" s="38">
        <f>O313-SUM(G312:I312)</f>
        <v>817969000</v>
      </c>
      <c r="O313" s="38">
        <f>E313-F313</f>
        <v>1117756000</v>
      </c>
    </row>
    <row r="314" spans="1:15" x14ac:dyDescent="0.35">
      <c r="A314" s="2">
        <v>340</v>
      </c>
      <c r="B314" s="2" t="s">
        <v>203</v>
      </c>
      <c r="C314" s="2" t="s">
        <v>17</v>
      </c>
      <c r="D314" s="2" t="s">
        <v>20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s="2" t="s">
        <v>23</v>
      </c>
      <c r="K314" s="2" t="s">
        <v>204</v>
      </c>
      <c r="L314" s="2">
        <f>1-(F314/E314)</f>
        <v>0.26088176480036651</v>
      </c>
      <c r="M314" s="2">
        <f>N314/E314</f>
        <v>0.17548919482549521</v>
      </c>
      <c r="N314" s="38">
        <f>O314-SUM(G313:I313)</f>
        <v>789916000</v>
      </c>
      <c r="O314" s="38">
        <f>E314-F314</f>
        <v>1174287000</v>
      </c>
    </row>
    <row r="315" spans="1:15" x14ac:dyDescent="0.35">
      <c r="A315" s="2">
        <v>341</v>
      </c>
      <c r="B315" s="2" t="s">
        <v>203</v>
      </c>
      <c r="C315" s="2" t="s">
        <v>19</v>
      </c>
      <c r="D315" s="2" t="s">
        <v>78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s="2" t="s">
        <v>23</v>
      </c>
      <c r="K315" s="2" t="s">
        <v>204</v>
      </c>
      <c r="L315" s="2">
        <f>1-(F315/E315)</f>
        <v>0.12760373979608564</v>
      </c>
      <c r="M315" s="2">
        <f>N315/E315</f>
        <v>3.012818411303806E-2</v>
      </c>
      <c r="N315" s="38">
        <f>O315-SUM(G314:I314)</f>
        <v>117632000</v>
      </c>
      <c r="O315" s="38">
        <f>E315-F315</f>
        <v>498214000</v>
      </c>
    </row>
    <row r="316" spans="1:15" x14ac:dyDescent="0.35">
      <c r="A316" s="2">
        <v>342</v>
      </c>
      <c r="B316" s="2" t="s">
        <v>205</v>
      </c>
      <c r="C316" s="2" t="s">
        <v>11</v>
      </c>
      <c r="D316" s="2" t="s">
        <v>16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s="2" t="s">
        <v>13</v>
      </c>
      <c r="K316" s="2" t="s">
        <v>206</v>
      </c>
      <c r="L316" s="2">
        <f>1-(F316/E316)</f>
        <v>0.24738454424599732</v>
      </c>
      <c r="M316" s="2">
        <f>N316/E316</f>
        <v>0.22295774810704583</v>
      </c>
      <c r="N316" s="38">
        <f>O316-SUM(G315:I315)</f>
        <v>3857392000</v>
      </c>
      <c r="O316" s="38">
        <f>E316-F316</f>
        <v>4280000000</v>
      </c>
    </row>
    <row r="317" spans="1:15" x14ac:dyDescent="0.35">
      <c r="A317" s="2">
        <v>343</v>
      </c>
      <c r="B317" s="2" t="s">
        <v>205</v>
      </c>
      <c r="C317" s="2" t="s">
        <v>15</v>
      </c>
      <c r="D317" s="2" t="s">
        <v>18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s="2" t="s">
        <v>13</v>
      </c>
      <c r="K317" s="2" t="s">
        <v>206</v>
      </c>
      <c r="L317" s="2">
        <f>1-(F317/E317)</f>
        <v>0.25290047344050781</v>
      </c>
      <c r="M317" s="2">
        <f>N317/E317</f>
        <v>0.12075334269809063</v>
      </c>
      <c r="N317" s="38">
        <f>O317-SUM(G316:I316)</f>
        <v>2321000000</v>
      </c>
      <c r="O317" s="38">
        <f>E317-F317</f>
        <v>4861000000</v>
      </c>
    </row>
    <row r="318" spans="1:15" x14ac:dyDescent="0.35">
      <c r="A318" s="2">
        <v>344</v>
      </c>
      <c r="B318" s="2" t="s">
        <v>205</v>
      </c>
      <c r="C318" s="2" t="s">
        <v>17</v>
      </c>
      <c r="D318" s="2" t="s">
        <v>20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s="2" t="s">
        <v>13</v>
      </c>
      <c r="K318" s="2" t="s">
        <v>206</v>
      </c>
      <c r="L318" s="2">
        <f>1-(F318/E318)</f>
        <v>0.25886970172684454</v>
      </c>
      <c r="M318" s="2">
        <f>N318/E318</f>
        <v>0.10889586603872319</v>
      </c>
      <c r="N318" s="38">
        <f>O318-SUM(G317:I317)</f>
        <v>2081000000</v>
      </c>
      <c r="O318" s="38">
        <f>E318-F318</f>
        <v>4947000000</v>
      </c>
    </row>
    <row r="319" spans="1:15" x14ac:dyDescent="0.35">
      <c r="A319" s="2">
        <v>345</v>
      </c>
      <c r="B319" s="2" t="s">
        <v>205</v>
      </c>
      <c r="C319" s="2" t="s">
        <v>19</v>
      </c>
      <c r="D319" s="2" t="s">
        <v>78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s="2" t="s">
        <v>13</v>
      </c>
      <c r="K319" s="2" t="s">
        <v>206</v>
      </c>
      <c r="L319" s="2">
        <f>1-(F319/E319)</f>
        <v>0.2542692329659032</v>
      </c>
      <c r="M319" s="2">
        <f>N319/E319</f>
        <v>8.8411673996230511E-2</v>
      </c>
      <c r="N319" s="38">
        <f>O319-SUM(G318:I318)</f>
        <v>1548000000</v>
      </c>
      <c r="O319" s="38">
        <f>E319-F319</f>
        <v>4452000000</v>
      </c>
    </row>
    <row r="320" spans="1:15" x14ac:dyDescent="0.35">
      <c r="A320" s="2">
        <v>346</v>
      </c>
      <c r="B320" s="2" t="s">
        <v>207</v>
      </c>
      <c r="C320" s="2" t="s">
        <v>11</v>
      </c>
      <c r="D320" s="2" t="s">
        <v>16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s="2" t="s">
        <v>64</v>
      </c>
      <c r="K320" s="2" t="s">
        <v>65</v>
      </c>
      <c r="L320" s="2">
        <f>1-(F320/E320)</f>
        <v>0.30520865062442892</v>
      </c>
      <c r="M320" s="2">
        <f>N320/E320</f>
        <v>-0.12503807493146513</v>
      </c>
      <c r="N320" s="38">
        <f>O320-SUM(G319:I319)</f>
        <v>-821000000</v>
      </c>
      <c r="O320" s="38">
        <f>E320-F320</f>
        <v>2004000000</v>
      </c>
    </row>
    <row r="321" spans="1:15" x14ac:dyDescent="0.35">
      <c r="A321" s="2">
        <v>347</v>
      </c>
      <c r="B321" s="2" t="s">
        <v>207</v>
      </c>
      <c r="C321" s="2" t="s">
        <v>15</v>
      </c>
      <c r="D321" s="2" t="s">
        <v>18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s="2" t="s">
        <v>64</v>
      </c>
      <c r="K321" s="2" t="s">
        <v>65</v>
      </c>
      <c r="L321" s="2">
        <f>1-(F321/E321)</f>
        <v>0.29098760273018531</v>
      </c>
      <c r="M321" s="2">
        <f>N321/E321</f>
        <v>0.17091516924362724</v>
      </c>
      <c r="N321" s="38">
        <f>O321-SUM(G320:I320)</f>
        <v>1227000000</v>
      </c>
      <c r="O321" s="38">
        <f>E321-F321</f>
        <v>2089000000</v>
      </c>
    </row>
    <row r="322" spans="1:15" x14ac:dyDescent="0.35">
      <c r="A322" s="2">
        <v>348</v>
      </c>
      <c r="B322" s="2" t="s">
        <v>207</v>
      </c>
      <c r="C322" s="2" t="s">
        <v>17</v>
      </c>
      <c r="D322" s="2" t="s">
        <v>20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s="2" t="s">
        <v>64</v>
      </c>
      <c r="K322" s="2" t="s">
        <v>65</v>
      </c>
      <c r="L322" s="2">
        <f>1-(F322/E322)</f>
        <v>0.33689591078066916</v>
      </c>
      <c r="M322" s="2">
        <f>N322/E322</f>
        <v>0.19175960346964063</v>
      </c>
      <c r="N322" s="38">
        <f>O322-SUM(G321:I321)</f>
        <v>1238000000</v>
      </c>
      <c r="O322" s="38">
        <f>E322-F322</f>
        <v>2175000000</v>
      </c>
    </row>
    <row r="323" spans="1:15" x14ac:dyDescent="0.35">
      <c r="A323" s="2">
        <v>349</v>
      </c>
      <c r="B323" s="2" t="s">
        <v>207</v>
      </c>
      <c r="C323" s="2" t="s">
        <v>19</v>
      </c>
      <c r="D323" s="2" t="s">
        <v>78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s="2" t="s">
        <v>64</v>
      </c>
      <c r="K323" s="2" t="s">
        <v>65</v>
      </c>
      <c r="L323" s="2">
        <f>1-(F323/E323)</f>
        <v>0.37333958431004843</v>
      </c>
      <c r="M323" s="2">
        <f>N323/E323</f>
        <v>0.21518987341772153</v>
      </c>
      <c r="N323" s="38">
        <f>O323-SUM(G322:I322)</f>
        <v>1377000000</v>
      </c>
      <c r="O323" s="38">
        <f>E323-F323</f>
        <v>2389000000</v>
      </c>
    </row>
    <row r="324" spans="1:15" x14ac:dyDescent="0.35">
      <c r="A324" s="2">
        <v>350</v>
      </c>
      <c r="B324" s="2" t="s">
        <v>208</v>
      </c>
      <c r="C324" s="2" t="s">
        <v>11</v>
      </c>
      <c r="D324" s="2" t="s">
        <v>12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s="2" t="s">
        <v>34</v>
      </c>
      <c r="K324" s="2" t="s">
        <v>108</v>
      </c>
      <c r="L324" s="2">
        <f>1-(F324/E324)</f>
        <v>0.16387176325524044</v>
      </c>
      <c r="M324" s="2">
        <f>N324/E324</f>
        <v>2.9223181257706534E-2</v>
      </c>
      <c r="N324" s="38">
        <f>O324-SUM(G323:I323)</f>
        <v>237000000</v>
      </c>
      <c r="O324" s="38">
        <f>E324-F324</f>
        <v>1329000000</v>
      </c>
    </row>
    <row r="325" spans="1:15" x14ac:dyDescent="0.35">
      <c r="A325" s="2">
        <v>351</v>
      </c>
      <c r="B325" s="2" t="s">
        <v>208</v>
      </c>
      <c r="C325" s="2" t="s">
        <v>15</v>
      </c>
      <c r="D325" s="2" t="s">
        <v>16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s="2" t="s">
        <v>34</v>
      </c>
      <c r="K325" s="2" t="s">
        <v>108</v>
      </c>
      <c r="L325" s="2">
        <f>1-(F325/E325)</f>
        <v>0.17195986375770966</v>
      </c>
      <c r="M325" s="2">
        <f>N325/E325</f>
        <v>6.2137531068765538E-2</v>
      </c>
      <c r="N325" s="38">
        <f>O325-SUM(G324:I324)</f>
        <v>675000000</v>
      </c>
      <c r="O325" s="38">
        <f>E325-F325</f>
        <v>1868000000</v>
      </c>
    </row>
    <row r="326" spans="1:15" x14ac:dyDescent="0.35">
      <c r="A326" s="2">
        <v>352</v>
      </c>
      <c r="B326" s="2" t="s">
        <v>208</v>
      </c>
      <c r="C326" s="2" t="s">
        <v>17</v>
      </c>
      <c r="D326" s="2" t="s">
        <v>18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s="2" t="s">
        <v>34</v>
      </c>
      <c r="K326" s="2" t="s">
        <v>108</v>
      </c>
      <c r="L326" s="2">
        <f>1-(F326/E326)</f>
        <v>0.23442028985507246</v>
      </c>
      <c r="M326" s="2">
        <f>N326/E326</f>
        <v>0.13834541062801933</v>
      </c>
      <c r="N326" s="38">
        <f>O326-SUM(G325:I325)</f>
        <v>2291000000</v>
      </c>
      <c r="O326" s="38">
        <f>E326-F326</f>
        <v>3882000000</v>
      </c>
    </row>
    <row r="327" spans="1:15" x14ac:dyDescent="0.35">
      <c r="A327" s="2">
        <v>353</v>
      </c>
      <c r="B327" s="2" t="s">
        <v>208</v>
      </c>
      <c r="C327" s="2" t="s">
        <v>19</v>
      </c>
      <c r="D327" s="2" t="s">
        <v>20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s="2" t="s">
        <v>34</v>
      </c>
      <c r="K327" s="2" t="s">
        <v>108</v>
      </c>
      <c r="L327" s="2">
        <f>1-(F327/E327)</f>
        <v>0.24244288224956068</v>
      </c>
      <c r="M327" s="2">
        <f>N327/E327</f>
        <v>9.226713532513181E-2</v>
      </c>
      <c r="N327" s="38">
        <f>O327-SUM(G326:I326)</f>
        <v>2100000000</v>
      </c>
      <c r="O327" s="38">
        <f>E327-F327</f>
        <v>5518000000</v>
      </c>
    </row>
    <row r="328" spans="1:15" x14ac:dyDescent="0.35">
      <c r="A328" s="2">
        <v>354</v>
      </c>
      <c r="B328" s="2" t="s">
        <v>209</v>
      </c>
      <c r="C328" s="2" t="s">
        <v>11</v>
      </c>
      <c r="D328" s="2" t="s">
        <v>12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s="2" t="s">
        <v>64</v>
      </c>
      <c r="K328" s="2" t="s">
        <v>65</v>
      </c>
      <c r="L328" s="2">
        <f>1-(F328/E328)</f>
        <v>0.36298980139559844</v>
      </c>
      <c r="M328" s="2">
        <f>N328/E328</f>
        <v>-0.28287707997852923</v>
      </c>
      <c r="N328" s="38">
        <f>O328-SUM(G327:I327)</f>
        <v>-2108000000</v>
      </c>
      <c r="O328" s="38">
        <f>E328-F328</f>
        <v>2705000000</v>
      </c>
    </row>
    <row r="329" spans="1:15" x14ac:dyDescent="0.35">
      <c r="A329" s="2">
        <v>355</v>
      </c>
      <c r="B329" s="2" t="s">
        <v>209</v>
      </c>
      <c r="C329" s="2" t="s">
        <v>15</v>
      </c>
      <c r="D329" s="2" t="s">
        <v>16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s="2" t="s">
        <v>64</v>
      </c>
      <c r="K329" s="2" t="s">
        <v>65</v>
      </c>
      <c r="L329" s="2">
        <f>1-(F329/E329)</f>
        <v>0.29003207500616823</v>
      </c>
      <c r="M329" s="2">
        <f>N329/E329</f>
        <v>0.1154700222057735</v>
      </c>
      <c r="N329" s="38">
        <f>O329-SUM(G328:I328)</f>
        <v>936000000</v>
      </c>
      <c r="O329" s="38">
        <f>E329-F329</f>
        <v>2351000000</v>
      </c>
    </row>
    <row r="330" spans="1:15" x14ac:dyDescent="0.35">
      <c r="A330" s="2">
        <v>356</v>
      </c>
      <c r="B330" s="2" t="s">
        <v>209</v>
      </c>
      <c r="C330" s="2" t="s">
        <v>17</v>
      </c>
      <c r="D330" s="2" t="s">
        <v>18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s="2" t="s">
        <v>64</v>
      </c>
      <c r="K330" s="2" t="s">
        <v>65</v>
      </c>
      <c r="L330" s="2">
        <f>1-(F330/E330)</f>
        <v>0.2531974853674398</v>
      </c>
      <c r="M330" s="2">
        <f>N330/E330</f>
        <v>0.1078473878170388</v>
      </c>
      <c r="N330" s="38">
        <f>O330-SUM(G329:I329)</f>
        <v>995000000</v>
      </c>
      <c r="O330" s="38">
        <f>E330-F330</f>
        <v>2336000000</v>
      </c>
    </row>
    <row r="331" spans="1:15" x14ac:dyDescent="0.35">
      <c r="A331" s="2">
        <v>357</v>
      </c>
      <c r="B331" s="2" t="s">
        <v>209</v>
      </c>
      <c r="C331" s="2" t="s">
        <v>19</v>
      </c>
      <c r="D331" s="2" t="s">
        <v>20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s="2" t="s">
        <v>64</v>
      </c>
      <c r="K331" s="2" t="s">
        <v>65</v>
      </c>
      <c r="L331" s="2">
        <f>1-(F331/E331)</f>
        <v>0.3082859463850528</v>
      </c>
      <c r="M331" s="2">
        <f>N331/E331</f>
        <v>0.11860276198212835</v>
      </c>
      <c r="N331" s="38">
        <f>O331-SUM(G330:I330)</f>
        <v>876000000</v>
      </c>
      <c r="O331" s="38">
        <f>E331-F331</f>
        <v>2277000000</v>
      </c>
    </row>
    <row r="332" spans="1:15" x14ac:dyDescent="0.35">
      <c r="A332" s="2">
        <v>358</v>
      </c>
      <c r="B332" s="2" t="s">
        <v>210</v>
      </c>
      <c r="C332" s="2" t="s">
        <v>11</v>
      </c>
      <c r="D332" s="2" t="s">
        <v>12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s="2" t="s">
        <v>69</v>
      </c>
      <c r="K332" s="2" t="s">
        <v>127</v>
      </c>
      <c r="L332" s="2">
        <f>1-(F332/E332)</f>
        <v>0.94097850321820709</v>
      </c>
      <c r="M332" s="2">
        <f>N332/E332</f>
        <v>0.88443902233814309</v>
      </c>
      <c r="N332" s="38">
        <f>O332-SUM(G331:I331)</f>
        <v>21024000000</v>
      </c>
      <c r="O332" s="38">
        <f>E332-F332</f>
        <v>22368000000</v>
      </c>
    </row>
    <row r="333" spans="1:15" x14ac:dyDescent="0.35">
      <c r="A333" s="2">
        <v>359</v>
      </c>
      <c r="B333" s="2" t="s">
        <v>210</v>
      </c>
      <c r="C333" s="2" t="s">
        <v>15</v>
      </c>
      <c r="D333" s="2" t="s">
        <v>16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s="2" t="s">
        <v>69</v>
      </c>
      <c r="K333" s="2" t="s">
        <v>127</v>
      </c>
      <c r="L333" s="2">
        <f>1-(F333/E333)</f>
        <v>0.948668100595632</v>
      </c>
      <c r="M333" s="2">
        <f>N333/E333</f>
        <v>0.27808570483123757</v>
      </c>
      <c r="N333" s="38">
        <f>O333-SUM(G332:I332)</f>
        <v>6723000000</v>
      </c>
      <c r="O333" s="38">
        <f>E333-F333</f>
        <v>22935000000</v>
      </c>
    </row>
    <row r="334" spans="1:15" x14ac:dyDescent="0.35">
      <c r="A334" s="2">
        <v>360</v>
      </c>
      <c r="B334" s="2" t="s">
        <v>210</v>
      </c>
      <c r="C334" s="2" t="s">
        <v>17</v>
      </c>
      <c r="D334" s="2" t="s">
        <v>18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s="2" t="s">
        <v>69</v>
      </c>
      <c r="K334" s="2" t="s">
        <v>127</v>
      </c>
      <c r="L334" s="2">
        <f>1-(F334/E334)</f>
        <v>0.95441786417529018</v>
      </c>
      <c r="M334" s="2">
        <f>N334/E334</f>
        <v>0.29222003435418326</v>
      </c>
      <c r="N334" s="38">
        <f>O334-SUM(G333:I333)</f>
        <v>6975000000</v>
      </c>
      <c r="O334" s="38">
        <f>E334-F334</f>
        <v>22781000000</v>
      </c>
    </row>
    <row r="335" spans="1:15" x14ac:dyDescent="0.35">
      <c r="A335" s="2">
        <v>361</v>
      </c>
      <c r="B335" s="2" t="s">
        <v>210</v>
      </c>
      <c r="C335" s="2" t="s">
        <v>19</v>
      </c>
      <c r="D335" s="2" t="s">
        <v>20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s="2" t="s">
        <v>69</v>
      </c>
      <c r="K335" s="2" t="s">
        <v>127</v>
      </c>
      <c r="L335" s="2">
        <f>1-(F335/E335)</f>
        <v>0.95642623212716671</v>
      </c>
      <c r="M335" s="2">
        <f>N335/E335</f>
        <v>0.32854061826024444</v>
      </c>
      <c r="N335" s="38">
        <f>O335-SUM(G334:I334)</f>
        <v>8226000000</v>
      </c>
      <c r="O335" s="38">
        <f>E335-F335</f>
        <v>23947000000</v>
      </c>
    </row>
    <row r="336" spans="1:15" x14ac:dyDescent="0.35">
      <c r="A336" s="2">
        <v>362</v>
      </c>
      <c r="B336" s="2" t="s">
        <v>211</v>
      </c>
      <c r="C336" s="2" t="s">
        <v>11</v>
      </c>
      <c r="D336" s="2" t="s">
        <v>12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s="2" t="s">
        <v>110</v>
      </c>
      <c r="K336" s="2" t="s">
        <v>111</v>
      </c>
      <c r="L336" s="2">
        <f>1-(F336/E336)</f>
        <v>0.75920056187144369</v>
      </c>
      <c r="M336" s="2">
        <f>N336/E336</f>
        <v>-13.795660771776255</v>
      </c>
      <c r="N336" s="38">
        <f>O336-SUM(G335:I335)</f>
        <v>-16617508000</v>
      </c>
      <c r="O336" s="38">
        <f>E336-F336</f>
        <v>914492000</v>
      </c>
    </row>
    <row r="337" spans="1:15" x14ac:dyDescent="0.35">
      <c r="A337" s="2">
        <v>363</v>
      </c>
      <c r="B337" s="2" t="s">
        <v>211</v>
      </c>
      <c r="C337" s="2" t="s">
        <v>15</v>
      </c>
      <c r="D337" s="2" t="s">
        <v>16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s="2" t="s">
        <v>110</v>
      </c>
      <c r="K337" s="2" t="s">
        <v>111</v>
      </c>
      <c r="L337" s="2">
        <f>1-(F337/E337)</f>
        <v>0.77078048283263034</v>
      </c>
      <c r="M337" s="2">
        <f>N337/E337</f>
        <v>0.41487037000981514</v>
      </c>
      <c r="N337" s="38">
        <f>O337-SUM(G336:I336)</f>
        <v>724479000</v>
      </c>
      <c r="O337" s="38">
        <f>E337-F337</f>
        <v>1345997000</v>
      </c>
    </row>
    <row r="338" spans="1:15" x14ac:dyDescent="0.35">
      <c r="A338" s="2">
        <v>364</v>
      </c>
      <c r="B338" s="2" t="s">
        <v>211</v>
      </c>
      <c r="C338" s="2" t="s">
        <v>17</v>
      </c>
      <c r="D338" s="2" t="s">
        <v>18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s="2" t="s">
        <v>110</v>
      </c>
      <c r="K338" s="2" t="s">
        <v>111</v>
      </c>
      <c r="L338" s="2">
        <f>1-(F338/E338)</f>
        <v>0.75845497330662381</v>
      </c>
      <c r="M338" s="2">
        <f>N338/E338</f>
        <v>0.3908990796641158</v>
      </c>
      <c r="N338" s="38">
        <f>O338-SUM(G337:I337)</f>
        <v>849428000</v>
      </c>
      <c r="O338" s="38">
        <f>E338-F338</f>
        <v>1648131000</v>
      </c>
    </row>
    <row r="339" spans="1:15" x14ac:dyDescent="0.35">
      <c r="A339" s="2">
        <v>365</v>
      </c>
      <c r="B339" s="2" t="s">
        <v>211</v>
      </c>
      <c r="C339" s="2" t="s">
        <v>19</v>
      </c>
      <c r="D339" s="2" t="s">
        <v>20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s="2" t="s">
        <v>110</v>
      </c>
      <c r="K339" s="2" t="s">
        <v>111</v>
      </c>
      <c r="L339" s="2">
        <f>1-(F339/E339)</f>
        <v>0.57190141104520498</v>
      </c>
      <c r="M339" s="2">
        <f>N339/E339</f>
        <v>1.0163946505544707E-2</v>
      </c>
      <c r="N339" s="38">
        <f>O339-SUM(G338:I338)</f>
        <v>13794000</v>
      </c>
      <c r="O339" s="38">
        <f>E339-F339</f>
        <v>776156000</v>
      </c>
    </row>
    <row r="340" spans="1:15" x14ac:dyDescent="0.35">
      <c r="A340" s="2">
        <v>366</v>
      </c>
      <c r="B340" s="2" t="s">
        <v>212</v>
      </c>
      <c r="C340" s="2" t="s">
        <v>11</v>
      </c>
      <c r="D340" s="2" t="s">
        <v>37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s="2" t="s">
        <v>13</v>
      </c>
      <c r="K340" s="2" t="s">
        <v>213</v>
      </c>
      <c r="L340" s="2">
        <f>1-(F340/E340)</f>
        <v>0.3064371926687528</v>
      </c>
      <c r="M340" s="2">
        <f>N340/E340</f>
        <v>0.14227447474295932</v>
      </c>
      <c r="N340" s="38">
        <f>O340-SUM(G339:I339)</f>
        <v>636536000</v>
      </c>
      <c r="O340" s="38">
        <f>E340-F340</f>
        <v>1371000000</v>
      </c>
    </row>
    <row r="341" spans="1:15" x14ac:dyDescent="0.35">
      <c r="A341" s="2">
        <v>367</v>
      </c>
      <c r="B341" s="2" t="s">
        <v>212</v>
      </c>
      <c r="C341" s="2" t="s">
        <v>15</v>
      </c>
      <c r="D341" s="2" t="s">
        <v>39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s="2" t="s">
        <v>13</v>
      </c>
      <c r="K341" s="2" t="s">
        <v>213</v>
      </c>
      <c r="L341" s="2">
        <f>1-(F341/E341)</f>
        <v>0.30327374974894561</v>
      </c>
      <c r="M341" s="2">
        <f>N341/E341</f>
        <v>0.20385619602329785</v>
      </c>
      <c r="N341" s="38">
        <f>O341-SUM(G340:I340)</f>
        <v>1015000000</v>
      </c>
      <c r="O341" s="38">
        <f>E341-F341</f>
        <v>1510000000</v>
      </c>
    </row>
    <row r="342" spans="1:15" x14ac:dyDescent="0.35">
      <c r="A342" s="2">
        <v>368</v>
      </c>
      <c r="B342" s="2" t="s">
        <v>212</v>
      </c>
      <c r="C342" s="2" t="s">
        <v>17</v>
      </c>
      <c r="D342" s="2" t="s">
        <v>40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s="2" t="s">
        <v>13</v>
      </c>
      <c r="K342" s="2" t="s">
        <v>213</v>
      </c>
      <c r="L342" s="2">
        <f>1-(F342/E342)</f>
        <v>0.30778032036613268</v>
      </c>
      <c r="M342" s="2">
        <f>N342/E342</f>
        <v>0.19450800915331809</v>
      </c>
      <c r="N342" s="38">
        <f>O342-SUM(G341:I341)</f>
        <v>1020000000</v>
      </c>
      <c r="O342" s="38">
        <f>E342-F342</f>
        <v>1614000000</v>
      </c>
    </row>
    <row r="343" spans="1:15" x14ac:dyDescent="0.35">
      <c r="A343" s="2">
        <v>369</v>
      </c>
      <c r="B343" s="2" t="s">
        <v>212</v>
      </c>
      <c r="C343" s="2" t="s">
        <v>19</v>
      </c>
      <c r="D343" s="2" t="s">
        <v>41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s="2" t="s">
        <v>13</v>
      </c>
      <c r="K343" s="2" t="s">
        <v>213</v>
      </c>
      <c r="L343" s="2">
        <f>1-(F343/E343)</f>
        <v>0.30747290359383916</v>
      </c>
      <c r="M343" s="2">
        <f>N343/E343</f>
        <v>0.19224187107815174</v>
      </c>
      <c r="N343" s="38">
        <f>O343-SUM(G342:I342)</f>
        <v>1011000000</v>
      </c>
      <c r="O343" s="38">
        <f>E343-F343</f>
        <v>1617000000</v>
      </c>
    </row>
    <row r="344" spans="1:15" x14ac:dyDescent="0.35">
      <c r="A344" s="2">
        <v>370</v>
      </c>
      <c r="B344" s="2" t="s">
        <v>214</v>
      </c>
      <c r="C344" s="2" t="s">
        <v>11</v>
      </c>
      <c r="D344" s="2" t="s">
        <v>215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s="2" t="s">
        <v>34</v>
      </c>
      <c r="K344" s="2" t="s">
        <v>216</v>
      </c>
      <c r="L344" s="2">
        <f>1-(F344/E344)</f>
        <v>0.64671652836605831</v>
      </c>
      <c r="M344" s="2">
        <f>N344/E344</f>
        <v>0.24488371726841865</v>
      </c>
      <c r="N344" s="38">
        <f>O344-SUM(G343:I343)</f>
        <v>388808000</v>
      </c>
      <c r="O344" s="38">
        <f>E344-F344</f>
        <v>1026808000</v>
      </c>
    </row>
    <row r="345" spans="1:15" x14ac:dyDescent="0.35">
      <c r="A345" s="2">
        <v>371</v>
      </c>
      <c r="B345" s="2" t="s">
        <v>214</v>
      </c>
      <c r="C345" s="2" t="s">
        <v>15</v>
      </c>
      <c r="D345" s="2" t="s">
        <v>217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s="2" t="s">
        <v>34</v>
      </c>
      <c r="K345" s="2" t="s">
        <v>216</v>
      </c>
      <c r="L345" s="2">
        <f>1-(F345/E345)</f>
        <v>0.63545537951397624</v>
      </c>
      <c r="M345" s="2">
        <f>N345/E345</f>
        <v>0.22806757109192352</v>
      </c>
      <c r="N345" s="38">
        <f>O345-SUM(G344:I344)</f>
        <v>391769000</v>
      </c>
      <c r="O345" s="38">
        <f>E345-F345</f>
        <v>1091570000</v>
      </c>
    </row>
    <row r="346" spans="1:15" x14ac:dyDescent="0.35">
      <c r="A346" s="2">
        <v>372</v>
      </c>
      <c r="B346" s="2" t="s">
        <v>214</v>
      </c>
      <c r="C346" s="2" t="s">
        <v>17</v>
      </c>
      <c r="D346" s="2" t="s">
        <v>51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s="2" t="s">
        <v>34</v>
      </c>
      <c r="K346" s="2" t="s">
        <v>216</v>
      </c>
      <c r="L346" s="2">
        <f>1-(F346/E346)</f>
        <v>0.59556275249574298</v>
      </c>
      <c r="M346" s="2">
        <f>N346/E346</f>
        <v>0.15869141820529087</v>
      </c>
      <c r="N346" s="38">
        <f>O346-SUM(G345:I345)</f>
        <v>285178000</v>
      </c>
      <c r="O346" s="38">
        <f>E346-F346</f>
        <v>1070262000</v>
      </c>
    </row>
    <row r="347" spans="1:15" x14ac:dyDescent="0.35">
      <c r="A347" s="2">
        <v>373</v>
      </c>
      <c r="B347" s="2" t="s">
        <v>214</v>
      </c>
      <c r="C347" s="2" t="s">
        <v>19</v>
      </c>
      <c r="D347" s="2" t="s">
        <v>218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s="2" t="s">
        <v>34</v>
      </c>
      <c r="K347" s="2" t="s">
        <v>216</v>
      </c>
      <c r="L347" s="2">
        <f>1-(F347/E347)</f>
        <v>0.59643616529066801</v>
      </c>
      <c r="M347" s="2">
        <f>N347/E347</f>
        <v>0.17260808597050864</v>
      </c>
      <c r="N347" s="38">
        <f>O347-SUM(G346:I346)</f>
        <v>339488000</v>
      </c>
      <c r="O347" s="38">
        <f>E347-F347</f>
        <v>1173079000</v>
      </c>
    </row>
    <row r="348" spans="1:15" x14ac:dyDescent="0.35">
      <c r="A348" s="2">
        <v>374</v>
      </c>
      <c r="B348" s="2" t="s">
        <v>219</v>
      </c>
      <c r="C348" s="2" t="s">
        <v>11</v>
      </c>
      <c r="D348" s="3">
        <v>41283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s="2" t="s">
        <v>54</v>
      </c>
      <c r="K348" s="2" t="s">
        <v>220</v>
      </c>
      <c r="L348" s="2">
        <f>1-(F348/E348)</f>
        <v>0.12560386473429952</v>
      </c>
      <c r="M348" s="2">
        <f>N348/E348</f>
        <v>0.11753015519799155</v>
      </c>
      <c r="N348" s="38">
        <f>O348-SUM(G347:I347)</f>
        <v>12359001000</v>
      </c>
      <c r="O348" s="38">
        <f>E348-F348</f>
        <v>13208000000</v>
      </c>
    </row>
    <row r="349" spans="1:15" x14ac:dyDescent="0.35">
      <c r="A349" s="2">
        <v>375</v>
      </c>
      <c r="B349" s="2" t="s">
        <v>219</v>
      </c>
      <c r="C349" s="2" t="s">
        <v>15</v>
      </c>
      <c r="D349" s="2" t="s">
        <v>130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s="2" t="s">
        <v>54</v>
      </c>
      <c r="K349" s="2" t="s">
        <v>220</v>
      </c>
      <c r="L349" s="2">
        <f>1-(F349/E349)</f>
        <v>0.12590553977272723</v>
      </c>
      <c r="M349" s="2">
        <f>N349/E349</f>
        <v>3.6203835227272725E-2</v>
      </c>
      <c r="N349" s="38">
        <f>O349-SUM(G348:I348)</f>
        <v>4078000000</v>
      </c>
      <c r="O349" s="38">
        <f>E349-F349</f>
        <v>14182000000</v>
      </c>
    </row>
    <row r="350" spans="1:15" x14ac:dyDescent="0.35">
      <c r="A350" s="2">
        <v>376</v>
      </c>
      <c r="B350" s="2" t="s">
        <v>219</v>
      </c>
      <c r="C350" s="2" t="s">
        <v>17</v>
      </c>
      <c r="D350" s="2" t="s">
        <v>221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s="2" t="s">
        <v>54</v>
      </c>
      <c r="K350" s="2" t="s">
        <v>220</v>
      </c>
      <c r="L350" s="2">
        <f>1-(F350/E350)</f>
        <v>0.13024208469952414</v>
      </c>
      <c r="M350" s="2">
        <f>N350/E350</f>
        <v>3.6446096782244253E-2</v>
      </c>
      <c r="N350" s="38">
        <f>O350-SUM(G349:I349)</f>
        <v>4235000000</v>
      </c>
      <c r="O350" s="38">
        <f>E350-F350</f>
        <v>15134000000</v>
      </c>
    </row>
    <row r="351" spans="1:15" x14ac:dyDescent="0.35">
      <c r="A351" s="2">
        <v>377</v>
      </c>
      <c r="B351" s="2" t="s">
        <v>219</v>
      </c>
      <c r="C351" s="2" t="s">
        <v>19</v>
      </c>
      <c r="D351" s="2" t="s">
        <v>222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s="2" t="s">
        <v>54</v>
      </c>
      <c r="K351" s="2" t="s">
        <v>220</v>
      </c>
      <c r="L351" s="2">
        <f>1-(F351/E351)</f>
        <v>0.13323899291604546</v>
      </c>
      <c r="M351" s="2">
        <f>N351/E351</f>
        <v>3.6834878999991577E-2</v>
      </c>
      <c r="N351" s="38">
        <f>O351-SUM(G350:I350)</f>
        <v>4373000000</v>
      </c>
      <c r="O351" s="38">
        <f>E351-F351</f>
        <v>15818000000</v>
      </c>
    </row>
    <row r="352" spans="1:15" x14ac:dyDescent="0.35">
      <c r="A352" s="2">
        <v>378</v>
      </c>
      <c r="B352" s="2" t="s">
        <v>223</v>
      </c>
      <c r="C352" s="2" t="s">
        <v>11</v>
      </c>
      <c r="D352" s="2" t="s">
        <v>224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s="2" t="s">
        <v>54</v>
      </c>
      <c r="K352" s="2" t="s">
        <v>225</v>
      </c>
      <c r="L352" s="2">
        <f>1-(F352/E352)</f>
        <v>0.83639822447685486</v>
      </c>
      <c r="M352" s="2">
        <f>N352/E352</f>
        <v>-7651.6683576410906</v>
      </c>
      <c r="N352" s="38">
        <f>O352-SUM(G351:I351)</f>
        <v>-12066681000</v>
      </c>
      <c r="O352" s="38">
        <f>E352-F352</f>
        <v>1319000</v>
      </c>
    </row>
    <row r="353" spans="1:15" x14ac:dyDescent="0.35">
      <c r="A353" s="2">
        <v>379</v>
      </c>
      <c r="B353" s="2" t="s">
        <v>223</v>
      </c>
      <c r="C353" s="2" t="s">
        <v>15</v>
      </c>
      <c r="D353" s="2" t="s">
        <v>226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s="2" t="s">
        <v>54</v>
      </c>
      <c r="K353" s="2" t="s">
        <v>225</v>
      </c>
      <c r="L353" s="2">
        <f>1-(F353/E353)</f>
        <v>0.90620871862615582</v>
      </c>
      <c r="M353" s="2">
        <f>N353/E353</f>
        <v>-0.7285336856010568</v>
      </c>
      <c r="N353" s="38">
        <f>O353-SUM(G352:I352)</f>
        <v>-1103000</v>
      </c>
      <c r="O353" s="38">
        <f>E353-F353</f>
        <v>1372000</v>
      </c>
    </row>
    <row r="354" spans="1:15" x14ac:dyDescent="0.35">
      <c r="A354" s="2">
        <v>380</v>
      </c>
      <c r="B354" s="2" t="s">
        <v>223</v>
      </c>
      <c r="C354" s="2" t="s">
        <v>17</v>
      </c>
      <c r="D354" s="2" t="s">
        <v>227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s="2" t="s">
        <v>54</v>
      </c>
      <c r="K354" s="2" t="s">
        <v>225</v>
      </c>
      <c r="L354" s="2">
        <f>1-(F354/E354)</f>
        <v>5.0953973002186959E-2</v>
      </c>
      <c r="M354" s="2">
        <f>N354/E354</f>
        <v>-9.929363263869687E-4</v>
      </c>
      <c r="N354" s="38">
        <f>O354-SUM(G353:I353)</f>
        <v>-79000</v>
      </c>
      <c r="O354" s="38">
        <f>E354-F354</f>
        <v>4054000</v>
      </c>
    </row>
    <row r="355" spans="1:15" x14ac:dyDescent="0.35">
      <c r="A355" s="2">
        <v>381</v>
      </c>
      <c r="B355" s="2" t="s">
        <v>223</v>
      </c>
      <c r="C355" s="2" t="s">
        <v>19</v>
      </c>
      <c r="D355" s="2" t="s">
        <v>228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s="2" t="s">
        <v>54</v>
      </c>
      <c r="K355" s="2" t="s">
        <v>225</v>
      </c>
      <c r="L355" s="2">
        <f>1-(F355/E355)</f>
        <v>0.15219485759017282</v>
      </c>
      <c r="M355" s="2">
        <f>N355/E355</f>
        <v>-1.9469701531482709E-3</v>
      </c>
      <c r="N355" s="38">
        <f>O355-SUM(G354:I354)</f>
        <v>-194000</v>
      </c>
      <c r="O355" s="38">
        <f>E355-F355</f>
        <v>15165000</v>
      </c>
    </row>
    <row r="356" spans="1:15" x14ac:dyDescent="0.35">
      <c r="A356" s="2">
        <v>382</v>
      </c>
      <c r="B356" s="2" t="s">
        <v>229</v>
      </c>
      <c r="C356" s="2" t="s">
        <v>11</v>
      </c>
      <c r="D356" s="2" t="s">
        <v>230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s="2" t="s">
        <v>54</v>
      </c>
      <c r="K356" s="2" t="s">
        <v>162</v>
      </c>
      <c r="L356" s="2">
        <f>1-(F356/E356)</f>
        <v>0.36164927968206662</v>
      </c>
      <c r="M356" s="2">
        <f>N356/E356</f>
        <v>0.35843852459016395</v>
      </c>
      <c r="N356" s="38">
        <f>O356-SUM(G355:I355)</f>
        <v>2886147000</v>
      </c>
      <c r="O356" s="38">
        <f>E356-F356</f>
        <v>2912000000</v>
      </c>
    </row>
    <row r="357" spans="1:15" x14ac:dyDescent="0.35">
      <c r="A357" s="2">
        <v>383</v>
      </c>
      <c r="B357" s="2" t="s">
        <v>229</v>
      </c>
      <c r="C357" s="2" t="s">
        <v>15</v>
      </c>
      <c r="D357" s="3">
        <v>41706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s="2" t="s">
        <v>54</v>
      </c>
      <c r="K357" s="2" t="s">
        <v>162</v>
      </c>
      <c r="L357" s="2">
        <f>1-(F357/E357)</f>
        <v>0.35933720367682631</v>
      </c>
      <c r="M357" s="2">
        <f>N357/E357</f>
        <v>0.14392839864537979</v>
      </c>
      <c r="N357" s="38">
        <f>O357-SUM(G356:I356)</f>
        <v>1190000000</v>
      </c>
      <c r="O357" s="38">
        <f>E357-F357</f>
        <v>2971000000</v>
      </c>
    </row>
    <row r="358" spans="1:15" x14ac:dyDescent="0.35">
      <c r="A358" s="2">
        <v>384</v>
      </c>
      <c r="B358" s="2" t="s">
        <v>229</v>
      </c>
      <c r="C358" s="2" t="s">
        <v>17</v>
      </c>
      <c r="D358" s="3">
        <v>42043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s="2" t="s">
        <v>54</v>
      </c>
      <c r="K358" s="2" t="s">
        <v>162</v>
      </c>
      <c r="L358" s="2">
        <f>1-(F358/E358)</f>
        <v>0.34422172729522393</v>
      </c>
      <c r="M358" s="2">
        <f>N358/E358</f>
        <v>0.14018807225934174</v>
      </c>
      <c r="N358" s="38">
        <f>O358-SUM(G357:I357)</f>
        <v>1133000000</v>
      </c>
      <c r="O358" s="38">
        <f>E358-F358</f>
        <v>2782000000</v>
      </c>
    </row>
    <row r="359" spans="1:15" x14ac:dyDescent="0.35">
      <c r="A359" s="2">
        <v>385</v>
      </c>
      <c r="B359" s="2" t="s">
        <v>229</v>
      </c>
      <c r="C359" s="2" t="s">
        <v>19</v>
      </c>
      <c r="D359" s="2" t="s">
        <v>231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s="2" t="s">
        <v>54</v>
      </c>
      <c r="K359" s="2" t="s">
        <v>162</v>
      </c>
      <c r="L359" s="2">
        <f>1-(F359/E359)</f>
        <v>0.34920236151237283</v>
      </c>
      <c r="M359" s="2">
        <f>N359/E359</f>
        <v>0.14495666373571159</v>
      </c>
      <c r="N359" s="38">
        <f>O359-SUM(G358:I358)</f>
        <v>1154000000</v>
      </c>
      <c r="O359" s="38">
        <f>E359-F359</f>
        <v>2780000000</v>
      </c>
    </row>
    <row r="360" spans="1:15" x14ac:dyDescent="0.35">
      <c r="A360" s="2">
        <v>386</v>
      </c>
      <c r="B360" s="2" t="s">
        <v>232</v>
      </c>
      <c r="C360" s="2" t="s">
        <v>11</v>
      </c>
      <c r="D360" s="2" t="s">
        <v>59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s="2" t="s">
        <v>28</v>
      </c>
      <c r="K360" s="2" t="s">
        <v>80</v>
      </c>
      <c r="L360" s="2">
        <f>1-(F360/E360)</f>
        <v>0.7758900660449578</v>
      </c>
      <c r="M360" s="2">
        <f>N360/E360</f>
        <v>0.18937018780766476</v>
      </c>
      <c r="N360" s="38">
        <f>O360-SUM(G359:I359)</f>
        <v>577616000</v>
      </c>
      <c r="O360" s="38">
        <f>E360-F360</f>
        <v>2366616000</v>
      </c>
    </row>
    <row r="361" spans="1:15" x14ac:dyDescent="0.35">
      <c r="A361" s="2">
        <v>387</v>
      </c>
      <c r="B361" s="2" t="s">
        <v>232</v>
      </c>
      <c r="C361" s="2" t="s">
        <v>15</v>
      </c>
      <c r="D361" s="2" t="s">
        <v>60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s="2" t="s">
        <v>28</v>
      </c>
      <c r="K361" s="2" t="s">
        <v>80</v>
      </c>
      <c r="L361" s="2">
        <f>1-(F361/E361)</f>
        <v>0.76211562605087735</v>
      </c>
      <c r="M361" s="2">
        <f>N361/E361</f>
        <v>0.15358598360158418</v>
      </c>
      <c r="N361" s="38">
        <f>O361-SUM(G360:I360)</f>
        <v>625249000</v>
      </c>
      <c r="O361" s="38">
        <f>E361-F361</f>
        <v>3102575000</v>
      </c>
    </row>
    <row r="362" spans="1:15" x14ac:dyDescent="0.35">
      <c r="A362" s="2">
        <v>388</v>
      </c>
      <c r="B362" s="2" t="s">
        <v>232</v>
      </c>
      <c r="C362" s="2" t="s">
        <v>17</v>
      </c>
      <c r="D362" s="2" t="s">
        <v>61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s="2" t="s">
        <v>28</v>
      </c>
      <c r="K362" s="2" t="s">
        <v>80</v>
      </c>
      <c r="L362" s="2">
        <f>1-(F362/E362)</f>
        <v>0.76007269633350982</v>
      </c>
      <c r="M362" s="2">
        <f>N362/E362</f>
        <v>0.12946047574189751</v>
      </c>
      <c r="N362" s="38">
        <f>O362-SUM(G361:I361)</f>
        <v>695667000</v>
      </c>
      <c r="O362" s="38">
        <f>E362-F362</f>
        <v>4084316000</v>
      </c>
    </row>
    <row r="363" spans="1:15" x14ac:dyDescent="0.35">
      <c r="A363" s="2">
        <v>389</v>
      </c>
      <c r="B363" s="2" t="s">
        <v>232</v>
      </c>
      <c r="C363" s="2" t="s">
        <v>19</v>
      </c>
      <c r="D363" s="2" t="s">
        <v>62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s="2" t="s">
        <v>28</v>
      </c>
      <c r="K363" s="2" t="s">
        <v>80</v>
      </c>
      <c r="L363" s="2">
        <f>1-(F363/E363)</f>
        <v>0.75183824852832126</v>
      </c>
      <c r="M363" s="2">
        <f>N363/E363</f>
        <v>0.11739817639026544</v>
      </c>
      <c r="N363" s="38">
        <f>O363-SUM(G362:I362)</f>
        <v>782719000</v>
      </c>
      <c r="O363" s="38">
        <f>E363-F363</f>
        <v>5012668000</v>
      </c>
    </row>
    <row r="364" spans="1:15" x14ac:dyDescent="0.35">
      <c r="A364" s="2">
        <v>390</v>
      </c>
      <c r="B364" s="2" t="s">
        <v>233</v>
      </c>
      <c r="C364" s="2" t="s">
        <v>11</v>
      </c>
      <c r="D364" s="2" t="s">
        <v>234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s="2" t="s">
        <v>28</v>
      </c>
      <c r="K364" s="2" t="s">
        <v>235</v>
      </c>
      <c r="L364" s="2">
        <f>1-(F364/E364)</f>
        <v>0.60567407986503996</v>
      </c>
      <c r="M364" s="2">
        <f>N364/E364</f>
        <v>0.5049119468389327</v>
      </c>
      <c r="N364" s="38">
        <f>O364-SUM(G363:I363)</f>
        <v>24542255000</v>
      </c>
      <c r="O364" s="38">
        <f>E364-F364</f>
        <v>29440000000</v>
      </c>
    </row>
    <row r="365" spans="1:15" x14ac:dyDescent="0.35">
      <c r="A365" s="2">
        <v>391</v>
      </c>
      <c r="B365" s="2" t="s">
        <v>233</v>
      </c>
      <c r="C365" s="2" t="s">
        <v>15</v>
      </c>
      <c r="D365" s="2" t="s">
        <v>236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s="2" t="s">
        <v>28</v>
      </c>
      <c r="K365" s="2" t="s">
        <v>235</v>
      </c>
      <c r="L365" s="2">
        <f>1-(F365/E365)</f>
        <v>0.58905010394128376</v>
      </c>
      <c r="M365" s="2">
        <f>N365/E365</f>
        <v>0.20427644138984344</v>
      </c>
      <c r="N365" s="38">
        <f>O365-SUM(G364:I364)</f>
        <v>9630000000</v>
      </c>
      <c r="O365" s="38">
        <f>E365-F365</f>
        <v>27769000000</v>
      </c>
    </row>
    <row r="366" spans="1:15" x14ac:dyDescent="0.35">
      <c r="A366" s="2">
        <v>392</v>
      </c>
      <c r="B366" s="2" t="s">
        <v>233</v>
      </c>
      <c r="C366" s="2" t="s">
        <v>17</v>
      </c>
      <c r="D366" s="2" t="s">
        <v>237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s="2" t="s">
        <v>28</v>
      </c>
      <c r="K366" s="2" t="s">
        <v>235</v>
      </c>
      <c r="L366" s="2">
        <f>1-(F366/E366)</f>
        <v>0.60375094078639568</v>
      </c>
      <c r="M366" s="2">
        <f>N366/E366</f>
        <v>0.23748499827098715</v>
      </c>
      <c r="N366" s="38">
        <f>O366-SUM(G365:I365)</f>
        <v>11675000000</v>
      </c>
      <c r="O366" s="38">
        <f>E366-F366</f>
        <v>29681000000</v>
      </c>
    </row>
    <row r="367" spans="1:15" x14ac:dyDescent="0.35">
      <c r="A367" s="2">
        <v>393</v>
      </c>
      <c r="B367" s="2" t="s">
        <v>233</v>
      </c>
      <c r="C367" s="2" t="s">
        <v>19</v>
      </c>
      <c r="D367" s="2" t="s">
        <v>238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s="2" t="s">
        <v>28</v>
      </c>
      <c r="K367" s="2" t="s">
        <v>235</v>
      </c>
      <c r="L367" s="2">
        <f>1-(F367/E367)</f>
        <v>0.62866773610575266</v>
      </c>
      <c r="M367" s="2">
        <f>N367/E367</f>
        <v>0.25449265945133714</v>
      </c>
      <c r="N367" s="38">
        <f>O367-SUM(G366:I366)</f>
        <v>12533000000</v>
      </c>
      <c r="O367" s="38">
        <f>E367-F367</f>
        <v>30960000000</v>
      </c>
    </row>
    <row r="368" spans="1:15" x14ac:dyDescent="0.35">
      <c r="A368" s="2">
        <v>394</v>
      </c>
      <c r="B368" s="2" t="s">
        <v>239</v>
      </c>
      <c r="C368" s="2" t="s">
        <v>11</v>
      </c>
      <c r="D368" s="3">
        <v>42067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s="2" t="s">
        <v>28</v>
      </c>
      <c r="K368" s="2" t="s">
        <v>240</v>
      </c>
      <c r="L368" s="2">
        <f>1-(F368/E368)</f>
        <v>0.19348750511702695</v>
      </c>
      <c r="M368" s="2">
        <f>N368/E368</f>
        <v>-4.2372558385707606</v>
      </c>
      <c r="N368" s="38">
        <f>O368-SUM(G367:I367)</f>
        <v>-17244555000</v>
      </c>
      <c r="O368" s="38">
        <f>E368-F368</f>
        <v>787445000</v>
      </c>
    </row>
    <row r="369" spans="1:15" x14ac:dyDescent="0.35">
      <c r="A369" s="2">
        <v>395</v>
      </c>
      <c r="B369" s="2" t="s">
        <v>239</v>
      </c>
      <c r="C369" s="2" t="s">
        <v>15</v>
      </c>
      <c r="D369" s="3">
        <v>42373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s="2" t="s">
        <v>28</v>
      </c>
      <c r="K369" s="2" t="s">
        <v>240</v>
      </c>
      <c r="L369" s="2">
        <f>1-(F369/E369)</f>
        <v>0.15876353710562674</v>
      </c>
      <c r="M369" s="2">
        <f>N369/E369</f>
        <v>8.0827028310198903E-2</v>
      </c>
      <c r="N369" s="38">
        <f>O369-SUM(G368:I368)</f>
        <v>343551000</v>
      </c>
      <c r="O369" s="38">
        <f>E369-F369</f>
        <v>674816000</v>
      </c>
    </row>
    <row r="370" spans="1:15" x14ac:dyDescent="0.35">
      <c r="A370" s="2">
        <v>396</v>
      </c>
      <c r="B370" s="2" t="s">
        <v>241</v>
      </c>
      <c r="C370" s="2" t="s">
        <v>11</v>
      </c>
      <c r="D370" s="2" t="s">
        <v>16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s="2" t="s">
        <v>13</v>
      </c>
      <c r="K370" s="2" t="s">
        <v>242</v>
      </c>
      <c r="L370" s="2">
        <f>1-(F370/E370)</f>
        <v>0.67312489605853987</v>
      </c>
      <c r="M370" s="2">
        <f>N370/E370</f>
        <v>0.64240096457675033</v>
      </c>
      <c r="N370" s="38">
        <f>O370-SUM(G369:I369)</f>
        <v>7725514000</v>
      </c>
      <c r="O370" s="38">
        <f>E370-F370</f>
        <v>8095000000</v>
      </c>
    </row>
    <row r="371" spans="1:15" x14ac:dyDescent="0.35">
      <c r="A371" s="2">
        <v>397</v>
      </c>
      <c r="B371" s="2" t="s">
        <v>241</v>
      </c>
      <c r="C371" s="2" t="s">
        <v>15</v>
      </c>
      <c r="D371" s="2" t="s">
        <v>243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s="2" t="s">
        <v>13</v>
      </c>
      <c r="K371" s="2" t="s">
        <v>242</v>
      </c>
      <c r="L371" s="2">
        <f>1-(F371/E371)</f>
        <v>0.67637540453074441</v>
      </c>
      <c r="M371" s="2">
        <f>N371/E371</f>
        <v>0.31154787276028101</v>
      </c>
      <c r="N371" s="38">
        <f>O371-SUM(G370:I370)</f>
        <v>3947000000</v>
      </c>
      <c r="O371" s="38">
        <f>E371-F371</f>
        <v>8569000000</v>
      </c>
    </row>
    <row r="372" spans="1:15" x14ac:dyDescent="0.35">
      <c r="A372" s="2">
        <v>398</v>
      </c>
      <c r="B372" s="2" t="s">
        <v>241</v>
      </c>
      <c r="C372" s="2" t="s">
        <v>17</v>
      </c>
      <c r="D372" s="2" t="s">
        <v>244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s="2" t="s">
        <v>13</v>
      </c>
      <c r="K372" s="2" t="s">
        <v>242</v>
      </c>
      <c r="L372" s="2">
        <f>1-(F372/E372)</f>
        <v>0.72119210905088482</v>
      </c>
      <c r="M372" s="2">
        <f>N372/E372</f>
        <v>0.30158326983320632</v>
      </c>
      <c r="N372" s="38">
        <f>O372-SUM(G371:I371)</f>
        <v>3562000000</v>
      </c>
      <c r="O372" s="38">
        <f>E372-F372</f>
        <v>8518000000</v>
      </c>
    </row>
    <row r="373" spans="1:15" x14ac:dyDescent="0.35">
      <c r="A373" s="2">
        <v>399</v>
      </c>
      <c r="B373" s="2" t="s">
        <v>241</v>
      </c>
      <c r="C373" s="2" t="s">
        <v>19</v>
      </c>
      <c r="D373" s="2" t="s">
        <v>245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s="2" t="s">
        <v>13</v>
      </c>
      <c r="K373" s="2" t="s">
        <v>242</v>
      </c>
      <c r="L373" s="2">
        <f>1-(F373/E373)</f>
        <v>0.74866744963411325</v>
      </c>
      <c r="M373" s="2">
        <f>N373/E373</f>
        <v>0.3029180594452977</v>
      </c>
      <c r="N373" s="38">
        <f>O373-SUM(G372:I372)</f>
        <v>3353000000</v>
      </c>
      <c r="O373" s="38">
        <f>E373-F373</f>
        <v>8287000000</v>
      </c>
    </row>
    <row r="374" spans="1:15" x14ac:dyDescent="0.35">
      <c r="A374" s="2">
        <v>400</v>
      </c>
      <c r="B374" s="2" t="s">
        <v>246</v>
      </c>
      <c r="C374" s="2" t="s">
        <v>11</v>
      </c>
      <c r="D374" s="2" t="s">
        <v>247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s="2" t="s">
        <v>13</v>
      </c>
      <c r="K374" s="2" t="s">
        <v>248</v>
      </c>
      <c r="L374" s="2">
        <f>1-(F374/E374)</f>
        <v>0.41293543704091695</v>
      </c>
      <c r="M374" s="2">
        <f>N374/E374</f>
        <v>-0.74063063181882838</v>
      </c>
      <c r="N374" s="38">
        <f>O374-SUM(G373:I373)</f>
        <v>-3144691000</v>
      </c>
      <c r="O374" s="38">
        <f>E374-F374</f>
        <v>1753309000</v>
      </c>
    </row>
    <row r="375" spans="1:15" x14ac:dyDescent="0.35">
      <c r="A375" s="2">
        <v>401</v>
      </c>
      <c r="B375" s="2" t="s">
        <v>246</v>
      </c>
      <c r="C375" s="2" t="s">
        <v>15</v>
      </c>
      <c r="D375" s="2" t="s">
        <v>249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s="2" t="s">
        <v>13</v>
      </c>
      <c r="K375" s="2" t="s">
        <v>248</v>
      </c>
      <c r="L375" s="2">
        <f>1-(F375/E375)</f>
        <v>0.41722081221905249</v>
      </c>
      <c r="M375" s="2">
        <f>N375/E375</f>
        <v>0.13410799257196979</v>
      </c>
      <c r="N375" s="38">
        <f>O375-SUM(G374:I374)</f>
        <v>562428000</v>
      </c>
      <c r="O375" s="38">
        <f>E375-F375</f>
        <v>1749759000</v>
      </c>
    </row>
    <row r="376" spans="1:15" x14ac:dyDescent="0.35">
      <c r="A376" s="2">
        <v>402</v>
      </c>
      <c r="B376" s="2" t="s">
        <v>246</v>
      </c>
      <c r="C376" s="2" t="s">
        <v>17</v>
      </c>
      <c r="D376" s="2" t="s">
        <v>164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s="2" t="s">
        <v>13</v>
      </c>
      <c r="K376" s="2" t="s">
        <v>248</v>
      </c>
      <c r="L376" s="2">
        <f>1-(F376/E376)</f>
        <v>0.42916817627252513</v>
      </c>
      <c r="M376" s="2">
        <f>N376/E376</f>
        <v>0.1729545938851246</v>
      </c>
      <c r="N376" s="38">
        <f>O376-SUM(G375:I375)</f>
        <v>774298000</v>
      </c>
      <c r="O376" s="38">
        <f>E376-F376</f>
        <v>1921337000</v>
      </c>
    </row>
    <row r="377" spans="1:15" x14ac:dyDescent="0.35">
      <c r="A377" s="2">
        <v>403</v>
      </c>
      <c r="B377" s="2" t="s">
        <v>246</v>
      </c>
      <c r="C377" s="2" t="s">
        <v>19</v>
      </c>
      <c r="D377" s="2" t="s">
        <v>250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s="2" t="s">
        <v>13</v>
      </c>
      <c r="K377" s="2" t="s">
        <v>248</v>
      </c>
      <c r="L377" s="2">
        <f>1-(F377/E377)</f>
        <v>0.43418371944067202</v>
      </c>
      <c r="M377" s="2">
        <f>N377/E377</f>
        <v>0.18447614881220062</v>
      </c>
      <c r="N377" s="38">
        <f>O377-SUM(G376:I376)</f>
        <v>904940000</v>
      </c>
      <c r="O377" s="38">
        <f>E377-F377</f>
        <v>2129870000</v>
      </c>
    </row>
    <row r="378" spans="1:15" x14ac:dyDescent="0.35">
      <c r="A378" s="2">
        <v>404</v>
      </c>
      <c r="B378" s="2" t="s">
        <v>251</v>
      </c>
      <c r="C378" s="2" t="s">
        <v>11</v>
      </c>
      <c r="D378" s="2" t="s">
        <v>12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s="2" t="s">
        <v>252</v>
      </c>
      <c r="K378" s="2" t="s">
        <v>253</v>
      </c>
      <c r="L378" s="2">
        <f>1-(F378/E378)</f>
        <v>0.58429473225946893</v>
      </c>
      <c r="M378" s="2">
        <f>N378/E378</f>
        <v>0.51093154114061823</v>
      </c>
      <c r="N378" s="38">
        <f>O378-SUM(G377:I377)</f>
        <v>9388878000</v>
      </c>
      <c r="O378" s="38">
        <f>E378-F378</f>
        <v>10737000000</v>
      </c>
    </row>
    <row r="379" spans="1:15" x14ac:dyDescent="0.35">
      <c r="A379" s="2">
        <v>405</v>
      </c>
      <c r="B379" s="2" t="s">
        <v>251</v>
      </c>
      <c r="C379" s="2" t="s">
        <v>15</v>
      </c>
      <c r="D379" s="2" t="s">
        <v>16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s="2" t="s">
        <v>252</v>
      </c>
      <c r="K379" s="2" t="s">
        <v>253</v>
      </c>
      <c r="L379" s="2">
        <f>1-(F379/E379)</f>
        <v>0.58513401492124895</v>
      </c>
      <c r="M379" s="2">
        <f>N379/E379</f>
        <v>0.14169660127106937</v>
      </c>
      <c r="N379" s="38">
        <f>O379-SUM(G378:I378)</f>
        <v>2564000000</v>
      </c>
      <c r="O379" s="38">
        <f>E379-F379</f>
        <v>10588000000</v>
      </c>
    </row>
    <row r="380" spans="1:15" x14ac:dyDescent="0.35">
      <c r="A380" s="2">
        <v>406</v>
      </c>
      <c r="B380" s="2" t="s">
        <v>251</v>
      </c>
      <c r="C380" s="2" t="s">
        <v>17</v>
      </c>
      <c r="D380" s="2" t="s">
        <v>18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s="2" t="s">
        <v>252</v>
      </c>
      <c r="K380" s="2" t="s">
        <v>253</v>
      </c>
      <c r="L380" s="2">
        <f>1-(F380/E380)</f>
        <v>0.56486051799678338</v>
      </c>
      <c r="M380" s="2">
        <f>N380/E380</f>
        <v>0.11879540790860185</v>
      </c>
      <c r="N380" s="38">
        <f>O380-SUM(G379:I379)</f>
        <v>2142000000</v>
      </c>
      <c r="O380" s="38">
        <f>E380-F380</f>
        <v>10185000000</v>
      </c>
    </row>
    <row r="381" spans="1:15" x14ac:dyDescent="0.35">
      <c r="A381" s="2">
        <v>407</v>
      </c>
      <c r="B381" s="2" t="s">
        <v>251</v>
      </c>
      <c r="C381" s="2" t="s">
        <v>19</v>
      </c>
      <c r="D381" s="2" t="s">
        <v>20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s="2" t="s">
        <v>252</v>
      </c>
      <c r="K381" s="2" t="s">
        <v>253</v>
      </c>
      <c r="L381" s="2">
        <f>1-(F381/E381)</f>
        <v>0.56547486033519556</v>
      </c>
      <c r="M381" s="2">
        <f>N381/E381</f>
        <v>0.13111731843575419</v>
      </c>
      <c r="N381" s="38">
        <f>O381-SUM(G380:I380)</f>
        <v>2347000000</v>
      </c>
      <c r="O381" s="38">
        <f>E381-F381</f>
        <v>10122000000</v>
      </c>
    </row>
    <row r="382" spans="1:15" x14ac:dyDescent="0.35">
      <c r="A382" s="2">
        <v>408</v>
      </c>
      <c r="B382" s="2" t="s">
        <v>254</v>
      </c>
      <c r="C382" s="2" t="s">
        <v>11</v>
      </c>
      <c r="D382" s="2" t="s">
        <v>12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s="2" t="s">
        <v>28</v>
      </c>
      <c r="K382" s="2" t="s">
        <v>240</v>
      </c>
      <c r="L382" s="2">
        <f>1-(F382/E382)</f>
        <v>0.4176468650530486</v>
      </c>
      <c r="M382" s="2">
        <f>N382/E382</f>
        <v>-0.60556536525287241</v>
      </c>
      <c r="N382" s="38">
        <f>O382-SUM(G381:I381)</f>
        <v>-4448769000</v>
      </c>
      <c r="O382" s="38">
        <f>E382-F382</f>
        <v>3068231000</v>
      </c>
    </row>
    <row r="383" spans="1:15" x14ac:dyDescent="0.35">
      <c r="A383" s="2">
        <v>409</v>
      </c>
      <c r="B383" s="2" t="s">
        <v>254</v>
      </c>
      <c r="C383" s="2" t="s">
        <v>15</v>
      </c>
      <c r="D383" s="2" t="s">
        <v>16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s="2" t="s">
        <v>28</v>
      </c>
      <c r="K383" s="2" t="s">
        <v>240</v>
      </c>
      <c r="L383" s="2">
        <f>1-(F383/E383)</f>
        <v>0.40457074362221823</v>
      </c>
      <c r="M383" s="2">
        <f>N383/E383</f>
        <v>0.21157103763343585</v>
      </c>
      <c r="N383" s="38">
        <f>O383-SUM(G382:I382)</f>
        <v>1870965000</v>
      </c>
      <c r="O383" s="38">
        <f>E383-F383</f>
        <v>3577700000</v>
      </c>
    </row>
    <row r="384" spans="1:15" x14ac:dyDescent="0.35">
      <c r="A384" s="2">
        <v>410</v>
      </c>
      <c r="B384" s="2" t="s">
        <v>254</v>
      </c>
      <c r="C384" s="2" t="s">
        <v>17</v>
      </c>
      <c r="D384" s="2" t="s">
        <v>18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s="2" t="s">
        <v>28</v>
      </c>
      <c r="K384" s="2" t="s">
        <v>240</v>
      </c>
      <c r="L384" s="2">
        <f>1-(F384/E384)</f>
        <v>0.4016097128435987</v>
      </c>
      <c r="M384" s="2">
        <f>N384/E384</f>
        <v>0.2164927358297524</v>
      </c>
      <c r="N384" s="38">
        <f>O384-SUM(G383:I383)</f>
        <v>2221800000</v>
      </c>
      <c r="O384" s="38">
        <f>E384-F384</f>
        <v>4121600000</v>
      </c>
    </row>
    <row r="385" spans="1:15" x14ac:dyDescent="0.35">
      <c r="A385" s="2">
        <v>411</v>
      </c>
      <c r="B385" s="2" t="s">
        <v>254</v>
      </c>
      <c r="C385" s="2" t="s">
        <v>19</v>
      </c>
      <c r="D385" s="2" t="s">
        <v>20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s="2" t="s">
        <v>28</v>
      </c>
      <c r="K385" s="2" t="s">
        <v>240</v>
      </c>
      <c r="L385" s="2">
        <f>1-(F385/E385)</f>
        <v>0.40075708762886597</v>
      </c>
      <c r="M385" s="2">
        <f>N385/E385</f>
        <v>0.22061050257731959</v>
      </c>
      <c r="N385" s="38">
        <f>O385-SUM(G384:I384)</f>
        <v>2739100000</v>
      </c>
      <c r="O385" s="38">
        <f>E385-F385</f>
        <v>4975800000</v>
      </c>
    </row>
    <row r="386" spans="1:15" x14ac:dyDescent="0.35">
      <c r="A386" s="2">
        <v>412</v>
      </c>
      <c r="B386" s="2" t="s">
        <v>255</v>
      </c>
      <c r="C386" s="2" t="s">
        <v>11</v>
      </c>
      <c r="D386" s="2" t="s">
        <v>16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s="2" t="s">
        <v>28</v>
      </c>
      <c r="K386" s="2" t="s">
        <v>80</v>
      </c>
      <c r="L386" s="2">
        <f>1-(F386/E386)</f>
        <v>0.82771753618550226</v>
      </c>
      <c r="M386" s="2">
        <f>N386/E386</f>
        <v>-0.14328266460711464</v>
      </c>
      <c r="N386" s="38">
        <f>O386-SUM(G385:I385)</f>
        <v>-418161000</v>
      </c>
      <c r="O386" s="38">
        <f>E386-F386</f>
        <v>2415639000</v>
      </c>
    </row>
    <row r="387" spans="1:15" x14ac:dyDescent="0.35">
      <c r="A387" s="2">
        <v>413</v>
      </c>
      <c r="B387" s="2" t="s">
        <v>255</v>
      </c>
      <c r="C387" s="2" t="s">
        <v>15</v>
      </c>
      <c r="D387" s="2" t="s">
        <v>18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s="2" t="s">
        <v>28</v>
      </c>
      <c r="K387" s="2" t="s">
        <v>80</v>
      </c>
      <c r="L387" s="2">
        <f>1-(F387/E387)</f>
        <v>0.80265751914818884</v>
      </c>
      <c r="M387" s="2">
        <f>N387/E387</f>
        <v>0.15518210188440068</v>
      </c>
      <c r="N387" s="38">
        <f>O387-SUM(G386:I386)</f>
        <v>487715000</v>
      </c>
      <c r="O387" s="38">
        <f>E387-F387</f>
        <v>2522637000</v>
      </c>
    </row>
    <row r="388" spans="1:15" x14ac:dyDescent="0.35">
      <c r="A388" s="2">
        <v>414</v>
      </c>
      <c r="B388" s="2" t="s">
        <v>255</v>
      </c>
      <c r="C388" s="2" t="s">
        <v>17</v>
      </c>
      <c r="D388" s="2" t="s">
        <v>20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s="2" t="s">
        <v>28</v>
      </c>
      <c r="K388" s="2" t="s">
        <v>80</v>
      </c>
      <c r="L388" s="2">
        <f>1-(F388/E388)</f>
        <v>0.81244195709236244</v>
      </c>
      <c r="M388" s="2">
        <f>N388/E388</f>
        <v>0.142767693432092</v>
      </c>
      <c r="N388" s="38">
        <f>O388-SUM(G387:I387)</f>
        <v>467649000</v>
      </c>
      <c r="O388" s="38">
        <f>E388-F388</f>
        <v>2661230000</v>
      </c>
    </row>
    <row r="389" spans="1:15" x14ac:dyDescent="0.35">
      <c r="A389" s="2">
        <v>415</v>
      </c>
      <c r="B389" s="2" t="s">
        <v>255</v>
      </c>
      <c r="C389" s="2" t="s">
        <v>19</v>
      </c>
      <c r="D389" s="2" t="s">
        <v>78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s="2" t="s">
        <v>28</v>
      </c>
      <c r="K389" s="2" t="s">
        <v>80</v>
      </c>
      <c r="L389" s="2">
        <f>1-(F389/E389)</f>
        <v>0.83630847813144971</v>
      </c>
      <c r="M389" s="2">
        <f>N389/E389</f>
        <v>0.20920759508113035</v>
      </c>
      <c r="N389" s="38">
        <f>O389-SUM(G388:I388)</f>
        <v>715127000</v>
      </c>
      <c r="O389" s="38">
        <f>E389-F389</f>
        <v>2858724000</v>
      </c>
    </row>
    <row r="390" spans="1:15" x14ac:dyDescent="0.35">
      <c r="A390" s="2">
        <v>416</v>
      </c>
      <c r="B390" s="2" t="s">
        <v>256</v>
      </c>
      <c r="C390" s="2" t="s">
        <v>11</v>
      </c>
      <c r="D390" s="2" t="s">
        <v>16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s="2" t="s">
        <v>54</v>
      </c>
      <c r="K390" s="2" t="s">
        <v>257</v>
      </c>
      <c r="L390" s="2">
        <f>1-(F390/E390)</f>
        <v>0.18762079819502842</v>
      </c>
      <c r="M390" s="2">
        <f>N390/E390</f>
        <v>0.17075090919131278</v>
      </c>
      <c r="N390" s="38">
        <f>O390-SUM(G389:I389)</f>
        <v>21644556000</v>
      </c>
      <c r="O390" s="38">
        <f>E390-F390</f>
        <v>23783000000</v>
      </c>
    </row>
    <row r="391" spans="1:15" x14ac:dyDescent="0.35">
      <c r="A391" s="2">
        <v>417</v>
      </c>
      <c r="B391" s="2" t="s">
        <v>256</v>
      </c>
      <c r="C391" s="2" t="s">
        <v>15</v>
      </c>
      <c r="D391" s="2" t="s">
        <v>18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s="2" t="s">
        <v>54</v>
      </c>
      <c r="K391" s="2" t="s">
        <v>257</v>
      </c>
      <c r="L391" s="2">
        <f>1-(F391/E391)</f>
        <v>0.18201582871124444</v>
      </c>
      <c r="M391" s="2">
        <f>N391/E391</f>
        <v>0.18201582871124442</v>
      </c>
      <c r="N391" s="38">
        <f>O391-SUM(G390:I390)</f>
        <v>25367000000</v>
      </c>
      <c r="O391" s="38">
        <f>E391-F391</f>
        <v>25367000000</v>
      </c>
    </row>
    <row r="392" spans="1:15" x14ac:dyDescent="0.35">
      <c r="A392" s="2">
        <v>418</v>
      </c>
      <c r="B392" s="2" t="s">
        <v>256</v>
      </c>
      <c r="C392" s="2" t="s">
        <v>17</v>
      </c>
      <c r="D392" s="2" t="s">
        <v>20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s="2" t="s">
        <v>54</v>
      </c>
      <c r="K392" s="2" t="s">
        <v>257</v>
      </c>
      <c r="L392" s="2">
        <f>1-(F392/E392)</f>
        <v>0.17305760323569708</v>
      </c>
      <c r="M392" s="2">
        <f>N392/E392</f>
        <v>0.17305760323569705</v>
      </c>
      <c r="N392" s="38">
        <f>O392-SUM(G391:I391)</f>
        <v>26528000000</v>
      </c>
      <c r="O392" s="38">
        <f>E392-F392</f>
        <v>26528000000</v>
      </c>
    </row>
    <row r="393" spans="1:15" x14ac:dyDescent="0.35">
      <c r="A393" s="2">
        <v>419</v>
      </c>
      <c r="B393" s="2" t="s">
        <v>256</v>
      </c>
      <c r="C393" s="2" t="s">
        <v>19</v>
      </c>
      <c r="D393" s="2" t="s">
        <v>78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s="2" t="s">
        <v>54</v>
      </c>
      <c r="K393" s="2" t="s">
        <v>257</v>
      </c>
      <c r="L393" s="2">
        <f>1-(F393/E393)</f>
        <v>0.16255083762378464</v>
      </c>
      <c r="M393" s="2">
        <f>N393/E393</f>
        <v>0.16255083762378469</v>
      </c>
      <c r="N393" s="38">
        <f>O393-SUM(G392:I392)</f>
        <v>28857000000</v>
      </c>
      <c r="O393" s="38">
        <f>E393-F393</f>
        <v>28857000000</v>
      </c>
    </row>
    <row r="394" spans="1:15" x14ac:dyDescent="0.35">
      <c r="A394" s="2">
        <v>420</v>
      </c>
      <c r="B394" s="2" t="s">
        <v>258</v>
      </c>
      <c r="C394" s="2" t="s">
        <v>11</v>
      </c>
      <c r="D394" s="2" t="s">
        <v>12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s="2" t="s">
        <v>110</v>
      </c>
      <c r="K394" s="2" t="s">
        <v>193</v>
      </c>
      <c r="L394" s="2">
        <f>1-(F394/E394)</f>
        <v>0.29166052300620149</v>
      </c>
      <c r="M394" s="2">
        <f>N394/E394</f>
        <v>0.29166052300620149</v>
      </c>
      <c r="N394" s="38">
        <f>O394-SUM(G393:I393)</f>
        <v>67254000000</v>
      </c>
      <c r="O394" s="38">
        <f>E394-F394</f>
        <v>67254000000</v>
      </c>
    </row>
    <row r="395" spans="1:15" x14ac:dyDescent="0.35">
      <c r="A395" s="2">
        <v>421</v>
      </c>
      <c r="B395" s="2" t="s">
        <v>258</v>
      </c>
      <c r="C395" s="2" t="s">
        <v>15</v>
      </c>
      <c r="D395" s="2" t="s">
        <v>16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s="2" t="s">
        <v>110</v>
      </c>
      <c r="K395" s="2" t="s">
        <v>193</v>
      </c>
      <c r="L395" s="2">
        <f>1-(F395/E395)</f>
        <v>0.2763177019931321</v>
      </c>
      <c r="M395" s="2">
        <f>N395/E395</f>
        <v>0.13772052544559313</v>
      </c>
      <c r="N395" s="38">
        <f>O395-SUM(G394:I394)</f>
        <v>30320000000</v>
      </c>
      <c r="O395" s="38">
        <f>E395-F395</f>
        <v>60833000000</v>
      </c>
    </row>
    <row r="396" spans="1:15" x14ac:dyDescent="0.35">
      <c r="A396" s="2">
        <v>422</v>
      </c>
      <c r="B396" s="2" t="s">
        <v>258</v>
      </c>
      <c r="C396" s="2" t="s">
        <v>17</v>
      </c>
      <c r="D396" s="2" t="s">
        <v>18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s="2" t="s">
        <v>110</v>
      </c>
      <c r="K396" s="2" t="s">
        <v>193</v>
      </c>
      <c r="L396" s="2">
        <f>1-(F396/E396)</f>
        <v>0.27700579568465888</v>
      </c>
      <c r="M396" s="2">
        <f>N396/E396</f>
        <v>0.11860205292926472</v>
      </c>
      <c r="N396" s="38">
        <f>O396-SUM(G395:I395)</f>
        <v>23779000000</v>
      </c>
      <c r="O396" s="38">
        <f>E396-F396</f>
        <v>55538000000</v>
      </c>
    </row>
    <row r="397" spans="1:15" x14ac:dyDescent="0.35">
      <c r="A397" s="2">
        <v>423</v>
      </c>
      <c r="B397" s="2" t="s">
        <v>258</v>
      </c>
      <c r="C397" s="2" t="s">
        <v>19</v>
      </c>
      <c r="D397" s="2" t="s">
        <v>20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s="2" t="s">
        <v>110</v>
      </c>
      <c r="K397" s="2" t="s">
        <v>193</v>
      </c>
      <c r="L397" s="2">
        <f>1-(F397/E397)</f>
        <v>0.28585722532230129</v>
      </c>
      <c r="M397" s="2">
        <f>N397/E397</f>
        <v>2.5499326534539159E-2</v>
      </c>
      <c r="N397" s="38">
        <f>O397-SUM(G396:I396)</f>
        <v>3313000000</v>
      </c>
      <c r="O397" s="38">
        <f>E397-F397</f>
        <v>37140000000</v>
      </c>
    </row>
    <row r="398" spans="1:15" x14ac:dyDescent="0.35">
      <c r="A398" s="2">
        <v>424</v>
      </c>
      <c r="B398" s="2" t="s">
        <v>259</v>
      </c>
      <c r="C398" s="2" t="s">
        <v>11</v>
      </c>
      <c r="D398" s="2" t="s">
        <v>12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s="2" t="s">
        <v>110</v>
      </c>
      <c r="K398" s="2" t="s">
        <v>111</v>
      </c>
      <c r="L398" s="2">
        <f>1-(F398/E398)</f>
        <v>0.81111091573094829</v>
      </c>
      <c r="M398" s="2">
        <f>N398/E398</f>
        <v>-19.800885694911678</v>
      </c>
      <c r="N398" s="38">
        <f>O398-SUM(G397:I397)</f>
        <v>-36033929000</v>
      </c>
      <c r="O398" s="38">
        <f>E398-F398</f>
        <v>1476071000</v>
      </c>
    </row>
    <row r="399" spans="1:15" x14ac:dyDescent="0.35">
      <c r="A399" s="2">
        <v>425</v>
      </c>
      <c r="B399" s="2" t="s">
        <v>259</v>
      </c>
      <c r="C399" s="2" t="s">
        <v>15</v>
      </c>
      <c r="D399" s="2" t="s">
        <v>16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s="2" t="s">
        <v>110</v>
      </c>
      <c r="K399" s="2" t="s">
        <v>111</v>
      </c>
      <c r="L399" s="2">
        <f>1-(F399/E399)</f>
        <v>0.80368452519247435</v>
      </c>
      <c r="M399" s="2">
        <f>N399/E399</f>
        <v>0.49629836214109202</v>
      </c>
      <c r="N399" s="38">
        <f>O399-SUM(G398:I398)</f>
        <v>1151372000</v>
      </c>
      <c r="O399" s="38">
        <f>E399-F399</f>
        <v>1864483000</v>
      </c>
    </row>
    <row r="400" spans="1:15" x14ac:dyDescent="0.35">
      <c r="A400" s="2">
        <v>426</v>
      </c>
      <c r="B400" s="2" t="s">
        <v>259</v>
      </c>
      <c r="C400" s="2" t="s">
        <v>17</v>
      </c>
      <c r="D400" s="2" t="s">
        <v>18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s="2" t="s">
        <v>110</v>
      </c>
      <c r="K400" s="2" t="s">
        <v>111</v>
      </c>
      <c r="L400" s="2">
        <f>1-(F400/E400)</f>
        <v>0.79761494383581055</v>
      </c>
      <c r="M400" s="2">
        <f>N400/E400</f>
        <v>0.44106697862937649</v>
      </c>
      <c r="N400" s="38">
        <f>O400-SUM(G399:I399)</f>
        <v>1173303000</v>
      </c>
      <c r="O400" s="38">
        <f>E400-F400</f>
        <v>2121773000</v>
      </c>
    </row>
    <row r="401" spans="1:15" x14ac:dyDescent="0.35">
      <c r="A401" s="2">
        <v>427</v>
      </c>
      <c r="B401" s="2" t="s">
        <v>259</v>
      </c>
      <c r="C401" s="2" t="s">
        <v>19</v>
      </c>
      <c r="D401" s="2" t="s">
        <v>20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s="2" t="s">
        <v>110</v>
      </c>
      <c r="K401" s="2" t="s">
        <v>111</v>
      </c>
      <c r="L401" s="2">
        <f>1-(F401/E401)</f>
        <v>0.69984081598027914</v>
      </c>
      <c r="M401" s="2">
        <f>N401/E401</f>
        <v>3.9499925980262515E-2</v>
      </c>
      <c r="N401" s="38">
        <f>O401-SUM(G400:I400)</f>
        <v>71241000</v>
      </c>
      <c r="O401" s="38">
        <f>E401-F401</f>
        <v>1262214000</v>
      </c>
    </row>
    <row r="402" spans="1:15" x14ac:dyDescent="0.35">
      <c r="A402" s="2">
        <v>428</v>
      </c>
      <c r="B402" s="2" t="s">
        <v>260</v>
      </c>
      <c r="C402" s="2" t="s">
        <v>11</v>
      </c>
      <c r="D402" s="2" t="s">
        <v>12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s="2" t="s">
        <v>64</v>
      </c>
      <c r="K402" s="2" t="s">
        <v>67</v>
      </c>
      <c r="L402" s="2">
        <f>1-(F402/E402)</f>
        <v>0.35333073626801714</v>
      </c>
      <c r="M402" s="2">
        <f>N402/E402</f>
        <v>0.23945562913907284</v>
      </c>
      <c r="N402" s="38">
        <f>O402-SUM(G401:I401)</f>
        <v>3073413000</v>
      </c>
      <c r="O402" s="38">
        <f>E402-F402</f>
        <v>4535000000</v>
      </c>
    </row>
    <row r="403" spans="1:15" x14ac:dyDescent="0.35">
      <c r="A403" s="2">
        <v>429</v>
      </c>
      <c r="B403" s="2" t="s">
        <v>260</v>
      </c>
      <c r="C403" s="2" t="s">
        <v>15</v>
      </c>
      <c r="D403" s="2" t="s">
        <v>16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s="2" t="s">
        <v>64</v>
      </c>
      <c r="K403" s="2" t="s">
        <v>67</v>
      </c>
      <c r="L403" s="2">
        <f>1-(F403/E403)</f>
        <v>0.38772865853658534</v>
      </c>
      <c r="M403" s="2">
        <f>N403/E403</f>
        <v>0.25990853658536583</v>
      </c>
      <c r="N403" s="38">
        <f>O403-SUM(G402:I402)</f>
        <v>3410000000</v>
      </c>
      <c r="O403" s="38">
        <f>E403-F403</f>
        <v>5087000000</v>
      </c>
    </row>
    <row r="404" spans="1:15" x14ac:dyDescent="0.35">
      <c r="A404" s="2">
        <v>430</v>
      </c>
      <c r="B404" s="2" t="s">
        <v>260</v>
      </c>
      <c r="C404" s="2" t="s">
        <v>17</v>
      </c>
      <c r="D404" s="2" t="s">
        <v>18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s="2" t="s">
        <v>64</v>
      </c>
      <c r="K404" s="2" t="s">
        <v>67</v>
      </c>
      <c r="L404" s="2">
        <f>1-(F404/E404)</f>
        <v>0.36627532968800258</v>
      </c>
      <c r="M404" s="2">
        <f>N404/E404</f>
        <v>0.22386619491798007</v>
      </c>
      <c r="N404" s="38">
        <f>O404-SUM(G403:I403)</f>
        <v>2784000000</v>
      </c>
      <c r="O404" s="38">
        <f>E404-F404</f>
        <v>4555000000</v>
      </c>
    </row>
    <row r="405" spans="1:15" x14ac:dyDescent="0.35">
      <c r="A405" s="2">
        <v>431</v>
      </c>
      <c r="B405" s="2" t="s">
        <v>260</v>
      </c>
      <c r="C405" s="2" t="s">
        <v>19</v>
      </c>
      <c r="D405" s="2" t="s">
        <v>20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s="2" t="s">
        <v>64</v>
      </c>
      <c r="K405" s="2" t="s">
        <v>67</v>
      </c>
      <c r="L405" s="2">
        <f>1-(F405/E405)</f>
        <v>0.46922879397415052</v>
      </c>
      <c r="M405" s="2">
        <f>N405/E405</f>
        <v>0.31224856629290421</v>
      </c>
      <c r="N405" s="38">
        <f>O405-SUM(G404:I404)</f>
        <v>3648000000</v>
      </c>
      <c r="O405" s="38">
        <f>E405-F405</f>
        <v>5482000000</v>
      </c>
    </row>
    <row r="406" spans="1:15" x14ac:dyDescent="0.35">
      <c r="A406" s="2">
        <v>432</v>
      </c>
      <c r="B406" s="2" t="s">
        <v>261</v>
      </c>
      <c r="C406" s="2" t="s">
        <v>11</v>
      </c>
      <c r="D406" s="2" t="s">
        <v>16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s="2" t="s">
        <v>13</v>
      </c>
      <c r="K406" s="2" t="s">
        <v>14</v>
      </c>
      <c r="L406" s="2">
        <f>1-(F406/E406)</f>
        <v>0.44500039710904615</v>
      </c>
      <c r="M406" s="2">
        <f>N406/E406</f>
        <v>0.3934821168559553</v>
      </c>
      <c r="N406" s="38">
        <f>O406-SUM(G405:I405)</f>
        <v>14863000000</v>
      </c>
      <c r="O406" s="38">
        <f>E406-F406</f>
        <v>16809000000</v>
      </c>
    </row>
    <row r="407" spans="1:15" x14ac:dyDescent="0.35">
      <c r="A407" s="2">
        <v>433</v>
      </c>
      <c r="B407" s="2" t="s">
        <v>261</v>
      </c>
      <c r="C407" s="2" t="s">
        <v>15</v>
      </c>
      <c r="D407" s="2" t="s">
        <v>18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s="2" t="s">
        <v>13</v>
      </c>
      <c r="K407" s="2" t="s">
        <v>14</v>
      </c>
      <c r="L407" s="2">
        <f>1-(F407/E407)</f>
        <v>0.43097467915365939</v>
      </c>
      <c r="M407" s="2">
        <f>N407/E407</f>
        <v>0.10871611912194638</v>
      </c>
      <c r="N407" s="38">
        <f>O407-SUM(G406:I406)</f>
        <v>4388000000</v>
      </c>
      <c r="O407" s="38">
        <f>E407-F407</f>
        <v>17395000000</v>
      </c>
    </row>
    <row r="408" spans="1:15" x14ac:dyDescent="0.35">
      <c r="A408" s="2">
        <v>434</v>
      </c>
      <c r="B408" s="2" t="s">
        <v>261</v>
      </c>
      <c r="C408" s="2" t="s">
        <v>17</v>
      </c>
      <c r="D408" s="2" t="s">
        <v>20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s="2" t="s">
        <v>13</v>
      </c>
      <c r="K408" s="2" t="s">
        <v>14</v>
      </c>
      <c r="L408" s="2">
        <f>1-(F408/E408)</f>
        <v>0.57999213836477992</v>
      </c>
      <c r="M408" s="2">
        <f>N408/E408</f>
        <v>0.22442511792452829</v>
      </c>
      <c r="N408" s="38">
        <f>O408-SUM(G407:I407)</f>
        <v>9135000000</v>
      </c>
      <c r="O408" s="38">
        <f>E408-F408</f>
        <v>23608000000</v>
      </c>
    </row>
    <row r="409" spans="1:15" x14ac:dyDescent="0.35">
      <c r="A409" s="2">
        <v>435</v>
      </c>
      <c r="B409" s="2" t="s">
        <v>261</v>
      </c>
      <c r="C409" s="2" t="s">
        <v>19</v>
      </c>
      <c r="D409" s="2" t="s">
        <v>78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s="2" t="s">
        <v>13</v>
      </c>
      <c r="K409" s="2" t="s">
        <v>14</v>
      </c>
      <c r="L409" s="2">
        <f>1-(F409/E409)</f>
        <v>0.59787078382401171</v>
      </c>
      <c r="M409" s="2">
        <f>N409/E409</f>
        <v>0.20000504553596204</v>
      </c>
      <c r="N409" s="38">
        <f>O409-SUM(G408:I408)</f>
        <v>7928000000</v>
      </c>
      <c r="O409" s="38">
        <f>E409-F409</f>
        <v>23699000000</v>
      </c>
    </row>
    <row r="410" spans="1:15" x14ac:dyDescent="0.35">
      <c r="A410" s="2">
        <v>436</v>
      </c>
      <c r="B410" s="2" t="s">
        <v>262</v>
      </c>
      <c r="C410" s="2" t="s">
        <v>11</v>
      </c>
      <c r="D410" s="2" t="s">
        <v>16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s="2" t="s">
        <v>82</v>
      </c>
      <c r="K410" s="2" t="s">
        <v>263</v>
      </c>
      <c r="L410" s="2">
        <f>1-(F410/E410)</f>
        <v>0.39161321470446242</v>
      </c>
      <c r="M410" s="2">
        <f>N410/E410</f>
        <v>-0.18590937306021105</v>
      </c>
      <c r="N410" s="38">
        <f>O410-SUM(G409:I409)</f>
        <v>-5391000000</v>
      </c>
      <c r="O410" s="38">
        <f>E410-F410</f>
        <v>11356000000</v>
      </c>
    </row>
    <row r="411" spans="1:15" x14ac:dyDescent="0.35">
      <c r="A411" s="2">
        <v>437</v>
      </c>
      <c r="B411" s="2" t="s">
        <v>262</v>
      </c>
      <c r="C411" s="2" t="s">
        <v>15</v>
      </c>
      <c r="D411" s="2" t="s">
        <v>18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s="2" t="s">
        <v>82</v>
      </c>
      <c r="K411" s="2" t="s">
        <v>263</v>
      </c>
      <c r="L411" s="2">
        <f>1-(F411/E411)</f>
        <v>0.40072519890164049</v>
      </c>
      <c r="M411" s="2">
        <f>N411/E411</f>
        <v>9.7937055551644017E-2</v>
      </c>
      <c r="N411" s="38">
        <f>O411-SUM(G410:I410)</f>
        <v>2782000000</v>
      </c>
      <c r="O411" s="38">
        <f>E411-F411</f>
        <v>11383000000</v>
      </c>
    </row>
    <row r="412" spans="1:15" x14ac:dyDescent="0.35">
      <c r="A412" s="2">
        <v>438</v>
      </c>
      <c r="B412" s="2" t="s">
        <v>262</v>
      </c>
      <c r="C412" s="2" t="s">
        <v>17</v>
      </c>
      <c r="D412" s="2" t="s">
        <v>20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s="2" t="s">
        <v>82</v>
      </c>
      <c r="K412" s="2" t="s">
        <v>263</v>
      </c>
      <c r="L412" s="2">
        <f>1-(F412/E412)</f>
        <v>0.39864703541583768</v>
      </c>
      <c r="M412" s="2">
        <f>N412/E412</f>
        <v>0.10043772383605253</v>
      </c>
      <c r="N412" s="38">
        <f>O412-SUM(G411:I411)</f>
        <v>2524000000</v>
      </c>
      <c r="O412" s="38">
        <f>E412-F412</f>
        <v>10018000000</v>
      </c>
    </row>
    <row r="413" spans="1:15" x14ac:dyDescent="0.35">
      <c r="A413" s="2">
        <v>439</v>
      </c>
      <c r="B413" s="2" t="s">
        <v>262</v>
      </c>
      <c r="C413" s="2" t="s">
        <v>19</v>
      </c>
      <c r="D413" s="2" t="s">
        <v>78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s="2" t="s">
        <v>82</v>
      </c>
      <c r="K413" s="2" t="s">
        <v>263</v>
      </c>
      <c r="L413" s="2">
        <f>1-(F413/E413)</f>
        <v>0.41168577701878506</v>
      </c>
      <c r="M413" s="2">
        <f>N413/E413</f>
        <v>0.12820200048792388</v>
      </c>
      <c r="N413" s="38">
        <f>O413-SUM(G412:I412)</f>
        <v>3153000000</v>
      </c>
      <c r="O413" s="38">
        <f>E413-F413</f>
        <v>10125000000</v>
      </c>
    </row>
    <row r="414" spans="1:15" x14ac:dyDescent="0.35">
      <c r="A414" s="2">
        <v>440</v>
      </c>
      <c r="B414" s="2" t="s">
        <v>264</v>
      </c>
      <c r="C414" s="2" t="s">
        <v>11</v>
      </c>
      <c r="D414" s="2" t="s">
        <v>215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s="2" t="s">
        <v>13</v>
      </c>
      <c r="K414" s="2" t="s">
        <v>172</v>
      </c>
      <c r="L414" s="2">
        <f>1-(F414/E414)</f>
        <v>0.32088825624282324</v>
      </c>
      <c r="M414" s="2">
        <f>N414/E414</f>
        <v>0.14504675172110892</v>
      </c>
      <c r="N414" s="38">
        <f>O414-SUM(G413:I413)</f>
        <v>5482100000</v>
      </c>
      <c r="O414" s="38">
        <f>E414-F414</f>
        <v>12128100000</v>
      </c>
    </row>
    <row r="415" spans="1:15" x14ac:dyDescent="0.35">
      <c r="A415" s="2">
        <v>441</v>
      </c>
      <c r="B415" s="2" t="s">
        <v>264</v>
      </c>
      <c r="C415" s="2" t="s">
        <v>15</v>
      </c>
      <c r="D415" s="2" t="s">
        <v>217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s="2" t="s">
        <v>13</v>
      </c>
      <c r="K415" s="2" t="s">
        <v>172</v>
      </c>
      <c r="L415" s="2">
        <f>1-(F415/E415)</f>
        <v>0.31305989702469572</v>
      </c>
      <c r="M415" s="2">
        <f>N415/E415</f>
        <v>0.14938073413573111</v>
      </c>
      <c r="N415" s="38">
        <f>O415-SUM(G414:I414)</f>
        <v>5387700000</v>
      </c>
      <c r="O415" s="38">
        <f>E415-F415</f>
        <v>11291100000</v>
      </c>
    </row>
    <row r="416" spans="1:15" x14ac:dyDescent="0.35">
      <c r="A416" s="2">
        <v>442</v>
      </c>
      <c r="B416" s="2" t="s">
        <v>264</v>
      </c>
      <c r="C416" s="2" t="s">
        <v>17</v>
      </c>
      <c r="D416" s="2" t="s">
        <v>51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s="2" t="s">
        <v>13</v>
      </c>
      <c r="K416" s="2" t="s">
        <v>172</v>
      </c>
      <c r="L416" s="2">
        <f>1-(F416/E416)</f>
        <v>0.30210513186523835</v>
      </c>
      <c r="M416" s="2">
        <f>N416/E416</f>
        <v>0.1001254209570797</v>
      </c>
      <c r="N416" s="38">
        <f>O416-SUM(G415:I415)</f>
        <v>2889900000</v>
      </c>
      <c r="O416" s="38">
        <f>E416-F416</f>
        <v>8719600000</v>
      </c>
    </row>
    <row r="417" spans="1:15" x14ac:dyDescent="0.35">
      <c r="A417" s="2">
        <v>443</v>
      </c>
      <c r="B417" s="2" t="s">
        <v>264</v>
      </c>
      <c r="C417" s="2" t="s">
        <v>19</v>
      </c>
      <c r="D417" s="2" t="s">
        <v>218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s="2" t="s">
        <v>13</v>
      </c>
      <c r="K417" s="2" t="s">
        <v>172</v>
      </c>
      <c r="L417" s="2">
        <f>1-(F417/E417)</f>
        <v>0.31508407146074158</v>
      </c>
      <c r="M417" s="2">
        <f>N417/E417</f>
        <v>0.11768503227743582</v>
      </c>
      <c r="N417" s="38">
        <f>O417-SUM(G416:I416)</f>
        <v>3135600000</v>
      </c>
      <c r="O417" s="38">
        <f>E417-F417</f>
        <v>8395100000</v>
      </c>
    </row>
    <row r="418" spans="1:15" x14ac:dyDescent="0.35">
      <c r="A418" s="2">
        <v>444</v>
      </c>
      <c r="B418" s="2" t="s">
        <v>265</v>
      </c>
      <c r="C418" s="2" t="s">
        <v>11</v>
      </c>
      <c r="D418" s="2" t="s">
        <v>266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s="2" t="s">
        <v>69</v>
      </c>
      <c r="K418" s="2" t="s">
        <v>127</v>
      </c>
      <c r="L418" s="2">
        <f>1-(F418/E418)</f>
        <v>0.90594390026714156</v>
      </c>
      <c r="M418" s="2">
        <f>N418/E418</f>
        <v>0.30405164737310775</v>
      </c>
      <c r="N418" s="38">
        <f>O418-SUM(G417:I417)</f>
        <v>2731600000</v>
      </c>
      <c r="O418" s="38">
        <f>E418-F418</f>
        <v>8139000000</v>
      </c>
    </row>
    <row r="419" spans="1:15" x14ac:dyDescent="0.35">
      <c r="A419" s="2">
        <v>445</v>
      </c>
      <c r="B419" s="2" t="s">
        <v>265</v>
      </c>
      <c r="C419" s="2" t="s">
        <v>15</v>
      </c>
      <c r="D419" s="2" t="s">
        <v>16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s="2" t="s">
        <v>69</v>
      </c>
      <c r="K419" s="2" t="s">
        <v>127</v>
      </c>
      <c r="L419" s="2">
        <f>1-(F419/E419)</f>
        <v>0.92550693703308429</v>
      </c>
      <c r="M419" s="2">
        <f>N419/E419</f>
        <v>0.50928495197438639</v>
      </c>
      <c r="N419" s="38">
        <f>O419-SUM(G418:I418)</f>
        <v>4772000000</v>
      </c>
      <c r="O419" s="38">
        <f>E419-F419</f>
        <v>8672000000</v>
      </c>
    </row>
    <row r="420" spans="1:15" x14ac:dyDescent="0.35">
      <c r="A420" s="2">
        <v>446</v>
      </c>
      <c r="B420" s="2" t="s">
        <v>265</v>
      </c>
      <c r="C420" s="2" t="s">
        <v>17</v>
      </c>
      <c r="D420" s="2" t="s">
        <v>18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s="2" t="s">
        <v>69</v>
      </c>
      <c r="K420" s="2" t="s">
        <v>127</v>
      </c>
      <c r="L420" s="2">
        <f>1-(F420/E420)</f>
        <v>0.93611486837998126</v>
      </c>
      <c r="M420" s="2">
        <f>N420/E420</f>
        <v>0.49079180106128395</v>
      </c>
      <c r="N420" s="38">
        <f>O420-SUM(G419:I419)</f>
        <v>4717000000</v>
      </c>
      <c r="O420" s="38">
        <f>E420-F420</f>
        <v>8997000000</v>
      </c>
    </row>
    <row r="421" spans="1:15" x14ac:dyDescent="0.35">
      <c r="A421" s="2">
        <v>447</v>
      </c>
      <c r="B421" s="2" t="s">
        <v>265</v>
      </c>
      <c r="C421" s="2" t="s">
        <v>19</v>
      </c>
      <c r="D421" s="2" t="s">
        <v>20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s="2" t="s">
        <v>69</v>
      </c>
      <c r="K421" s="2" t="s">
        <v>127</v>
      </c>
      <c r="L421" s="2">
        <f>1-(F421/E421)</f>
        <v>0.9377124575084983</v>
      </c>
      <c r="M421" s="2">
        <f>N421/E421</f>
        <v>0.45950809838032391</v>
      </c>
      <c r="N421" s="38">
        <f>O421-SUM(G420:I420)</f>
        <v>4596000000</v>
      </c>
      <c r="O421" s="38">
        <f>E421-F421</f>
        <v>9379000000</v>
      </c>
    </row>
    <row r="422" spans="1:15" x14ac:dyDescent="0.35">
      <c r="A422" s="2">
        <v>448</v>
      </c>
      <c r="B422" s="2" t="s">
        <v>267</v>
      </c>
      <c r="C422" s="2" t="s">
        <v>11</v>
      </c>
      <c r="D422" s="3">
        <v>41276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s="2" t="s">
        <v>23</v>
      </c>
      <c r="K422" s="2" t="s">
        <v>268</v>
      </c>
      <c r="L422" s="2">
        <f>1-(F422/E422)</f>
        <v>0.31739860023587374</v>
      </c>
      <c r="M422" s="2">
        <f>N422/E422</f>
        <v>-2.5963467524413738E-3</v>
      </c>
      <c r="N422" s="38">
        <f>O422-SUM(G421:I421)</f>
        <v>-41599000</v>
      </c>
      <c r="O422" s="38">
        <f>E422-F422</f>
        <v>5085401000</v>
      </c>
    </row>
    <row r="423" spans="1:15" x14ac:dyDescent="0.35">
      <c r="A423" s="2">
        <v>449</v>
      </c>
      <c r="B423" s="2" t="s">
        <v>267</v>
      </c>
      <c r="C423" s="2" t="s">
        <v>15</v>
      </c>
      <c r="D423" s="2" t="s">
        <v>60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s="2" t="s">
        <v>23</v>
      </c>
      <c r="K423" s="2" t="s">
        <v>268</v>
      </c>
      <c r="L423" s="2">
        <f>1-(F423/E423)</f>
        <v>0.31053988458862392</v>
      </c>
      <c r="M423" s="2">
        <f>N423/E423</f>
        <v>0.11457940272164908</v>
      </c>
      <c r="N423" s="38">
        <f>O423-SUM(G422:I422)</f>
        <v>2005617000</v>
      </c>
      <c r="O423" s="38">
        <f>E423-F423</f>
        <v>5435742000</v>
      </c>
    </row>
    <row r="424" spans="1:15" x14ac:dyDescent="0.35">
      <c r="A424" s="2">
        <v>450</v>
      </c>
      <c r="B424" s="2" t="s">
        <v>267</v>
      </c>
      <c r="C424" s="2" t="s">
        <v>17</v>
      </c>
      <c r="D424" s="2" t="s">
        <v>269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s="2" t="s">
        <v>23</v>
      </c>
      <c r="K424" s="2" t="s">
        <v>268</v>
      </c>
      <c r="L424" s="2">
        <f>1-(F424/E424)</f>
        <v>0.30685528420820163</v>
      </c>
      <c r="M424" s="2">
        <f>N424/E424</f>
        <v>0.11121077836280727</v>
      </c>
      <c r="N424" s="38">
        <f>O424-SUM(G423:I423)</f>
        <v>2102950000</v>
      </c>
      <c r="O424" s="38">
        <f>E424-F424</f>
        <v>5802507000</v>
      </c>
    </row>
    <row r="425" spans="1:15" x14ac:dyDescent="0.35">
      <c r="A425" s="2">
        <v>451</v>
      </c>
      <c r="B425" s="2" t="s">
        <v>267</v>
      </c>
      <c r="C425" s="2" t="s">
        <v>19</v>
      </c>
      <c r="D425" s="2" t="s">
        <v>270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s="2" t="s">
        <v>23</v>
      </c>
      <c r="K425" s="2" t="s">
        <v>268</v>
      </c>
      <c r="L425" s="2">
        <f>1-(F425/E425)</f>
        <v>0.30959922453043076</v>
      </c>
      <c r="M425" s="2">
        <f>N425/E425</f>
        <v>0.11157768525829168</v>
      </c>
      <c r="N425" s="38">
        <f>O425-SUM(G424:I424)</f>
        <v>2272677000</v>
      </c>
      <c r="O425" s="38">
        <f>E425-F425</f>
        <v>6306091000</v>
      </c>
    </row>
    <row r="426" spans="1:15" x14ac:dyDescent="0.35">
      <c r="A426" s="2">
        <v>452</v>
      </c>
      <c r="B426" s="2" t="s">
        <v>271</v>
      </c>
      <c r="C426" s="2" t="s">
        <v>11</v>
      </c>
      <c r="D426" s="2" t="s">
        <v>12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s="2" t="s">
        <v>34</v>
      </c>
      <c r="K426" s="2" t="s">
        <v>272</v>
      </c>
      <c r="L426" s="2">
        <f>1-(F426/E426)</f>
        <v>0.40877691995123933</v>
      </c>
      <c r="M426" s="2">
        <f>N426/E426</f>
        <v>-0.18255411079506975</v>
      </c>
      <c r="N426" s="38">
        <f>O426-SUM(G425:I425)</f>
        <v>-1347797000</v>
      </c>
      <c r="O426" s="38">
        <f>E426-F426</f>
        <v>3018000000</v>
      </c>
    </row>
    <row r="427" spans="1:15" x14ac:dyDescent="0.35">
      <c r="A427" s="2">
        <v>453</v>
      </c>
      <c r="B427" s="2" t="s">
        <v>271</v>
      </c>
      <c r="C427" s="2" t="s">
        <v>15</v>
      </c>
      <c r="D427" s="2" t="s">
        <v>16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s="2" t="s">
        <v>34</v>
      </c>
      <c r="K427" s="2" t="s">
        <v>272</v>
      </c>
      <c r="L427" s="2">
        <f>1-(F427/E427)</f>
        <v>0.39462636439966414</v>
      </c>
      <c r="M427" s="2">
        <f>N427/E427</f>
        <v>0.14035824237335573</v>
      </c>
      <c r="N427" s="38">
        <f>O427-SUM(G426:I426)</f>
        <v>1003000000</v>
      </c>
      <c r="O427" s="38">
        <f>E427-F427</f>
        <v>2820000000</v>
      </c>
    </row>
    <row r="428" spans="1:15" x14ac:dyDescent="0.35">
      <c r="A428" s="2">
        <v>454</v>
      </c>
      <c r="B428" s="2" t="s">
        <v>271</v>
      </c>
      <c r="C428" s="2" t="s">
        <v>17</v>
      </c>
      <c r="D428" s="2" t="s">
        <v>18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s="2" t="s">
        <v>34</v>
      </c>
      <c r="K428" s="2" t="s">
        <v>272</v>
      </c>
      <c r="L428" s="2">
        <f>1-(F428/E428)</f>
        <v>0.37632817753866843</v>
      </c>
      <c r="M428" s="2">
        <f>N428/E428</f>
        <v>0.13167451244115669</v>
      </c>
      <c r="N428" s="38">
        <f>O428-SUM(G427:I427)</f>
        <v>979000000</v>
      </c>
      <c r="O428" s="38">
        <f>E428-F428</f>
        <v>2798000000</v>
      </c>
    </row>
    <row r="429" spans="1:15" x14ac:dyDescent="0.35">
      <c r="A429" s="2">
        <v>455</v>
      </c>
      <c r="B429" s="2" t="s">
        <v>271</v>
      </c>
      <c r="C429" s="2" t="s">
        <v>19</v>
      </c>
      <c r="D429" s="2" t="s">
        <v>20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s="2" t="s">
        <v>34</v>
      </c>
      <c r="K429" s="2" t="s">
        <v>272</v>
      </c>
      <c r="L429" s="2">
        <f>1-(F429/E429)</f>
        <v>0.37848658748164954</v>
      </c>
      <c r="M429" s="2">
        <f>N429/E429</f>
        <v>0.13626050980915522</v>
      </c>
      <c r="N429" s="38">
        <f>O429-SUM(G428:I428)</f>
        <v>1021000000</v>
      </c>
      <c r="O429" s="38">
        <f>E429-F429</f>
        <v>2836000000</v>
      </c>
    </row>
    <row r="430" spans="1:15" x14ac:dyDescent="0.35">
      <c r="A430" s="2">
        <v>456</v>
      </c>
      <c r="B430" s="2" t="s">
        <v>273</v>
      </c>
      <c r="C430" s="2" t="s">
        <v>11</v>
      </c>
      <c r="D430" s="2" t="s">
        <v>37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s="2" t="s">
        <v>23</v>
      </c>
      <c r="K430" s="2" t="s">
        <v>274</v>
      </c>
      <c r="L430" s="2">
        <f>1-(F430/E430)</f>
        <v>0.22459380441902455</v>
      </c>
      <c r="M430" s="2">
        <f>N430/E430</f>
        <v>-4.9845829405844103E-3</v>
      </c>
      <c r="N430" s="38">
        <f>O430-SUM(G429:I429)</f>
        <v>-31200000</v>
      </c>
      <c r="O430" s="38">
        <f>E430-F430</f>
        <v>1405800000</v>
      </c>
    </row>
    <row r="431" spans="1:15" x14ac:dyDescent="0.35">
      <c r="A431" s="2">
        <v>457</v>
      </c>
      <c r="B431" s="2" t="s">
        <v>273</v>
      </c>
      <c r="C431" s="2" t="s">
        <v>15</v>
      </c>
      <c r="D431" s="2" t="s">
        <v>39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s="2" t="s">
        <v>23</v>
      </c>
      <c r="K431" s="2" t="s">
        <v>274</v>
      </c>
      <c r="L431" s="2">
        <f>1-(F431/E431)</f>
        <v>0.21885630973594683</v>
      </c>
      <c r="M431" s="2">
        <f>N431/E431</f>
        <v>0.13787087689566224</v>
      </c>
      <c r="N431" s="38">
        <f>O431-SUM(G430:I430)</f>
        <v>1106400000</v>
      </c>
      <c r="O431" s="38">
        <f>E431-F431</f>
        <v>1756300000</v>
      </c>
    </row>
    <row r="432" spans="1:15" x14ac:dyDescent="0.35">
      <c r="A432" s="2">
        <v>458</v>
      </c>
      <c r="B432" s="2" t="s">
        <v>273</v>
      </c>
      <c r="C432" s="2" t="s">
        <v>17</v>
      </c>
      <c r="D432" s="2" t="s">
        <v>40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s="2" t="s">
        <v>23</v>
      </c>
      <c r="K432" s="2" t="s">
        <v>274</v>
      </c>
      <c r="L432" s="2">
        <f>1-(F432/E432)</f>
        <v>0.211409830007391</v>
      </c>
      <c r="M432" s="2">
        <f>N432/E432</f>
        <v>0.13501478196600147</v>
      </c>
      <c r="N432" s="38">
        <f>O432-SUM(G431:I431)</f>
        <v>1461400000</v>
      </c>
      <c r="O432" s="38">
        <f>E432-F432</f>
        <v>2288300000</v>
      </c>
    </row>
    <row r="433" spans="1:15" x14ac:dyDescent="0.35">
      <c r="A433" s="2">
        <v>459</v>
      </c>
      <c r="B433" s="2" t="s">
        <v>273</v>
      </c>
      <c r="C433" s="2" t="s">
        <v>19</v>
      </c>
      <c r="D433" s="2" t="s">
        <v>41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s="2" t="s">
        <v>23</v>
      </c>
      <c r="K433" s="2" t="s">
        <v>274</v>
      </c>
      <c r="L433" s="2">
        <f>1-(F433/E433)</f>
        <v>0.21836905917383653</v>
      </c>
      <c r="M433" s="2">
        <f>N433/E433</f>
        <v>0.13586786648461019</v>
      </c>
      <c r="N433" s="38">
        <f>O433-SUM(G432:I432)</f>
        <v>1651800000</v>
      </c>
      <c r="O433" s="38">
        <f>E433-F433</f>
        <v>2654800000</v>
      </c>
    </row>
    <row r="434" spans="1:15" x14ac:dyDescent="0.35">
      <c r="A434" s="2">
        <v>460</v>
      </c>
      <c r="B434" s="2" t="s">
        <v>275</v>
      </c>
      <c r="C434" s="2" t="s">
        <v>11</v>
      </c>
      <c r="D434" s="2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s="2" t="s">
        <v>13</v>
      </c>
      <c r="K434" s="2" t="s">
        <v>213</v>
      </c>
      <c r="L434" s="2">
        <f>1-(F434/E434)</f>
        <v>0.51555825721232829</v>
      </c>
      <c r="M434" s="2">
        <f>N434/E434</f>
        <v>0.45530218396092093</v>
      </c>
      <c r="N434" s="38">
        <f>O434-SUM(G433:I433)</f>
        <v>8314000000</v>
      </c>
      <c r="O434" s="38">
        <f>E434-F434</f>
        <v>9414300000</v>
      </c>
    </row>
    <row r="435" spans="1:15" x14ac:dyDescent="0.35">
      <c r="A435" s="2">
        <v>461</v>
      </c>
      <c r="B435" s="2" t="s">
        <v>275</v>
      </c>
      <c r="C435" s="2" t="s">
        <v>15</v>
      </c>
      <c r="D435" s="2" t="s">
        <v>16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s="2" t="s">
        <v>13</v>
      </c>
      <c r="K435" s="2" t="s">
        <v>213</v>
      </c>
      <c r="L435" s="2">
        <f>1-(F435/E435)</f>
        <v>0.5109636768381729</v>
      </c>
      <c r="M435" s="2">
        <f>N435/E435</f>
        <v>0.16533848198609644</v>
      </c>
      <c r="N435" s="38">
        <f>O435-SUM(G434:I434)</f>
        <v>3022900000</v>
      </c>
      <c r="O435" s="38">
        <f>E435-F435</f>
        <v>9342000000</v>
      </c>
    </row>
    <row r="436" spans="1:15" x14ac:dyDescent="0.35">
      <c r="A436" s="2">
        <v>462</v>
      </c>
      <c r="B436" s="2" t="s">
        <v>275</v>
      </c>
      <c r="C436" s="2" t="s">
        <v>17</v>
      </c>
      <c r="D436" s="2" t="s">
        <v>18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s="2" t="s">
        <v>13</v>
      </c>
      <c r="K436" s="2" t="s">
        <v>213</v>
      </c>
      <c r="L436" s="2">
        <f>1-(F436/E436)</f>
        <v>0.51647697608854548</v>
      </c>
      <c r="M436" s="2">
        <f>N436/E436</f>
        <v>0.19166231596533362</v>
      </c>
      <c r="N436" s="38">
        <f>O436-SUM(G435:I435)</f>
        <v>3671100000</v>
      </c>
      <c r="O436" s="38">
        <f>E436-F436</f>
        <v>9892600000</v>
      </c>
    </row>
    <row r="437" spans="1:15" x14ac:dyDescent="0.35">
      <c r="A437" s="2">
        <v>463</v>
      </c>
      <c r="B437" s="2" t="s">
        <v>275</v>
      </c>
      <c r="C437" s="2" t="s">
        <v>19</v>
      </c>
      <c r="D437" s="2" t="s">
        <v>20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s="2" t="s">
        <v>13</v>
      </c>
      <c r="K437" s="2" t="s">
        <v>213</v>
      </c>
      <c r="L437" s="2">
        <f>1-(F437/E437)</f>
        <v>0.52338898317860627</v>
      </c>
      <c r="M437" s="2">
        <f>N437/E437</f>
        <v>0.20505176748641984</v>
      </c>
      <c r="N437" s="38">
        <f>O437-SUM(G436:I436)</f>
        <v>4216500000</v>
      </c>
      <c r="O437" s="38">
        <f>E437-F437</f>
        <v>10762500000</v>
      </c>
    </row>
    <row r="438" spans="1:15" x14ac:dyDescent="0.35">
      <c r="A438" s="2">
        <v>464</v>
      </c>
      <c r="B438" s="2" t="s">
        <v>276</v>
      </c>
      <c r="C438" s="2" t="s">
        <v>11</v>
      </c>
      <c r="D438" s="2" t="s">
        <v>27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s="2" t="s">
        <v>23</v>
      </c>
      <c r="K438" s="2" t="s">
        <v>277</v>
      </c>
      <c r="L438" s="2">
        <f>1-(F438/E438)</f>
        <v>0.4441952887369286</v>
      </c>
      <c r="M438" s="2">
        <f>N438/E438</f>
        <v>0.28226726760063053</v>
      </c>
      <c r="N438" s="38">
        <f>O438-SUM(G437:I437)</f>
        <v>12713600000</v>
      </c>
      <c r="O438" s="38">
        <f>E438-F438</f>
        <v>20007000000</v>
      </c>
    </row>
    <row r="439" spans="1:15" x14ac:dyDescent="0.35">
      <c r="A439" s="2">
        <v>465</v>
      </c>
      <c r="B439" s="2" t="s">
        <v>276</v>
      </c>
      <c r="C439" s="2" t="s">
        <v>15</v>
      </c>
      <c r="D439" s="2" t="s">
        <v>30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s="2" t="s">
        <v>23</v>
      </c>
      <c r="K439" s="2" t="s">
        <v>277</v>
      </c>
      <c r="L439" s="2">
        <f>1-(F439/E439)</f>
        <v>0.45875074263003712</v>
      </c>
      <c r="M439" s="2">
        <f>N439/E439</f>
        <v>0.24247638948640732</v>
      </c>
      <c r="N439" s="38">
        <f>O439-SUM(G438:I438)</f>
        <v>11836000000</v>
      </c>
      <c r="O439" s="38">
        <f>E439-F439</f>
        <v>22393000000</v>
      </c>
    </row>
    <row r="440" spans="1:15" x14ac:dyDescent="0.35">
      <c r="A440" s="2">
        <v>466</v>
      </c>
      <c r="B440" s="2" t="s">
        <v>276</v>
      </c>
      <c r="C440" s="2" t="s">
        <v>17</v>
      </c>
      <c r="D440" s="3">
        <v>42073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s="2" t="s">
        <v>23</v>
      </c>
      <c r="K440" s="2" t="s">
        <v>277</v>
      </c>
      <c r="L440" s="2">
        <f>1-(F440/E440)</f>
        <v>0.4593729152768512</v>
      </c>
      <c r="M440" s="2">
        <f>N440/E440</f>
        <v>0.2525111979414848</v>
      </c>
      <c r="N440" s="38">
        <f>O440-SUM(G439:I439)</f>
        <v>13248000000</v>
      </c>
      <c r="O440" s="38">
        <f>E440-F440</f>
        <v>24101000000</v>
      </c>
    </row>
    <row r="441" spans="1:15" x14ac:dyDescent="0.35">
      <c r="A441" s="2">
        <v>467</v>
      </c>
      <c r="B441" s="2" t="s">
        <v>276</v>
      </c>
      <c r="C441" s="2" t="s">
        <v>19</v>
      </c>
      <c r="D441" s="3">
        <v>42379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s="2" t="s">
        <v>23</v>
      </c>
      <c r="K441" s="2" t="s">
        <v>277</v>
      </c>
      <c r="L441" s="2">
        <f>1-(F441/E441)</f>
        <v>0.46086784584411844</v>
      </c>
      <c r="M441" s="2">
        <f>N441/E441</f>
        <v>0.26535087719298245</v>
      </c>
      <c r="N441" s="38">
        <f>O441-SUM(G440:I440)</f>
        <v>14762000000</v>
      </c>
      <c r="O441" s="38">
        <f>E441-F441</f>
        <v>25639000000</v>
      </c>
    </row>
    <row r="442" spans="1:15" x14ac:dyDescent="0.35">
      <c r="A442" s="2">
        <v>468</v>
      </c>
      <c r="B442" s="2" t="s">
        <v>278</v>
      </c>
      <c r="C442" s="2" t="s">
        <v>11</v>
      </c>
      <c r="D442" s="2" t="s">
        <v>16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s="2" t="s">
        <v>23</v>
      </c>
      <c r="K442" s="2" t="s">
        <v>197</v>
      </c>
      <c r="L442" s="2">
        <f>1-(F442/E442)</f>
        <v>0.69485094850948514</v>
      </c>
      <c r="M442" s="2">
        <f>N442/E442</f>
        <v>-1.3432700993676603</v>
      </c>
      <c r="N442" s="38">
        <f>O442-SUM(G441:I441)</f>
        <v>-7435000000</v>
      </c>
      <c r="O442" s="38">
        <f>E442-F442</f>
        <v>3846000000</v>
      </c>
    </row>
    <row r="443" spans="1:15" x14ac:dyDescent="0.35">
      <c r="A443" s="2">
        <v>469</v>
      </c>
      <c r="B443" s="2" t="s">
        <v>278</v>
      </c>
      <c r="C443" s="2" t="s">
        <v>15</v>
      </c>
      <c r="D443" s="2" t="s">
        <v>18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s="2" t="s">
        <v>23</v>
      </c>
      <c r="K443" s="2" t="s">
        <v>197</v>
      </c>
      <c r="L443" s="2">
        <f>1-(F443/E443)</f>
        <v>0.66097366320830009</v>
      </c>
      <c r="M443" s="2">
        <f>N443/E443</f>
        <v>0.36185155626496407</v>
      </c>
      <c r="N443" s="38">
        <f>O443-SUM(G442:I442)</f>
        <v>2267000000</v>
      </c>
      <c r="O443" s="38">
        <f>E443-F443</f>
        <v>4141000000</v>
      </c>
    </row>
    <row r="444" spans="1:15" x14ac:dyDescent="0.35">
      <c r="A444" s="2">
        <v>470</v>
      </c>
      <c r="B444" s="2" t="s">
        <v>278</v>
      </c>
      <c r="C444" s="2" t="s">
        <v>17</v>
      </c>
      <c r="D444" s="2" t="s">
        <v>20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s="2" t="s">
        <v>23</v>
      </c>
      <c r="K444" s="2" t="s">
        <v>197</v>
      </c>
      <c r="L444" s="2">
        <f>1-(F444/E444)</f>
        <v>0.633562715045355</v>
      </c>
      <c r="M444" s="2">
        <f>N444/E444</f>
        <v>0.31748514232092589</v>
      </c>
      <c r="N444" s="38">
        <f>O444-SUM(G443:I443)</f>
        <v>2030000000</v>
      </c>
      <c r="O444" s="38">
        <f>E444-F444</f>
        <v>4051000000</v>
      </c>
    </row>
    <row r="445" spans="1:15" x14ac:dyDescent="0.35">
      <c r="A445" s="2">
        <v>471</v>
      </c>
      <c r="B445" s="2" t="s">
        <v>278</v>
      </c>
      <c r="C445" s="2" t="s">
        <v>19</v>
      </c>
      <c r="D445" s="2" t="s">
        <v>78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s="2" t="s">
        <v>23</v>
      </c>
      <c r="K445" s="2" t="s">
        <v>197</v>
      </c>
      <c r="L445" s="2">
        <f>1-(F445/E445)</f>
        <v>0.6256733877174081</v>
      </c>
      <c r="M445" s="2">
        <f>N445/E445</f>
        <v>0.31799291980914268</v>
      </c>
      <c r="N445" s="38">
        <f>O445-SUM(G444:I444)</f>
        <v>2066000000</v>
      </c>
      <c r="O445" s="38">
        <f>E445-F445</f>
        <v>4065000000</v>
      </c>
    </row>
    <row r="446" spans="1:15" x14ac:dyDescent="0.35">
      <c r="A446" s="2">
        <v>472</v>
      </c>
      <c r="B446" s="2" t="s">
        <v>279</v>
      </c>
      <c r="C446" s="2" t="s">
        <v>11</v>
      </c>
      <c r="D446" s="2" t="s">
        <v>16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s="2" t="s">
        <v>23</v>
      </c>
      <c r="K446" s="2" t="s">
        <v>197</v>
      </c>
      <c r="L446" s="2">
        <f>1-(F446/E446)</f>
        <v>0.69485094850948514</v>
      </c>
      <c r="M446" s="2">
        <f>N446/E446</f>
        <v>0.33134598012646793</v>
      </c>
      <c r="N446" s="38">
        <f>O446-SUM(G445:I445)</f>
        <v>1834000000</v>
      </c>
      <c r="O446" s="38">
        <f>E446-F446</f>
        <v>3846000000</v>
      </c>
    </row>
    <row r="447" spans="1:15" x14ac:dyDescent="0.35">
      <c r="A447" s="2">
        <v>473</v>
      </c>
      <c r="B447" s="2" t="s">
        <v>279</v>
      </c>
      <c r="C447" s="2" t="s">
        <v>15</v>
      </c>
      <c r="D447" s="2" t="s">
        <v>18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s="2" t="s">
        <v>23</v>
      </c>
      <c r="K447" s="2" t="s">
        <v>197</v>
      </c>
      <c r="L447" s="2">
        <f>1-(F447/E447)</f>
        <v>0.66097366320830009</v>
      </c>
      <c r="M447" s="2">
        <f>N447/E447</f>
        <v>0.36185155626496407</v>
      </c>
      <c r="N447" s="38">
        <f>O447-SUM(G446:I446)</f>
        <v>2267000000</v>
      </c>
      <c r="O447" s="38">
        <f>E447-F447</f>
        <v>4141000000</v>
      </c>
    </row>
    <row r="448" spans="1:15" x14ac:dyDescent="0.35">
      <c r="A448" s="2">
        <v>474</v>
      </c>
      <c r="B448" s="2" t="s">
        <v>279</v>
      </c>
      <c r="C448" s="2" t="s">
        <v>17</v>
      </c>
      <c r="D448" s="2" t="s">
        <v>20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s="2" t="s">
        <v>23</v>
      </c>
      <c r="K448" s="2" t="s">
        <v>197</v>
      </c>
      <c r="L448" s="2">
        <f>1-(F448/E448)</f>
        <v>0.633562715045355</v>
      </c>
      <c r="M448" s="2">
        <f>N448/E448</f>
        <v>0.31748514232092589</v>
      </c>
      <c r="N448" s="38">
        <f>O448-SUM(G447:I447)</f>
        <v>2030000000</v>
      </c>
      <c r="O448" s="38">
        <f>E448-F448</f>
        <v>4051000000</v>
      </c>
    </row>
    <row r="449" spans="1:15" x14ac:dyDescent="0.35">
      <c r="A449" s="2">
        <v>475</v>
      </c>
      <c r="B449" s="2" t="s">
        <v>279</v>
      </c>
      <c r="C449" s="2" t="s">
        <v>19</v>
      </c>
      <c r="D449" s="2" t="s">
        <v>78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s="2" t="s">
        <v>23</v>
      </c>
      <c r="K449" s="2" t="s">
        <v>197</v>
      </c>
      <c r="L449" s="2">
        <f>1-(F449/E449)</f>
        <v>0.6256733877174081</v>
      </c>
      <c r="M449" s="2">
        <f>N449/E449</f>
        <v>0.31799291980914268</v>
      </c>
      <c r="N449" s="38">
        <f>O449-SUM(G448:I448)</f>
        <v>2066000000</v>
      </c>
      <c r="O449" s="38">
        <f>E449-F449</f>
        <v>4065000000</v>
      </c>
    </row>
    <row r="450" spans="1:15" x14ac:dyDescent="0.35">
      <c r="A450" s="2">
        <v>476</v>
      </c>
      <c r="B450" s="2" t="s">
        <v>280</v>
      </c>
      <c r="C450" s="2" t="s">
        <v>11</v>
      </c>
      <c r="D450" s="2" t="s">
        <v>16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s="2" t="s">
        <v>23</v>
      </c>
      <c r="K450" s="2" t="s">
        <v>158</v>
      </c>
      <c r="L450" s="2">
        <f>1-(F450/E450)</f>
        <v>0.18450601288950896</v>
      </c>
      <c r="M450" s="2">
        <f>N450/E450</f>
        <v>5.0827187562288219E-2</v>
      </c>
      <c r="N450" s="38">
        <f>O450-SUM(G449:I449)</f>
        <v>765000000</v>
      </c>
      <c r="O450" s="38">
        <f>E450-F450</f>
        <v>2777000000</v>
      </c>
    </row>
    <row r="451" spans="1:15" x14ac:dyDescent="0.35">
      <c r="A451" s="2">
        <v>477</v>
      </c>
      <c r="B451" s="2" t="s">
        <v>280</v>
      </c>
      <c r="C451" s="2" t="s">
        <v>15</v>
      </c>
      <c r="D451" s="2" t="s">
        <v>18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s="2" t="s">
        <v>23</v>
      </c>
      <c r="K451" s="2" t="s">
        <v>158</v>
      </c>
      <c r="L451" s="2">
        <f>1-(F451/E451)</f>
        <v>0.19536744306084264</v>
      </c>
      <c r="M451" s="2">
        <f>N451/E451</f>
        <v>0.13000838763791212</v>
      </c>
      <c r="N451" s="38">
        <f>O451-SUM(G450:I450)</f>
        <v>2015000000</v>
      </c>
      <c r="O451" s="38">
        <f>E451-F451</f>
        <v>3028000000</v>
      </c>
    </row>
    <row r="452" spans="1:15" x14ac:dyDescent="0.35">
      <c r="A452" s="2">
        <v>478</v>
      </c>
      <c r="B452" s="2" t="s">
        <v>280</v>
      </c>
      <c r="C452" s="2" t="s">
        <v>17</v>
      </c>
      <c r="D452" s="2" t="s">
        <v>20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s="2" t="s">
        <v>23</v>
      </c>
      <c r="K452" s="2" t="s">
        <v>158</v>
      </c>
      <c r="L452" s="2">
        <f>1-(F452/E452)</f>
        <v>0.19848334981866134</v>
      </c>
      <c r="M452" s="2">
        <f>N452/E452</f>
        <v>0.12396966699637323</v>
      </c>
      <c r="N452" s="38">
        <f>O452-SUM(G451:I451)</f>
        <v>1880000000</v>
      </c>
      <c r="O452" s="38">
        <f>E452-F452</f>
        <v>3010000000</v>
      </c>
    </row>
    <row r="453" spans="1:15" x14ac:dyDescent="0.35">
      <c r="A453" s="2">
        <v>479</v>
      </c>
      <c r="B453" s="2" t="s">
        <v>280</v>
      </c>
      <c r="C453" s="2" t="s">
        <v>19</v>
      </c>
      <c r="D453" s="2" t="s">
        <v>78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s="2" t="s">
        <v>23</v>
      </c>
      <c r="K453" s="2" t="s">
        <v>158</v>
      </c>
      <c r="L453" s="2">
        <f>1-(F453/E453)</f>
        <v>0.21331252625892805</v>
      </c>
      <c r="M453" s="2">
        <f>N453/E453</f>
        <v>0.1466898745573495</v>
      </c>
      <c r="N453" s="38">
        <f>O453-SUM(G452:I452)</f>
        <v>2444000000</v>
      </c>
      <c r="O453" s="38">
        <f>E453-F453</f>
        <v>3554000000</v>
      </c>
    </row>
    <row r="454" spans="1:15" x14ac:dyDescent="0.35">
      <c r="A454" s="2">
        <v>480</v>
      </c>
      <c r="B454" s="2" t="s">
        <v>281</v>
      </c>
      <c r="C454" s="2" t="s">
        <v>11</v>
      </c>
      <c r="D454" s="2" t="s">
        <v>12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s="2" t="s">
        <v>74</v>
      </c>
      <c r="K454" s="2" t="s">
        <v>102</v>
      </c>
      <c r="L454" s="2">
        <f>1-(F454/E454)</f>
        <v>0.63887896411994061</v>
      </c>
      <c r="M454" s="2">
        <f>N454/E454</f>
        <v>-0.36106865394854221</v>
      </c>
      <c r="N454" s="38">
        <f>O454-SUM(G453:I453)</f>
        <v>-461831000</v>
      </c>
      <c r="O454" s="38">
        <f>E454-F454</f>
        <v>817169000</v>
      </c>
    </row>
    <row r="455" spans="1:15" x14ac:dyDescent="0.35">
      <c r="A455" s="2">
        <v>481</v>
      </c>
      <c r="B455" s="2" t="s">
        <v>281</v>
      </c>
      <c r="C455" s="2" t="s">
        <v>15</v>
      </c>
      <c r="D455" s="2" t="s">
        <v>16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s="2" t="s">
        <v>74</v>
      </c>
      <c r="K455" s="2" t="s">
        <v>102</v>
      </c>
      <c r="L455" s="2">
        <f>1-(F455/E455)</f>
        <v>0.62512624311945486</v>
      </c>
      <c r="M455" s="2">
        <f>N455/E455</f>
        <v>0.32079953638331765</v>
      </c>
      <c r="N455" s="38">
        <f>O455-SUM(G454:I454)</f>
        <v>475508000</v>
      </c>
      <c r="O455" s="38">
        <f>E455-F455</f>
        <v>926599000</v>
      </c>
    </row>
    <row r="456" spans="1:15" x14ac:dyDescent="0.35">
      <c r="A456" s="2">
        <v>482</v>
      </c>
      <c r="B456" s="2" t="s">
        <v>281</v>
      </c>
      <c r="C456" s="2" t="s">
        <v>17</v>
      </c>
      <c r="D456" s="2" t="s">
        <v>18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s="2" t="s">
        <v>74</v>
      </c>
      <c r="K456" s="2" t="s">
        <v>102</v>
      </c>
      <c r="L456" s="2">
        <f>1-(F456/E456)</f>
        <v>0.62675896013333021</v>
      </c>
      <c r="M456" s="2">
        <f>N456/E456</f>
        <v>0.28972964010992069</v>
      </c>
      <c r="N456" s="38">
        <f>O456-SUM(G455:I455)</f>
        <v>468330000</v>
      </c>
      <c r="O456" s="38">
        <f>E456-F456</f>
        <v>1013117000</v>
      </c>
    </row>
    <row r="457" spans="1:15" x14ac:dyDescent="0.35">
      <c r="A457" s="2">
        <v>483</v>
      </c>
      <c r="B457" s="2" t="s">
        <v>281</v>
      </c>
      <c r="C457" s="2" t="s">
        <v>19</v>
      </c>
      <c r="D457" s="2" t="s">
        <v>20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s="2" t="s">
        <v>74</v>
      </c>
      <c r="K457" s="2" t="s">
        <v>102</v>
      </c>
      <c r="L457" s="2">
        <f>1-(F457/E457)</f>
        <v>0.630653488614762</v>
      </c>
      <c r="M457" s="2">
        <f>N457/E457</f>
        <v>0.2745211349396825</v>
      </c>
      <c r="N457" s="38">
        <f>O457-SUM(G456:I456)</f>
        <v>484073000</v>
      </c>
      <c r="O457" s="38">
        <f>E457-F457</f>
        <v>1112054000</v>
      </c>
    </row>
    <row r="458" spans="1:15" x14ac:dyDescent="0.35">
      <c r="A458" s="2">
        <v>484</v>
      </c>
      <c r="B458" s="2" t="s">
        <v>282</v>
      </c>
      <c r="C458" s="2" t="s">
        <v>11</v>
      </c>
      <c r="D458" s="3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s="2" t="s">
        <v>23</v>
      </c>
      <c r="K458" s="2" t="s">
        <v>268</v>
      </c>
      <c r="L458" s="2">
        <f>1-(F458/E458)</f>
        <v>0.35873960375955105</v>
      </c>
      <c r="M458" s="2">
        <f>N458/E458</f>
        <v>0.26270295489891138</v>
      </c>
      <c r="N458" s="38">
        <f>O458-SUM(G457:I457)</f>
        <v>1942557000</v>
      </c>
      <c r="O458" s="38">
        <f>E458-F458</f>
        <v>2652700000</v>
      </c>
    </row>
    <row r="459" spans="1:15" x14ac:dyDescent="0.35">
      <c r="A459" s="2">
        <v>485</v>
      </c>
      <c r="B459" s="2" t="s">
        <v>282</v>
      </c>
      <c r="C459" s="2" t="s">
        <v>15</v>
      </c>
      <c r="D459" s="3">
        <v>41641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s="2" t="s">
        <v>23</v>
      </c>
      <c r="K459" s="2" t="s">
        <v>268</v>
      </c>
      <c r="L459" s="2">
        <f>1-(F459/E459)</f>
        <v>0.35582822085889576</v>
      </c>
      <c r="M459" s="2">
        <f>N459/E459</f>
        <v>0.13484177901355815</v>
      </c>
      <c r="N459" s="38">
        <f>O459-SUM(G458:I458)</f>
        <v>1057200000</v>
      </c>
      <c r="O459" s="38">
        <f>E459-F459</f>
        <v>2789800000</v>
      </c>
    </row>
    <row r="460" spans="1:15" x14ac:dyDescent="0.35">
      <c r="A460" s="2">
        <v>486</v>
      </c>
      <c r="B460" s="2" t="s">
        <v>282</v>
      </c>
      <c r="C460" s="2" t="s">
        <v>17</v>
      </c>
      <c r="D460" s="2" t="s">
        <v>61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s="2" t="s">
        <v>23</v>
      </c>
      <c r="K460" s="2" t="s">
        <v>268</v>
      </c>
      <c r="L460" s="2">
        <f>1-(F460/E460)</f>
        <v>0.35270047197228616</v>
      </c>
      <c r="M460" s="2">
        <f>N460/E460</f>
        <v>0.14118481318732418</v>
      </c>
      <c r="N460" s="38">
        <f>O460-SUM(G459:I459)</f>
        <v>1214500000</v>
      </c>
      <c r="O460" s="38">
        <f>E460-F460</f>
        <v>3034000000</v>
      </c>
    </row>
    <row r="461" spans="1:15" x14ac:dyDescent="0.35">
      <c r="A461" s="2">
        <v>487</v>
      </c>
      <c r="B461" s="2" t="s">
        <v>282</v>
      </c>
      <c r="C461" s="2" t="s">
        <v>19</v>
      </c>
      <c r="D461" s="2" t="s">
        <v>147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s="2" t="s">
        <v>23</v>
      </c>
      <c r="K461" s="2" t="s">
        <v>268</v>
      </c>
      <c r="L461" s="2">
        <f>1-(F461/E461)</f>
        <v>0.30046327362824554</v>
      </c>
      <c r="M461" s="2">
        <f>N461/E461</f>
        <v>0.17181773602436382</v>
      </c>
      <c r="N461" s="38">
        <f>O461-SUM(G460:I460)</f>
        <v>2662900000</v>
      </c>
      <c r="O461" s="38">
        <f>E461-F461</f>
        <v>4656700000</v>
      </c>
    </row>
    <row r="462" spans="1:15" x14ac:dyDescent="0.35">
      <c r="A462" s="2">
        <v>488</v>
      </c>
      <c r="B462" s="2" t="s">
        <v>283</v>
      </c>
      <c r="C462" s="2" t="s">
        <v>11</v>
      </c>
      <c r="D462" s="2" t="s">
        <v>12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s="2" t="s">
        <v>13</v>
      </c>
      <c r="K462" s="2" t="s">
        <v>284</v>
      </c>
      <c r="L462" s="2">
        <f>1-(F462/E462)</f>
        <v>1</v>
      </c>
      <c r="M462" s="2">
        <f>N462/E462</f>
        <v>-1.168971737823211</v>
      </c>
      <c r="N462" s="38">
        <f>O462-SUM(G461:I461)</f>
        <v>-1944000000</v>
      </c>
      <c r="O462" s="38">
        <f>E462-F462</f>
        <v>1663000000</v>
      </c>
    </row>
    <row r="463" spans="1:15" x14ac:dyDescent="0.35">
      <c r="A463" s="2">
        <v>489</v>
      </c>
      <c r="B463" s="2" t="s">
        <v>283</v>
      </c>
      <c r="C463" s="2" t="s">
        <v>15</v>
      </c>
      <c r="D463" s="2" t="s">
        <v>16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s="2" t="s">
        <v>13</v>
      </c>
      <c r="K463" s="2" t="s">
        <v>284</v>
      </c>
      <c r="L463" s="2">
        <f>1-(F463/E463)</f>
        <v>1</v>
      </c>
      <c r="M463" s="2">
        <f>N463/E463</f>
        <v>0.22901694045174539</v>
      </c>
      <c r="N463" s="38">
        <f>O463-SUM(G462:I462)</f>
        <v>356900000</v>
      </c>
      <c r="O463" s="38">
        <f>E463-F463</f>
        <v>1558400000</v>
      </c>
    </row>
    <row r="464" spans="1:15" x14ac:dyDescent="0.35">
      <c r="A464" s="2">
        <v>490</v>
      </c>
      <c r="B464" s="2" t="s">
        <v>283</v>
      </c>
      <c r="C464" s="2" t="s">
        <v>17</v>
      </c>
      <c r="D464" s="2" t="s">
        <v>18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s="2" t="s">
        <v>13</v>
      </c>
      <c r="K464" s="2" t="s">
        <v>284</v>
      </c>
      <c r="L464" s="2">
        <f>1-(F464/E464)</f>
        <v>1</v>
      </c>
      <c r="M464" s="2">
        <f>N464/E464</f>
        <v>0.29416219627642787</v>
      </c>
      <c r="N464" s="38">
        <f>O464-SUM(G463:I463)</f>
        <v>466100000</v>
      </c>
      <c r="O464" s="38">
        <f>E464-F464</f>
        <v>1584500000</v>
      </c>
    </row>
    <row r="465" spans="1:15" x14ac:dyDescent="0.35">
      <c r="A465" s="2">
        <v>491</v>
      </c>
      <c r="B465" s="2" t="s">
        <v>283</v>
      </c>
      <c r="C465" s="2" t="s">
        <v>19</v>
      </c>
      <c r="D465" s="2" t="s">
        <v>20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s="2" t="s">
        <v>13</v>
      </c>
      <c r="K465" s="2" t="s">
        <v>284</v>
      </c>
      <c r="L465" s="2">
        <f>1-(F465/E465)</f>
        <v>1</v>
      </c>
      <c r="M465" s="2">
        <f>N465/E465</f>
        <v>0.29252947284832936</v>
      </c>
      <c r="N465" s="38">
        <f>O465-SUM(G464:I464)</f>
        <v>478900000</v>
      </c>
      <c r="O465" s="38">
        <f>E465-F465</f>
        <v>1637100000</v>
      </c>
    </row>
    <row r="466" spans="1:15" x14ac:dyDescent="0.35">
      <c r="A466" s="2">
        <v>492</v>
      </c>
      <c r="B466" s="2" t="s">
        <v>285</v>
      </c>
      <c r="C466" s="2" t="s">
        <v>11</v>
      </c>
      <c r="D466" s="2" t="s">
        <v>16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s="2" t="s">
        <v>13</v>
      </c>
      <c r="K466" s="2" t="s">
        <v>206</v>
      </c>
      <c r="L466" s="2">
        <f>1-(F466/E466)</f>
        <v>0.38833734725571811</v>
      </c>
      <c r="M466" s="2">
        <f>N466/E466</f>
        <v>0.21114894894491981</v>
      </c>
      <c r="N466" s="38">
        <f>O466-SUM(G465:I465)</f>
        <v>1510791000</v>
      </c>
      <c r="O466" s="38">
        <f>E466-F466</f>
        <v>2778591000</v>
      </c>
    </row>
    <row r="467" spans="1:15" x14ac:dyDescent="0.35">
      <c r="A467" s="2">
        <v>493</v>
      </c>
      <c r="B467" s="2" t="s">
        <v>285</v>
      </c>
      <c r="C467" s="2" t="s">
        <v>15</v>
      </c>
      <c r="D467" s="2" t="s">
        <v>18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s="2" t="s">
        <v>13</v>
      </c>
      <c r="K467" s="2" t="s">
        <v>206</v>
      </c>
      <c r="L467" s="2">
        <f>1-(F467/E467)</f>
        <v>0.38363902357982893</v>
      </c>
      <c r="M467" s="2">
        <f>N467/E467</f>
        <v>0.17507746950492781</v>
      </c>
      <c r="N467" s="38">
        <f>O467-SUM(G466:I466)</f>
        <v>1357328000</v>
      </c>
      <c r="O467" s="38">
        <f>E467-F467</f>
        <v>2974249000</v>
      </c>
    </row>
    <row r="468" spans="1:15" x14ac:dyDescent="0.35">
      <c r="A468" s="2">
        <v>494</v>
      </c>
      <c r="B468" s="2" t="s">
        <v>285</v>
      </c>
      <c r="C468" s="2" t="s">
        <v>17</v>
      </c>
      <c r="D468" s="2" t="s">
        <v>20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s="2" t="s">
        <v>13</v>
      </c>
      <c r="K468" s="2" t="s">
        <v>206</v>
      </c>
      <c r="L468" s="2">
        <f>1-(F468/E468)</f>
        <v>0.36918188390369555</v>
      </c>
      <c r="M468" s="2">
        <f>N468/E468</f>
        <v>0.11635175598100775</v>
      </c>
      <c r="N468" s="38">
        <f>O468-SUM(G467:I467)</f>
        <v>809379000</v>
      </c>
      <c r="O468" s="38">
        <f>E468-F468</f>
        <v>2568144000</v>
      </c>
    </row>
    <row r="469" spans="1:15" x14ac:dyDescent="0.35">
      <c r="A469" s="2">
        <v>495</v>
      </c>
      <c r="B469" s="2" t="s">
        <v>285</v>
      </c>
      <c r="C469" s="2" t="s">
        <v>19</v>
      </c>
      <c r="D469" s="2" t="s">
        <v>78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s="2" t="s">
        <v>13</v>
      </c>
      <c r="K469" s="2" t="s">
        <v>206</v>
      </c>
      <c r="L469" s="2">
        <f>1-(F469/E469)</f>
        <v>0.36382757888843398</v>
      </c>
      <c r="M469" s="2">
        <f>N469/E469</f>
        <v>0.12136377591825669</v>
      </c>
      <c r="N469" s="38">
        <f>O469-SUM(G468:I468)</f>
        <v>824587000</v>
      </c>
      <c r="O469" s="38">
        <f>E469-F469</f>
        <v>2471969000</v>
      </c>
    </row>
    <row r="470" spans="1:15" x14ac:dyDescent="0.35">
      <c r="A470" s="2">
        <v>496</v>
      </c>
      <c r="B470" s="2" t="s">
        <v>286</v>
      </c>
      <c r="C470" s="2" t="s">
        <v>11</v>
      </c>
      <c r="D470" s="2" t="s">
        <v>16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s="2" t="s">
        <v>54</v>
      </c>
      <c r="K470" s="2" t="s">
        <v>287</v>
      </c>
      <c r="L470" s="2">
        <f>1-(F470/E470)</f>
        <v>0.58329164582291138</v>
      </c>
      <c r="M470" s="2">
        <f>N470/E470</f>
        <v>0.2902246123061531</v>
      </c>
      <c r="N470" s="38">
        <f>O470-SUM(G469:I469)</f>
        <v>1740477000</v>
      </c>
      <c r="O470" s="38">
        <f>E470-F470</f>
        <v>3498000000</v>
      </c>
    </row>
    <row r="471" spans="1:15" x14ac:dyDescent="0.35">
      <c r="A471" s="2">
        <v>497</v>
      </c>
      <c r="B471" s="2" t="s">
        <v>286</v>
      </c>
      <c r="C471" s="2" t="s">
        <v>15</v>
      </c>
      <c r="D471" s="2" t="s">
        <v>18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s="2" t="s">
        <v>54</v>
      </c>
      <c r="K471" s="2" t="s">
        <v>287</v>
      </c>
      <c r="L471" s="2">
        <f>1-(F471/E471)</f>
        <v>0.59304035288351575</v>
      </c>
      <c r="M471" s="2">
        <f>N471/E471</f>
        <v>0.19245221369057344</v>
      </c>
      <c r="N471" s="38">
        <f>O471-SUM(G470:I470)</f>
        <v>1178000000</v>
      </c>
      <c r="O471" s="38">
        <f>E471-F471</f>
        <v>3630000000</v>
      </c>
    </row>
    <row r="472" spans="1:15" x14ac:dyDescent="0.35">
      <c r="A472" s="2">
        <v>498</v>
      </c>
      <c r="B472" s="2" t="s">
        <v>286</v>
      </c>
      <c r="C472" s="2" t="s">
        <v>17</v>
      </c>
      <c r="D472" s="2" t="s">
        <v>20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s="2" t="s">
        <v>54</v>
      </c>
      <c r="K472" s="2" t="s">
        <v>287</v>
      </c>
      <c r="L472" s="2">
        <f>1-(F472/E472)</f>
        <v>0.59264565425023874</v>
      </c>
      <c r="M472" s="2">
        <f>N472/E472</f>
        <v>0.20264247055078</v>
      </c>
      <c r="N472" s="38">
        <f>O472-SUM(G471:I471)</f>
        <v>1273000000</v>
      </c>
      <c r="O472" s="38">
        <f>E472-F472</f>
        <v>3723000000</v>
      </c>
    </row>
    <row r="473" spans="1:15" x14ac:dyDescent="0.35">
      <c r="A473" s="2">
        <v>499</v>
      </c>
      <c r="B473" s="2" t="s">
        <v>286</v>
      </c>
      <c r="C473" s="2" t="s">
        <v>19</v>
      </c>
      <c r="D473" s="2" t="s">
        <v>78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s="2" t="s">
        <v>54</v>
      </c>
      <c r="K473" s="2" t="s">
        <v>287</v>
      </c>
      <c r="L473" s="2">
        <f>1-(F473/E473)</f>
        <v>0.59906832298136647</v>
      </c>
      <c r="M473" s="2">
        <f>N473/E473</f>
        <v>0.22251552795031057</v>
      </c>
      <c r="N473" s="38">
        <f>O473-SUM(G472:I472)</f>
        <v>1433000000</v>
      </c>
      <c r="O473" s="38">
        <f>E473-F473</f>
        <v>3858000000</v>
      </c>
    </row>
    <row r="474" spans="1:15" x14ac:dyDescent="0.35">
      <c r="A474" s="2">
        <v>500</v>
      </c>
      <c r="B474" s="2" t="s">
        <v>288</v>
      </c>
      <c r="C474" s="2" t="s">
        <v>11</v>
      </c>
      <c r="D474" s="2" t="s">
        <v>161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s="2" t="s">
        <v>23</v>
      </c>
      <c r="K474" s="2" t="s">
        <v>204</v>
      </c>
      <c r="L474" s="2">
        <f>1-(F474/E474)</f>
        <v>0.22030062489444346</v>
      </c>
      <c r="M474" s="2">
        <f>N474/E474</f>
        <v>-0.18925857118729944</v>
      </c>
      <c r="N474" s="38">
        <f>O474-SUM(G473:I473)</f>
        <v>-1120600000</v>
      </c>
      <c r="O474" s="38">
        <f>E474-F474</f>
        <v>1304400000</v>
      </c>
    </row>
    <row r="475" spans="1:15" x14ac:dyDescent="0.35">
      <c r="A475" s="2">
        <v>501</v>
      </c>
      <c r="B475" s="2" t="s">
        <v>288</v>
      </c>
      <c r="C475" s="2" t="s">
        <v>15</v>
      </c>
      <c r="D475" s="2" t="s">
        <v>163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s="2" t="s">
        <v>23</v>
      </c>
      <c r="K475" s="2" t="s">
        <v>204</v>
      </c>
      <c r="L475" s="2">
        <f>1-(F475/E475)</f>
        <v>0.20604238258877439</v>
      </c>
      <c r="M475" s="2">
        <f>N475/E475</f>
        <v>6.2301132747868145E-2</v>
      </c>
      <c r="N475" s="38">
        <f>O475-SUM(G474:I474)</f>
        <v>391600000</v>
      </c>
      <c r="O475" s="38">
        <f>E475-F475</f>
        <v>1295100000</v>
      </c>
    </row>
    <row r="476" spans="1:15" x14ac:dyDescent="0.35">
      <c r="A476" s="2">
        <v>502</v>
      </c>
      <c r="B476" s="2" t="s">
        <v>288</v>
      </c>
      <c r="C476" s="2" t="s">
        <v>17</v>
      </c>
      <c r="D476" s="2" t="s">
        <v>164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s="2" t="s">
        <v>23</v>
      </c>
      <c r="K476" s="2" t="s">
        <v>204</v>
      </c>
      <c r="L476" s="2">
        <f>1-(F476/E476)</f>
        <v>0.21030455351862798</v>
      </c>
      <c r="M476" s="2">
        <f>N476/E476</f>
        <v>6.6927853341218216E-2</v>
      </c>
      <c r="N476" s="38">
        <f>O476-SUM(G475:I475)</f>
        <v>452700000</v>
      </c>
      <c r="O476" s="38">
        <f>E476-F476</f>
        <v>1422500000</v>
      </c>
    </row>
    <row r="477" spans="1:15" x14ac:dyDescent="0.35">
      <c r="A477" s="2">
        <v>503</v>
      </c>
      <c r="B477" s="2" t="s">
        <v>288</v>
      </c>
      <c r="C477" s="2" t="s">
        <v>19</v>
      </c>
      <c r="D477" s="2" t="s">
        <v>165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s="2" t="s">
        <v>23</v>
      </c>
      <c r="K477" s="2" t="s">
        <v>204</v>
      </c>
      <c r="L477" s="2">
        <f>1-(F477/E477)</f>
        <v>0.22226869546405137</v>
      </c>
      <c r="M477" s="2">
        <f>N477/E477</f>
        <v>7.9079829811783367E-2</v>
      </c>
      <c r="N477" s="38">
        <f>O477-SUM(G476:I476)</f>
        <v>548300000</v>
      </c>
      <c r="O477" s="38">
        <f>E477-F477</f>
        <v>1541100000</v>
      </c>
    </row>
    <row r="478" spans="1:15" x14ac:dyDescent="0.35">
      <c r="A478" s="2">
        <v>504</v>
      </c>
      <c r="B478" s="2" t="s">
        <v>289</v>
      </c>
      <c r="C478" s="2" t="s">
        <v>11</v>
      </c>
      <c r="D478" s="2" t="s">
        <v>12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s="2" t="s">
        <v>64</v>
      </c>
      <c r="K478" s="2" t="s">
        <v>67</v>
      </c>
      <c r="L478" s="2">
        <f>1-(F478/E478)</f>
        <v>0.37276686020544891</v>
      </c>
      <c r="M478" s="2">
        <f>N478/E478</f>
        <v>0.32178986154533273</v>
      </c>
      <c r="N478" s="38">
        <f>O478-SUM(G477:I477)</f>
        <v>5763900000</v>
      </c>
      <c r="O478" s="38">
        <f>E478-F478</f>
        <v>6677000000</v>
      </c>
    </row>
    <row r="479" spans="1:15" x14ac:dyDescent="0.35">
      <c r="A479" s="2">
        <v>505</v>
      </c>
      <c r="B479" s="2" t="s">
        <v>289</v>
      </c>
      <c r="C479" s="2" t="s">
        <v>15</v>
      </c>
      <c r="D479" s="2" t="s">
        <v>16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s="2" t="s">
        <v>64</v>
      </c>
      <c r="K479" s="2" t="s">
        <v>67</v>
      </c>
      <c r="L479" s="2">
        <f>1-(F479/E479)</f>
        <v>0.40477236772719283</v>
      </c>
      <c r="M479" s="2">
        <f>N479/E479</f>
        <v>0.26810511513447005</v>
      </c>
      <c r="N479" s="38">
        <f>O479-SUM(G478:I478)</f>
        <v>6101000000</v>
      </c>
      <c r="O479" s="38">
        <f>E479-F479</f>
        <v>9211000000</v>
      </c>
    </row>
    <row r="480" spans="1:15" x14ac:dyDescent="0.35">
      <c r="A480" s="2">
        <v>506</v>
      </c>
      <c r="B480" s="2" t="s">
        <v>289</v>
      </c>
      <c r="C480" s="2" t="s">
        <v>17</v>
      </c>
      <c r="D480" s="2" t="s">
        <v>18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s="2" t="s">
        <v>64</v>
      </c>
      <c r="K480" s="2" t="s">
        <v>67</v>
      </c>
      <c r="L480" s="2">
        <f>1-(F480/E480)</f>
        <v>0.401337513061651</v>
      </c>
      <c r="M480" s="2">
        <f>N480/E480</f>
        <v>0.23657262277951932</v>
      </c>
      <c r="N480" s="38">
        <f>O480-SUM(G479:I479)</f>
        <v>5660000000</v>
      </c>
      <c r="O480" s="38">
        <f>E480-F480</f>
        <v>9602000000</v>
      </c>
    </row>
    <row r="481" spans="1:15" x14ac:dyDescent="0.35">
      <c r="A481" s="2">
        <v>507</v>
      </c>
      <c r="B481" s="2" t="s">
        <v>289</v>
      </c>
      <c r="C481" s="2" t="s">
        <v>19</v>
      </c>
      <c r="D481" s="2" t="s">
        <v>20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s="2" t="s">
        <v>64</v>
      </c>
      <c r="K481" s="2" t="s">
        <v>67</v>
      </c>
      <c r="L481" s="2">
        <f>1-(F481/E481)</f>
        <v>0.41480881538002468</v>
      </c>
      <c r="M481" s="2">
        <f>N481/E481</f>
        <v>0.23240547337908693</v>
      </c>
      <c r="N481" s="38">
        <f>O481-SUM(G480:I480)</f>
        <v>5452000000</v>
      </c>
      <c r="O481" s="38">
        <f>E481-F481</f>
        <v>9731000000</v>
      </c>
    </row>
    <row r="482" spans="1:15" x14ac:dyDescent="0.35">
      <c r="A482" s="2">
        <v>508</v>
      </c>
      <c r="B482" s="2" t="s">
        <v>290</v>
      </c>
      <c r="C482" s="2" t="s">
        <v>11</v>
      </c>
      <c r="D482" s="2" t="s">
        <v>12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s="2" t="s">
        <v>34</v>
      </c>
      <c r="K482" s="2" t="s">
        <v>272</v>
      </c>
      <c r="L482" s="2">
        <f>1-(F482/E482)</f>
        <v>0.31793818437678656</v>
      </c>
      <c r="M482" s="2">
        <f>N482/E482</f>
        <v>-0.20476565668411048</v>
      </c>
      <c r="N482" s="38">
        <f>O482-SUM(G481:I481)</f>
        <v>-1676269000</v>
      </c>
      <c r="O482" s="38">
        <f>E482-F482</f>
        <v>2602731000</v>
      </c>
    </row>
    <row r="483" spans="1:15" x14ac:dyDescent="0.35">
      <c r="A483" s="2">
        <v>509</v>
      </c>
      <c r="B483" s="2" t="s">
        <v>290</v>
      </c>
      <c r="C483" s="2" t="s">
        <v>15</v>
      </c>
      <c r="D483" s="2" t="s">
        <v>16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s="2" t="s">
        <v>34</v>
      </c>
      <c r="K483" s="2" t="s">
        <v>272</v>
      </c>
      <c r="L483" s="2">
        <f>1-(F483/E483)</f>
        <v>0.30309910277497976</v>
      </c>
      <c r="M483" s="2">
        <f>N483/E483</f>
        <v>0.19838618502981542</v>
      </c>
      <c r="N483" s="38">
        <f>O483-SUM(G482:I482)</f>
        <v>2333825000</v>
      </c>
      <c r="O483" s="38">
        <f>E483-F483</f>
        <v>3565673000</v>
      </c>
    </row>
    <row r="484" spans="1:15" x14ac:dyDescent="0.35">
      <c r="A484" s="2">
        <v>510</v>
      </c>
      <c r="B484" s="2" t="s">
        <v>290</v>
      </c>
      <c r="C484" s="2" t="s">
        <v>17</v>
      </c>
      <c r="D484" s="2" t="s">
        <v>18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s="2" t="s">
        <v>34</v>
      </c>
      <c r="K484" s="2" t="s">
        <v>272</v>
      </c>
      <c r="L484" s="2">
        <f>1-(F484/E484)</f>
        <v>0.28728179352324246</v>
      </c>
      <c r="M484" s="2">
        <f>N484/E484</f>
        <v>0.12743591182441161</v>
      </c>
      <c r="N484" s="38">
        <f>O484-SUM(G483:I483)</f>
        <v>1630556000</v>
      </c>
      <c r="O484" s="38">
        <f>E484-F484</f>
        <v>3675801000</v>
      </c>
    </row>
    <row r="485" spans="1:15" x14ac:dyDescent="0.35">
      <c r="A485" s="2">
        <v>511</v>
      </c>
      <c r="B485" s="2" t="s">
        <v>290</v>
      </c>
      <c r="C485" s="2" t="s">
        <v>19</v>
      </c>
      <c r="D485" s="2" t="s">
        <v>20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s="2" t="s">
        <v>34</v>
      </c>
      <c r="K485" s="2" t="s">
        <v>272</v>
      </c>
      <c r="L485" s="2">
        <f>1-(F485/E485)</f>
        <v>0.28711723988609061</v>
      </c>
      <c r="M485" s="2">
        <f>N485/E485</f>
        <v>0.15147196995581938</v>
      </c>
      <c r="N485" s="38">
        <f>O485-SUM(G484:I484)</f>
        <v>2087562000</v>
      </c>
      <c r="O485" s="38">
        <f>E485-F485</f>
        <v>3957003000</v>
      </c>
    </row>
    <row r="486" spans="1:15" x14ac:dyDescent="0.35">
      <c r="A486" s="2">
        <v>512</v>
      </c>
      <c r="B486" s="2" t="s">
        <v>291</v>
      </c>
      <c r="C486" s="2" t="s">
        <v>11</v>
      </c>
      <c r="D486" s="2" t="s">
        <v>16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s="2" t="s">
        <v>110</v>
      </c>
      <c r="K486" s="2" t="s">
        <v>111</v>
      </c>
      <c r="L486" s="2">
        <f>1-(F486/E486)</f>
        <v>0.7818601519669135</v>
      </c>
      <c r="M486" s="2">
        <f>N486/E486</f>
        <v>0.53321544676348942</v>
      </c>
      <c r="N486" s="38">
        <f>O486-SUM(G485:I485)</f>
        <v>5543841000</v>
      </c>
      <c r="O486" s="38">
        <f>E486-F486</f>
        <v>8129000000</v>
      </c>
    </row>
    <row r="487" spans="1:15" x14ac:dyDescent="0.35">
      <c r="A487" s="2">
        <v>513</v>
      </c>
      <c r="B487" s="2" t="s">
        <v>291</v>
      </c>
      <c r="C487" s="2" t="s">
        <v>15</v>
      </c>
      <c r="D487" s="2" t="s">
        <v>18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s="2" t="s">
        <v>110</v>
      </c>
      <c r="K487" s="2" t="s">
        <v>111</v>
      </c>
      <c r="L487" s="2">
        <f>1-(F487/E487)</f>
        <v>0.88700455470491324</v>
      </c>
      <c r="M487" s="2">
        <f>N487/E487</f>
        <v>0.61939141389669539</v>
      </c>
      <c r="N487" s="38">
        <f>O487-SUM(G486:I486)</f>
        <v>12783000000</v>
      </c>
      <c r="O487" s="38">
        <f>E487-F487</f>
        <v>18306000000</v>
      </c>
    </row>
    <row r="488" spans="1:15" x14ac:dyDescent="0.35">
      <c r="A488" s="2">
        <v>514</v>
      </c>
      <c r="B488" s="2" t="s">
        <v>291</v>
      </c>
      <c r="C488" s="2" t="s">
        <v>17</v>
      </c>
      <c r="D488" s="2" t="s">
        <v>20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s="2" t="s">
        <v>110</v>
      </c>
      <c r="K488" s="2" t="s">
        <v>111</v>
      </c>
      <c r="L488" s="2">
        <f>1-(F488/E488)</f>
        <v>0.83993914035755046</v>
      </c>
      <c r="M488" s="2">
        <f>N488/E488</f>
        <v>-4.3210346139216434E-2</v>
      </c>
      <c r="N488" s="38">
        <f>O488-SUM(G487:I487)</f>
        <v>-568000000</v>
      </c>
      <c r="O488" s="38">
        <f>E488-F488</f>
        <v>11041000000</v>
      </c>
    </row>
    <row r="489" spans="1:15" x14ac:dyDescent="0.35">
      <c r="A489" s="2">
        <v>515</v>
      </c>
      <c r="B489" s="2" t="s">
        <v>291</v>
      </c>
      <c r="C489" s="2" t="s">
        <v>19</v>
      </c>
      <c r="D489" s="2" t="s">
        <v>78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s="2" t="s">
        <v>110</v>
      </c>
      <c r="K489" s="2" t="s">
        <v>111</v>
      </c>
      <c r="L489" s="2">
        <f>1-(F489/E489)</f>
        <v>0.87029597441993933</v>
      </c>
      <c r="M489" s="2">
        <f>N489/E489</f>
        <v>-2.0906780355825202E-2</v>
      </c>
      <c r="N489" s="38">
        <f>O489-SUM(G488:I488)</f>
        <v>-255000000</v>
      </c>
      <c r="O489" s="38">
        <f>E489-F489</f>
        <v>10615000000</v>
      </c>
    </row>
    <row r="490" spans="1:15" x14ac:dyDescent="0.35">
      <c r="A490" s="2">
        <v>516</v>
      </c>
      <c r="B490" s="2" t="s">
        <v>292</v>
      </c>
      <c r="C490" s="2" t="s">
        <v>11</v>
      </c>
      <c r="D490" s="2" t="s">
        <v>293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s="2" t="s">
        <v>28</v>
      </c>
      <c r="K490" s="2" t="s">
        <v>120</v>
      </c>
      <c r="L490" s="2">
        <f>1-(F490/E490)</f>
        <v>0.63444824861732951</v>
      </c>
      <c r="M490" s="2">
        <f>N490/E490</f>
        <v>-1.5430603107716618</v>
      </c>
      <c r="N490" s="38">
        <f>O490-SUM(G489:I489)</f>
        <v>-5859000000</v>
      </c>
      <c r="O490" s="38">
        <f>E490-F490</f>
        <v>2409000000</v>
      </c>
    </row>
    <row r="491" spans="1:15" x14ac:dyDescent="0.35">
      <c r="A491" s="2">
        <v>517</v>
      </c>
      <c r="B491" s="2" t="s">
        <v>292</v>
      </c>
      <c r="C491" s="2" t="s">
        <v>15</v>
      </c>
      <c r="D491" s="2" t="s">
        <v>294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s="2" t="s">
        <v>28</v>
      </c>
      <c r="K491" s="2" t="s">
        <v>120</v>
      </c>
      <c r="L491" s="2">
        <f>1-(F491/E491)</f>
        <v>0.6232167832167832</v>
      </c>
      <c r="M491" s="2">
        <f>N491/E491</f>
        <v>-9.2307692307692316E-3</v>
      </c>
      <c r="N491" s="38">
        <f>O491-SUM(G490:I490)</f>
        <v>-33000000</v>
      </c>
      <c r="O491" s="38">
        <f>E491-F491</f>
        <v>2228000000</v>
      </c>
    </row>
    <row r="492" spans="1:15" x14ac:dyDescent="0.35">
      <c r="A492" s="2">
        <v>518</v>
      </c>
      <c r="B492" s="2" t="s">
        <v>292</v>
      </c>
      <c r="C492" s="2" t="s">
        <v>17</v>
      </c>
      <c r="D492" s="2" t="s">
        <v>295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s="2" t="s">
        <v>28</v>
      </c>
      <c r="K492" s="2" t="s">
        <v>120</v>
      </c>
      <c r="L492" s="2">
        <f>1-(F492/E492)</f>
        <v>0.68349944629014403</v>
      </c>
      <c r="M492" s="2">
        <f>N492/E492</f>
        <v>0.19712070874861573</v>
      </c>
      <c r="N492" s="38">
        <f>O492-SUM(G491:I491)</f>
        <v>890000000</v>
      </c>
      <c r="O492" s="38">
        <f>E492-F492</f>
        <v>3086000000</v>
      </c>
    </row>
    <row r="493" spans="1:15" x14ac:dyDescent="0.35">
      <c r="A493" s="2">
        <v>519</v>
      </c>
      <c r="B493" s="2" t="s">
        <v>292</v>
      </c>
      <c r="C493" s="2" t="s">
        <v>19</v>
      </c>
      <c r="D493" s="2" t="s">
        <v>296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s="2" t="s">
        <v>28</v>
      </c>
      <c r="K493" s="2" t="s">
        <v>120</v>
      </c>
      <c r="L493" s="2">
        <f>1-(F493/E493)</f>
        <v>0.69199272065514106</v>
      </c>
      <c r="M493" s="2">
        <f>N493/E493</f>
        <v>0.20564149226569609</v>
      </c>
      <c r="N493" s="38">
        <f>O493-SUM(G492:I492)</f>
        <v>904000000</v>
      </c>
      <c r="O493" s="38">
        <f>E493-F493</f>
        <v>3042000000</v>
      </c>
    </row>
    <row r="494" spans="1:15" x14ac:dyDescent="0.35">
      <c r="A494" s="2">
        <v>520</v>
      </c>
      <c r="B494" s="2" t="s">
        <v>297</v>
      </c>
      <c r="C494" s="2" t="s">
        <v>11</v>
      </c>
      <c r="D494" s="2" t="s">
        <v>16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s="2" t="s">
        <v>28</v>
      </c>
      <c r="K494" s="2" t="s">
        <v>80</v>
      </c>
      <c r="L494" s="2">
        <f>1-(F494/E494)</f>
        <v>0.81930483226353401</v>
      </c>
      <c r="M494" s="2">
        <f>N494/E494</f>
        <v>0.55964636066367934</v>
      </c>
      <c r="N494" s="38">
        <f>O494-SUM(G493:I493)</f>
        <v>4621000000</v>
      </c>
      <c r="O494" s="38">
        <f>E494-F494</f>
        <v>6765000000</v>
      </c>
    </row>
    <row r="495" spans="1:15" x14ac:dyDescent="0.35">
      <c r="A495" s="2">
        <v>521</v>
      </c>
      <c r="B495" s="2" t="s">
        <v>297</v>
      </c>
      <c r="C495" s="2" t="s">
        <v>15</v>
      </c>
      <c r="D495" s="2" t="s">
        <v>18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s="2" t="s">
        <v>28</v>
      </c>
      <c r="K495" s="2" t="s">
        <v>80</v>
      </c>
      <c r="L495" s="2">
        <f>1-(F495/E495)</f>
        <v>0.81080773606370871</v>
      </c>
      <c r="M495" s="2">
        <f>N495/E495</f>
        <v>0.32036405005688284</v>
      </c>
      <c r="N495" s="38">
        <f>O495-SUM(G494:I494)</f>
        <v>2816000000</v>
      </c>
      <c r="O495" s="38">
        <f>E495-F495</f>
        <v>7127000000</v>
      </c>
    </row>
    <row r="496" spans="1:15" x14ac:dyDescent="0.35">
      <c r="A496" s="2">
        <v>522</v>
      </c>
      <c r="B496" s="2" t="s">
        <v>297</v>
      </c>
      <c r="C496" s="2" t="s">
        <v>17</v>
      </c>
      <c r="D496" s="2" t="s">
        <v>20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s="2" t="s">
        <v>28</v>
      </c>
      <c r="K496" s="2" t="s">
        <v>80</v>
      </c>
      <c r="L496" s="2">
        <f>1-(F496/E496)</f>
        <v>0.79387802607076352</v>
      </c>
      <c r="M496" s="2">
        <f>N496/E496</f>
        <v>0.25256052141527002</v>
      </c>
      <c r="N496" s="38">
        <f>O496-SUM(G495:I495)</f>
        <v>2170000000</v>
      </c>
      <c r="O496" s="38">
        <f>E496-F496</f>
        <v>6821000000</v>
      </c>
    </row>
    <row r="497" spans="1:15" x14ac:dyDescent="0.35">
      <c r="A497" s="2">
        <v>523</v>
      </c>
      <c r="B497" s="2" t="s">
        <v>297</v>
      </c>
      <c r="C497" s="2" t="s">
        <v>19</v>
      </c>
      <c r="D497" s="2" t="s">
        <v>78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s="2" t="s">
        <v>28</v>
      </c>
      <c r="K497" s="2" t="s">
        <v>80</v>
      </c>
      <c r="L497" s="2">
        <f>1-(F497/E497)</f>
        <v>0.77647844971600399</v>
      </c>
      <c r="M497" s="2">
        <f>N497/E497</f>
        <v>0.26149905334669787</v>
      </c>
      <c r="N497" s="38">
        <f>O497-SUM(G496:I496)</f>
        <v>2348000000</v>
      </c>
      <c r="O497" s="38">
        <f>E497-F497</f>
        <v>6972000000</v>
      </c>
    </row>
    <row r="498" spans="1:15" x14ac:dyDescent="0.35">
      <c r="A498" s="2">
        <v>524</v>
      </c>
      <c r="B498" s="2" t="s">
        <v>298</v>
      </c>
      <c r="C498" s="2" t="s">
        <v>11</v>
      </c>
      <c r="D498" s="2" t="s">
        <v>12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s="2" t="s">
        <v>82</v>
      </c>
      <c r="K498" s="2" t="s">
        <v>83</v>
      </c>
      <c r="L498" s="2">
        <f>1-(F498/E498)</f>
        <v>0.46063334656676835</v>
      </c>
      <c r="M498" s="2">
        <f>N498/E498</f>
        <v>6.8107140142076417E-2</v>
      </c>
      <c r="N498" s="38">
        <f>O498-SUM(G497:I497)</f>
        <v>806300000</v>
      </c>
      <c r="O498" s="38">
        <f>E498-F498</f>
        <v>5453300000</v>
      </c>
    </row>
    <row r="499" spans="1:15" x14ac:dyDescent="0.35">
      <c r="A499" s="2">
        <v>525</v>
      </c>
      <c r="B499" s="2" t="s">
        <v>298</v>
      </c>
      <c r="C499" s="2" t="s">
        <v>15</v>
      </c>
      <c r="D499" s="2" t="s">
        <v>16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s="2" t="s">
        <v>82</v>
      </c>
      <c r="K499" s="2" t="s">
        <v>83</v>
      </c>
      <c r="L499" s="2">
        <f>1-(F499/E499)</f>
        <v>0.45967072600238434</v>
      </c>
      <c r="M499" s="2">
        <f>N499/E499</f>
        <v>0.15648060120421931</v>
      </c>
      <c r="N499" s="38">
        <f>O499-SUM(G498:I498)</f>
        <v>2073900000</v>
      </c>
      <c r="O499" s="38">
        <f>E499-F499</f>
        <v>6092200000</v>
      </c>
    </row>
    <row r="500" spans="1:15" x14ac:dyDescent="0.35">
      <c r="A500" s="2">
        <v>526</v>
      </c>
      <c r="B500" s="2" t="s">
        <v>298</v>
      </c>
      <c r="C500" s="2" t="s">
        <v>17</v>
      </c>
      <c r="D500" s="2" t="s">
        <v>18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s="2" t="s">
        <v>82</v>
      </c>
      <c r="K500" s="2" t="s">
        <v>83</v>
      </c>
      <c r="L500" s="2">
        <f>1-(F500/E500)</f>
        <v>0.4622667273554848</v>
      </c>
      <c r="M500" s="2">
        <f>N500/E500</f>
        <v>0.15693428101256959</v>
      </c>
      <c r="N500" s="38">
        <f>O500-SUM(G499:I499)</f>
        <v>2241100000</v>
      </c>
      <c r="O500" s="38">
        <f>E500-F500</f>
        <v>6601400000</v>
      </c>
    </row>
    <row r="501" spans="1:15" x14ac:dyDescent="0.35">
      <c r="A501" s="2">
        <v>527</v>
      </c>
      <c r="B501" s="2" t="s">
        <v>298</v>
      </c>
      <c r="C501" s="2" t="s">
        <v>19</v>
      </c>
      <c r="D501" s="2" t="s">
        <v>20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s="2" t="s">
        <v>82</v>
      </c>
      <c r="K501" s="2" t="s">
        <v>83</v>
      </c>
      <c r="L501" s="2">
        <f>1-(F501/E501)</f>
        <v>0.46670751784778264</v>
      </c>
      <c r="M501" s="2">
        <f>N501/E501</f>
        <v>0.12875504795091952</v>
      </c>
      <c r="N501" s="38">
        <f>O501-SUM(G500:I500)</f>
        <v>1744000000</v>
      </c>
      <c r="O501" s="38">
        <f>E501-F501</f>
        <v>6321600000</v>
      </c>
    </row>
    <row r="502" spans="1:15" x14ac:dyDescent="0.35">
      <c r="A502" s="2">
        <v>528</v>
      </c>
      <c r="B502" s="2" t="s">
        <v>299</v>
      </c>
      <c r="C502" s="2" t="s">
        <v>11</v>
      </c>
      <c r="D502" s="2" t="s">
        <v>16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s="2" t="s">
        <v>64</v>
      </c>
      <c r="K502" s="2" t="s">
        <v>67</v>
      </c>
      <c r="L502" s="2">
        <f>1-(F502/E502)</f>
        <v>0.41792132102962598</v>
      </c>
      <c r="M502" s="2">
        <f>N502/E502</f>
        <v>6.6172899465760077E-2</v>
      </c>
      <c r="N502" s="38">
        <f>O502-SUM(G501:I501)</f>
        <v>817500000</v>
      </c>
      <c r="O502" s="38">
        <f>E502-F502</f>
        <v>5163000000</v>
      </c>
    </row>
    <row r="503" spans="1:15" x14ac:dyDescent="0.35">
      <c r="A503" s="2">
        <v>529</v>
      </c>
      <c r="B503" s="2" t="s">
        <v>299</v>
      </c>
      <c r="C503" s="2" t="s">
        <v>15</v>
      </c>
      <c r="D503" s="2" t="s">
        <v>18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s="2" t="s">
        <v>64</v>
      </c>
      <c r="K503" s="2" t="s">
        <v>67</v>
      </c>
      <c r="L503" s="2">
        <f>1-(F503/E503)</f>
        <v>0.39569626132053559</v>
      </c>
      <c r="M503" s="2">
        <f>N503/E503</f>
        <v>0.16974998064865701</v>
      </c>
      <c r="N503" s="38">
        <f>O503-SUM(G502:I502)</f>
        <v>2193000000</v>
      </c>
      <c r="O503" s="38">
        <f>E503-F503</f>
        <v>5112000000</v>
      </c>
    </row>
    <row r="504" spans="1:15" x14ac:dyDescent="0.35">
      <c r="A504" s="2">
        <v>530</v>
      </c>
      <c r="B504" s="2" t="s">
        <v>299</v>
      </c>
      <c r="C504" s="2" t="s">
        <v>17</v>
      </c>
      <c r="D504" s="2" t="s">
        <v>20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s="2" t="s">
        <v>64</v>
      </c>
      <c r="K504" s="2" t="s">
        <v>67</v>
      </c>
      <c r="L504" s="2">
        <f>1-(F504/E504)</f>
        <v>0.43762944081567623</v>
      </c>
      <c r="M504" s="2">
        <f>N504/E504</f>
        <v>0.20280388720726461</v>
      </c>
      <c r="N504" s="38">
        <f>O504-SUM(G503:I503)</f>
        <v>2546000000</v>
      </c>
      <c r="O504" s="38">
        <f>E504-F504</f>
        <v>5494000000</v>
      </c>
    </row>
    <row r="505" spans="1:15" x14ac:dyDescent="0.35">
      <c r="A505" s="2">
        <v>531</v>
      </c>
      <c r="B505" s="2" t="s">
        <v>299</v>
      </c>
      <c r="C505" s="2" t="s">
        <v>19</v>
      </c>
      <c r="D505" s="2" t="s">
        <v>78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s="2" t="s">
        <v>64</v>
      </c>
      <c r="K505" s="2" t="s">
        <v>67</v>
      </c>
      <c r="L505" s="2">
        <f>1-(F505/E505)</f>
        <v>0.47354037267080751</v>
      </c>
      <c r="M505" s="2">
        <f>N505/E505</f>
        <v>0.21954451345755693</v>
      </c>
      <c r="N505" s="38">
        <f>O505-SUM(G504:I504)</f>
        <v>2651000000</v>
      </c>
      <c r="O505" s="38">
        <f>E505-F505</f>
        <v>5718000000</v>
      </c>
    </row>
    <row r="506" spans="1:15" x14ac:dyDescent="0.35">
      <c r="A506" s="2">
        <v>532</v>
      </c>
      <c r="B506" s="2" t="s">
        <v>300</v>
      </c>
      <c r="C506" s="2" t="s">
        <v>11</v>
      </c>
      <c r="D506" s="2" t="s">
        <v>12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s="2" t="s">
        <v>13</v>
      </c>
      <c r="K506" s="2" t="s">
        <v>284</v>
      </c>
      <c r="L506" s="2">
        <f>1-(F506/E506)</f>
        <v>0.63362276893391223</v>
      </c>
      <c r="M506" s="2">
        <f>N506/E506</f>
        <v>-0.93270622286541249</v>
      </c>
      <c r="N506" s="38">
        <f>O506-SUM(G505:I505)</f>
        <v>-1933500000</v>
      </c>
      <c r="O506" s="38">
        <f>E506-F506</f>
        <v>1313500000</v>
      </c>
    </row>
    <row r="507" spans="1:15" x14ac:dyDescent="0.35">
      <c r="A507" s="2">
        <v>533</v>
      </c>
      <c r="B507" s="2" t="s">
        <v>300</v>
      </c>
      <c r="C507" s="2" t="s">
        <v>15</v>
      </c>
      <c r="D507" s="2" t="s">
        <v>16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s="2" t="s">
        <v>13</v>
      </c>
      <c r="K507" s="2" t="s">
        <v>284</v>
      </c>
      <c r="L507" s="2">
        <f>1-(F507/E507)</f>
        <v>0.6582750987456053</v>
      </c>
      <c r="M507" s="2">
        <f>N507/E507</f>
        <v>0.29649724380398457</v>
      </c>
      <c r="N507" s="38">
        <f>O507-SUM(G506:I506)</f>
        <v>683100000</v>
      </c>
      <c r="O507" s="38">
        <f>E507-F507</f>
        <v>1516600000</v>
      </c>
    </row>
    <row r="508" spans="1:15" x14ac:dyDescent="0.35">
      <c r="A508" s="2">
        <v>534</v>
      </c>
      <c r="B508" s="2" t="s">
        <v>300</v>
      </c>
      <c r="C508" s="2" t="s">
        <v>17</v>
      </c>
      <c r="D508" s="2" t="s">
        <v>18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s="2" t="s">
        <v>13</v>
      </c>
      <c r="K508" s="2" t="s">
        <v>284</v>
      </c>
      <c r="L508" s="2">
        <f>1-(F508/E508)</f>
        <v>0.65329995074700375</v>
      </c>
      <c r="M508" s="2">
        <f>N508/E508</f>
        <v>0.28168609423739943</v>
      </c>
      <c r="N508" s="38">
        <f>O508-SUM(G507:I507)</f>
        <v>686300000</v>
      </c>
      <c r="O508" s="38">
        <f>E508-F508</f>
        <v>1591700000</v>
      </c>
    </row>
    <row r="509" spans="1:15" x14ac:dyDescent="0.35">
      <c r="A509" s="2">
        <v>535</v>
      </c>
      <c r="B509" s="2" t="s">
        <v>300</v>
      </c>
      <c r="C509" s="2" t="s">
        <v>19</v>
      </c>
      <c r="D509" s="2" t="s">
        <v>20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s="2" t="s">
        <v>13</v>
      </c>
      <c r="K509" s="2" t="s">
        <v>284</v>
      </c>
      <c r="L509" s="2">
        <f>1-(F509/E509)</f>
        <v>0.66684186814837065</v>
      </c>
      <c r="M509" s="2">
        <f>N509/E509</f>
        <v>0.30886769785253043</v>
      </c>
      <c r="N509" s="38">
        <f>O509-SUM(G508:I508)</f>
        <v>822700000</v>
      </c>
      <c r="O509" s="38">
        <f>E509-F509</f>
        <v>1776200000</v>
      </c>
    </row>
    <row r="510" spans="1:15" x14ac:dyDescent="0.35">
      <c r="A510" s="2">
        <v>536</v>
      </c>
      <c r="B510" s="2" t="s">
        <v>301</v>
      </c>
      <c r="C510" s="2" t="s">
        <v>11</v>
      </c>
      <c r="D510" s="2" t="s">
        <v>12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s="2" t="s">
        <v>64</v>
      </c>
      <c r="K510" s="2" t="s">
        <v>67</v>
      </c>
      <c r="L510" s="2">
        <f>1-(F510/E510)</f>
        <v>0.34690608666329459</v>
      </c>
      <c r="M510" s="2">
        <f>N510/E510</f>
        <v>0.25566514921598382</v>
      </c>
      <c r="N510" s="38">
        <f>O510-SUM(G509:I509)</f>
        <v>3032700000</v>
      </c>
      <c r="O510" s="38">
        <f>E510-F510</f>
        <v>4115000000</v>
      </c>
    </row>
    <row r="511" spans="1:15" x14ac:dyDescent="0.35">
      <c r="A511" s="2">
        <v>537</v>
      </c>
      <c r="B511" s="2" t="s">
        <v>301</v>
      </c>
      <c r="C511" s="2" t="s">
        <v>15</v>
      </c>
      <c r="D511" s="2" t="s">
        <v>16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s="2" t="s">
        <v>64</v>
      </c>
      <c r="K511" s="2" t="s">
        <v>67</v>
      </c>
      <c r="L511" s="2">
        <f>1-(F511/E511)</f>
        <v>0.33518798187743426</v>
      </c>
      <c r="M511" s="2">
        <f>N511/E511</f>
        <v>0.18750496780860026</v>
      </c>
      <c r="N511" s="38">
        <f>O511-SUM(G510:I510)</f>
        <v>2359000000</v>
      </c>
      <c r="O511" s="38">
        <f>E511-F511</f>
        <v>4217000000</v>
      </c>
    </row>
    <row r="512" spans="1:15" x14ac:dyDescent="0.35">
      <c r="A512" s="2">
        <v>538</v>
      </c>
      <c r="B512" s="2" t="s">
        <v>301</v>
      </c>
      <c r="C512" s="2" t="s">
        <v>17</v>
      </c>
      <c r="D512" s="2" t="s">
        <v>18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s="2" t="s">
        <v>64</v>
      </c>
      <c r="K512" s="2" t="s">
        <v>67</v>
      </c>
      <c r="L512" s="2">
        <f>1-(F512/E512)</f>
        <v>0.34824424066204429</v>
      </c>
      <c r="M512" s="2">
        <f>N512/E512</f>
        <v>0.20427943040334004</v>
      </c>
      <c r="N512" s="38">
        <f>O512-SUM(G511:I511)</f>
        <v>2740000000</v>
      </c>
      <c r="O512" s="38">
        <f>E512-F512</f>
        <v>4671000000</v>
      </c>
    </row>
    <row r="513" spans="1:15" x14ac:dyDescent="0.35">
      <c r="A513" s="2">
        <v>539</v>
      </c>
      <c r="B513" s="2" t="s">
        <v>301</v>
      </c>
      <c r="C513" s="2" t="s">
        <v>19</v>
      </c>
      <c r="D513" s="2" t="s">
        <v>20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s="2" t="s">
        <v>64</v>
      </c>
      <c r="K513" s="2" t="s">
        <v>67</v>
      </c>
      <c r="L513" s="2">
        <f>1-(F513/E513)</f>
        <v>0.37035751475182233</v>
      </c>
      <c r="M513" s="2">
        <f>N513/E513</f>
        <v>0.19316209649427282</v>
      </c>
      <c r="N513" s="38">
        <f>O513-SUM(G512:I512)</f>
        <v>2226000000</v>
      </c>
      <c r="O513" s="38">
        <f>E513-F513</f>
        <v>4268000000</v>
      </c>
    </row>
    <row r="514" spans="1:15" x14ac:dyDescent="0.35">
      <c r="A514" s="2">
        <v>540</v>
      </c>
      <c r="B514" s="2" t="s">
        <v>302</v>
      </c>
      <c r="C514" s="2" t="s">
        <v>11</v>
      </c>
      <c r="D514" s="2" t="s">
        <v>167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s="2" t="s">
        <v>54</v>
      </c>
      <c r="K514" s="2" t="s">
        <v>225</v>
      </c>
      <c r="L514" s="2">
        <f>1-(F514/E514)</f>
        <v>0.80102536904446209</v>
      </c>
      <c r="M514" s="2">
        <f>N514/E514</f>
        <v>0.5795495840576721</v>
      </c>
      <c r="N514" s="38">
        <f>O514-SUM(G513:I513)</f>
        <v>5900800000</v>
      </c>
      <c r="O514" s="38">
        <f>E514-F514</f>
        <v>8155800000</v>
      </c>
    </row>
    <row r="515" spans="1:15" x14ac:dyDescent="0.35">
      <c r="A515" s="2">
        <v>541</v>
      </c>
      <c r="B515" s="2" t="s">
        <v>302</v>
      </c>
      <c r="C515" s="2" t="s">
        <v>15</v>
      </c>
      <c r="D515" s="2" t="s">
        <v>168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s="2" t="s">
        <v>54</v>
      </c>
      <c r="K515" s="2" t="s">
        <v>225</v>
      </c>
      <c r="L515" s="2">
        <f>1-(F515/E515)</f>
        <v>0.80324192254394289</v>
      </c>
      <c r="M515" s="2">
        <f>N515/E515</f>
        <v>0.20180876668368464</v>
      </c>
      <c r="N515" s="38">
        <f>O515-SUM(G514:I514)</f>
        <v>2213600000</v>
      </c>
      <c r="O515" s="38">
        <f>E515-F515</f>
        <v>8810600000</v>
      </c>
    </row>
    <row r="516" spans="1:15" x14ac:dyDescent="0.35">
      <c r="A516" s="2">
        <v>542</v>
      </c>
      <c r="B516" s="2" t="s">
        <v>302</v>
      </c>
      <c r="C516" s="2" t="s">
        <v>17</v>
      </c>
      <c r="D516" s="2" t="s">
        <v>169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s="2" t="s">
        <v>54</v>
      </c>
      <c r="K516" s="2" t="s">
        <v>225</v>
      </c>
      <c r="L516" s="2">
        <f>1-(F516/E516)</f>
        <v>0.80514637675781975</v>
      </c>
      <c r="M516" s="2">
        <f>N516/E516</f>
        <v>0.15712775036176765</v>
      </c>
      <c r="N516" s="38">
        <f>O516-SUM(G515:I515)</f>
        <v>1693900000</v>
      </c>
      <c r="O516" s="38">
        <f>E516-F516</f>
        <v>8679800000</v>
      </c>
    </row>
    <row r="517" spans="1:15" x14ac:dyDescent="0.35">
      <c r="A517" s="2">
        <v>543</v>
      </c>
      <c r="B517" s="2" t="s">
        <v>302</v>
      </c>
      <c r="C517" s="2" t="s">
        <v>19</v>
      </c>
      <c r="D517" s="2" t="s">
        <v>170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s="2" t="s">
        <v>54</v>
      </c>
      <c r="K517" s="2" t="s">
        <v>225</v>
      </c>
      <c r="L517" s="2">
        <f>1-(F517/E517)</f>
        <v>0.80633618355042924</v>
      </c>
      <c r="M517" s="2">
        <f>N517/E517</f>
        <v>0.17826731662271472</v>
      </c>
      <c r="N517" s="38">
        <f>O517-SUM(G516:I516)</f>
        <v>2007700000</v>
      </c>
      <c r="O517" s="38">
        <f>E517-F517</f>
        <v>9081200000</v>
      </c>
    </row>
    <row r="518" spans="1:15" x14ac:dyDescent="0.35">
      <c r="A518" s="2">
        <v>544</v>
      </c>
      <c r="B518" s="2" t="s">
        <v>303</v>
      </c>
      <c r="C518" s="2" t="s">
        <v>11</v>
      </c>
      <c r="D518" s="2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s="2" t="s">
        <v>82</v>
      </c>
      <c r="K518" s="2" t="s">
        <v>263</v>
      </c>
      <c r="L518" s="2">
        <f>1-(F518/E518)</f>
        <v>0.21747716613181933</v>
      </c>
      <c r="M518" s="2">
        <f>N518/E518</f>
        <v>-0.68820044433473215</v>
      </c>
      <c r="N518" s="38">
        <f>O518-SUM(G517:I517)</f>
        <v>-5575800000</v>
      </c>
      <c r="O518" s="38">
        <f>E518-F518</f>
        <v>1762000000</v>
      </c>
    </row>
    <row r="519" spans="1:15" x14ac:dyDescent="0.35">
      <c r="A519" s="2">
        <v>545</v>
      </c>
      <c r="B519" s="2" t="s">
        <v>303</v>
      </c>
      <c r="C519" s="2" t="s">
        <v>15</v>
      </c>
      <c r="D519" s="2" t="s">
        <v>16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s="2" t="s">
        <v>82</v>
      </c>
      <c r="K519" s="2" t="s">
        <v>263</v>
      </c>
      <c r="L519" s="2">
        <f>1-(F519/E519)</f>
        <v>0.29689839572192511</v>
      </c>
      <c r="M519" s="2">
        <f>N519/E519</f>
        <v>0.20684491978609626</v>
      </c>
      <c r="N519" s="38">
        <f>O519-SUM(G518:I518)</f>
        <v>1934000000</v>
      </c>
      <c r="O519" s="38">
        <f>E519-F519</f>
        <v>2776000000</v>
      </c>
    </row>
    <row r="520" spans="1:15" x14ac:dyDescent="0.35">
      <c r="A520" s="2">
        <v>546</v>
      </c>
      <c r="B520" s="2" t="s">
        <v>303</v>
      </c>
      <c r="C520" s="2" t="s">
        <v>17</v>
      </c>
      <c r="D520" s="2" t="s">
        <v>18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s="2" t="s">
        <v>82</v>
      </c>
      <c r="K520" s="2" t="s">
        <v>263</v>
      </c>
      <c r="L520" s="2">
        <f>1-(F520/E520)</f>
        <v>0.23312690248766665</v>
      </c>
      <c r="M520" s="2">
        <f>N520/E520</f>
        <v>0.14516636926629578</v>
      </c>
      <c r="N520" s="38">
        <f>O520-SUM(G519:I519)</f>
        <v>1383000000</v>
      </c>
      <c r="O520" s="38">
        <f>E520-F520</f>
        <v>2221000000</v>
      </c>
    </row>
    <row r="521" spans="1:15" x14ac:dyDescent="0.35">
      <c r="A521" s="2">
        <v>547</v>
      </c>
      <c r="B521" s="2" t="s">
        <v>303</v>
      </c>
      <c r="C521" s="2" t="s">
        <v>19</v>
      </c>
      <c r="D521" s="2" t="s">
        <v>20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s="2" t="s">
        <v>82</v>
      </c>
      <c r="K521" s="2" t="s">
        <v>263</v>
      </c>
      <c r="L521" s="2">
        <f>1-(F521/E521)</f>
        <v>0.26741293532338306</v>
      </c>
      <c r="M521" s="2">
        <f>N521/E521</f>
        <v>0.16563018242122721</v>
      </c>
      <c r="N521" s="38">
        <f>O521-SUM(G520:I520)</f>
        <v>1598000000</v>
      </c>
      <c r="O521" s="38">
        <f>E521-F521</f>
        <v>2580000000</v>
      </c>
    </row>
    <row r="522" spans="1:15" x14ac:dyDescent="0.35">
      <c r="A522" s="2">
        <v>548</v>
      </c>
      <c r="B522" s="2" t="s">
        <v>304</v>
      </c>
      <c r="C522" s="2" t="s">
        <v>11</v>
      </c>
      <c r="D522" s="2" t="s">
        <v>37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s="2" t="s">
        <v>13</v>
      </c>
      <c r="K522" s="2" t="s">
        <v>213</v>
      </c>
      <c r="L522" s="2">
        <f>1-(F522/E522)</f>
        <v>0.40342129798532567</v>
      </c>
      <c r="M522" s="2">
        <f>N522/E522</f>
        <v>0.36235761482021972</v>
      </c>
      <c r="N522" s="38">
        <f>O522-SUM(G521:I521)</f>
        <v>8939000000</v>
      </c>
      <c r="O522" s="38">
        <f>E522-F522</f>
        <v>9952000000</v>
      </c>
    </row>
    <row r="523" spans="1:15" x14ac:dyDescent="0.35">
      <c r="A523" s="2">
        <v>549</v>
      </c>
      <c r="B523" s="2" t="s">
        <v>304</v>
      </c>
      <c r="C523" s="2" t="s">
        <v>15</v>
      </c>
      <c r="D523" s="2" t="s">
        <v>39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s="2" t="s">
        <v>13</v>
      </c>
      <c r="K523" s="2" t="s">
        <v>213</v>
      </c>
      <c r="L523" s="2">
        <f>1-(F523/E523)</f>
        <v>0.43771499464275643</v>
      </c>
      <c r="M523" s="2">
        <f>N523/E523</f>
        <v>9.8798849602436137E-2</v>
      </c>
      <c r="N523" s="38">
        <f>O523-SUM(G522:I522)</f>
        <v>1752000000</v>
      </c>
      <c r="O523" s="38">
        <f>E523-F523</f>
        <v>7762000000</v>
      </c>
    </row>
    <row r="524" spans="1:15" x14ac:dyDescent="0.35">
      <c r="A524" s="2">
        <v>550</v>
      </c>
      <c r="B524" s="2" t="s">
        <v>304</v>
      </c>
      <c r="C524" s="2" t="s">
        <v>17</v>
      </c>
      <c r="D524" s="2" t="s">
        <v>40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s="2" t="s">
        <v>13</v>
      </c>
      <c r="K524" s="2" t="s">
        <v>213</v>
      </c>
      <c r="L524" s="2">
        <f>1-(F524/E524)</f>
        <v>0.43128807926641644</v>
      </c>
      <c r="M524" s="2">
        <f>N524/E524</f>
        <v>0.16204074096867499</v>
      </c>
      <c r="N524" s="38">
        <f>O524-SUM(G523:I523)</f>
        <v>2633000000</v>
      </c>
      <c r="O524" s="38">
        <f>E524-F524</f>
        <v>7008000000</v>
      </c>
    </row>
    <row r="525" spans="1:15" x14ac:dyDescent="0.35">
      <c r="A525" s="2">
        <v>551</v>
      </c>
      <c r="B525" s="2" t="s">
        <v>304</v>
      </c>
      <c r="C525" s="2" t="s">
        <v>19</v>
      </c>
      <c r="D525" s="2" t="s">
        <v>41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s="2" t="s">
        <v>13</v>
      </c>
      <c r="K525" s="2" t="s">
        <v>213</v>
      </c>
      <c r="L525" s="2">
        <f>1-(F525/E525)</f>
        <v>0.43120782261396506</v>
      </c>
      <c r="M525" s="2">
        <f>N525/E525</f>
        <v>0.1512877014185374</v>
      </c>
      <c r="N525" s="38">
        <f>O525-SUM(G524:I524)</f>
        <v>2197000000</v>
      </c>
      <c r="O525" s="38">
        <f>E525-F525</f>
        <v>6262000000</v>
      </c>
    </row>
    <row r="526" spans="1:15" x14ac:dyDescent="0.35">
      <c r="A526" s="2">
        <v>552</v>
      </c>
      <c r="B526" s="2" t="s">
        <v>305</v>
      </c>
      <c r="C526" s="2" t="s">
        <v>11</v>
      </c>
      <c r="D526" s="2" t="s">
        <v>12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s="2" t="s">
        <v>110</v>
      </c>
      <c r="K526" s="2" t="s">
        <v>111</v>
      </c>
      <c r="L526" s="2">
        <f>1-(F526/E526)</f>
        <v>0.85453385691379924</v>
      </c>
      <c r="M526" s="2">
        <f>N526/E526</f>
        <v>0.53285987854111005</v>
      </c>
      <c r="N526" s="38">
        <f>O526-SUM(G525:I525)</f>
        <v>6225208000</v>
      </c>
      <c r="O526" s="38">
        <f>E526-F526</f>
        <v>9983208000</v>
      </c>
    </row>
    <row r="527" spans="1:15" x14ac:dyDescent="0.35">
      <c r="A527" s="2">
        <v>553</v>
      </c>
      <c r="B527" s="2" t="s">
        <v>305</v>
      </c>
      <c r="C527" s="2" t="s">
        <v>15</v>
      </c>
      <c r="D527" s="2" t="s">
        <v>16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s="2" t="s">
        <v>110</v>
      </c>
      <c r="K527" s="2" t="s">
        <v>111</v>
      </c>
      <c r="L527" s="2">
        <f>1-(F527/E527)</f>
        <v>0.85732890420303054</v>
      </c>
      <c r="M527" s="2">
        <f>N527/E527</f>
        <v>0.37192269711615522</v>
      </c>
      <c r="N527" s="38">
        <f>O527-SUM(G526:I526)</f>
        <v>5388088000</v>
      </c>
      <c r="O527" s="38">
        <f>E527-F527</f>
        <v>12420225000</v>
      </c>
    </row>
    <row r="528" spans="1:15" x14ac:dyDescent="0.35">
      <c r="A528" s="2">
        <v>554</v>
      </c>
      <c r="B528" s="2" t="s">
        <v>305</v>
      </c>
      <c r="C528" s="2" t="s">
        <v>17</v>
      </c>
      <c r="D528" s="2" t="s">
        <v>18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s="2" t="s">
        <v>110</v>
      </c>
      <c r="K528" s="2" t="s">
        <v>111</v>
      </c>
      <c r="L528" s="2">
        <f>1-(F528/E528)</f>
        <v>0.85947650557183841</v>
      </c>
      <c r="M528" s="2">
        <f>N528/E528</f>
        <v>0.40358978538802154</v>
      </c>
      <c r="N528" s="38">
        <f>O528-SUM(G527:I527)</f>
        <v>7278879000</v>
      </c>
      <c r="O528" s="38">
        <f>E528-F528</f>
        <v>15500951000</v>
      </c>
    </row>
    <row r="529" spans="1:15" x14ac:dyDescent="0.35">
      <c r="A529" s="2">
        <v>555</v>
      </c>
      <c r="B529" s="2" t="s">
        <v>305</v>
      </c>
      <c r="C529" s="2" t="s">
        <v>19</v>
      </c>
      <c r="D529" s="2" t="s">
        <v>20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s="2" t="s">
        <v>110</v>
      </c>
      <c r="K529" s="2" t="s">
        <v>111</v>
      </c>
      <c r="L529" s="2">
        <f>1-(F529/E529)</f>
        <v>0.75132458982249128</v>
      </c>
      <c r="M529" s="2">
        <f>N529/E529</f>
        <v>-0.30865272315113523</v>
      </c>
      <c r="N529" s="38">
        <f>O529-SUM(G528:I528)</f>
        <v>-2703004000</v>
      </c>
      <c r="O529" s="38">
        <f>E529-F529</f>
        <v>6579671000</v>
      </c>
    </row>
    <row r="530" spans="1:15" x14ac:dyDescent="0.35">
      <c r="A530" s="2">
        <v>556</v>
      </c>
      <c r="B530" s="2" t="s">
        <v>306</v>
      </c>
      <c r="C530" s="2" t="s">
        <v>11</v>
      </c>
      <c r="D530" s="2" t="s">
        <v>12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s="2" t="s">
        <v>74</v>
      </c>
      <c r="K530" s="2" t="s">
        <v>75</v>
      </c>
      <c r="L530" s="2">
        <f>1-(F530/E530)</f>
        <v>0.49950778223311099</v>
      </c>
      <c r="M530" s="2">
        <f>N530/E530</f>
        <v>-2.9380499699053075</v>
      </c>
      <c r="N530" s="38">
        <f>O530-SUM(G529:I529)</f>
        <v>-5545205000</v>
      </c>
      <c r="O530" s="38">
        <f>E530-F530</f>
        <v>942759000</v>
      </c>
    </row>
    <row r="531" spans="1:15" x14ac:dyDescent="0.35">
      <c r="A531" s="2">
        <v>557</v>
      </c>
      <c r="B531" s="2" t="s">
        <v>306</v>
      </c>
      <c r="C531" s="2" t="s">
        <v>15</v>
      </c>
      <c r="D531" s="2" t="s">
        <v>16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s="2" t="s">
        <v>74</v>
      </c>
      <c r="K531" s="2" t="s">
        <v>75</v>
      </c>
      <c r="L531" s="2">
        <f>1-(F531/E531)</f>
        <v>0.505564933671379</v>
      </c>
      <c r="M531" s="2">
        <f>N531/E531</f>
        <v>0.25882190632888108</v>
      </c>
      <c r="N531" s="38">
        <f>O531-SUM(G530:I530)</f>
        <v>557183000</v>
      </c>
      <c r="O531" s="38">
        <f>E531-F531</f>
        <v>1088363000</v>
      </c>
    </row>
    <row r="532" spans="1:15" x14ac:dyDescent="0.35">
      <c r="A532" s="2">
        <v>558</v>
      </c>
      <c r="B532" s="2" t="s">
        <v>306</v>
      </c>
      <c r="C532" s="2" t="s">
        <v>17</v>
      </c>
      <c r="D532" s="2" t="s">
        <v>18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s="2" t="s">
        <v>74</v>
      </c>
      <c r="K532" s="2" t="s">
        <v>75</v>
      </c>
      <c r="L532" s="2">
        <f>1-(F532/E532)</f>
        <v>0.50982209498742925</v>
      </c>
      <c r="M532" s="2">
        <f>N532/E532</f>
        <v>0.255538150796145</v>
      </c>
      <c r="N532" s="38">
        <f>O532-SUM(G531:I531)</f>
        <v>624478000</v>
      </c>
      <c r="O532" s="38">
        <f>E532-F532</f>
        <v>1245891000</v>
      </c>
    </row>
    <row r="533" spans="1:15" x14ac:dyDescent="0.35">
      <c r="A533" s="2">
        <v>559</v>
      </c>
      <c r="B533" s="2" t="s">
        <v>306</v>
      </c>
      <c r="C533" s="2" t="s">
        <v>19</v>
      </c>
      <c r="D533" s="2" t="s">
        <v>20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s="2" t="s">
        <v>74</v>
      </c>
      <c r="K533" s="2" t="s">
        <v>75</v>
      </c>
      <c r="L533" s="2">
        <f>1-(F533/E533)</f>
        <v>0.52620358953683355</v>
      </c>
      <c r="M533" s="2">
        <f>N533/E533</f>
        <v>0.2568878085394482</v>
      </c>
      <c r="N533" s="38">
        <f>O533-SUM(G532:I532)</f>
        <v>700242000</v>
      </c>
      <c r="O533" s="38">
        <f>E533-F533</f>
        <v>1434361000</v>
      </c>
    </row>
    <row r="534" spans="1:15" x14ac:dyDescent="0.35">
      <c r="A534" s="2">
        <v>560</v>
      </c>
      <c r="B534" s="2" t="s">
        <v>307</v>
      </c>
      <c r="C534" s="2" t="s">
        <v>11</v>
      </c>
      <c r="D534" s="2" t="s">
        <v>12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s="2" t="s">
        <v>74</v>
      </c>
      <c r="K534" s="2" t="s">
        <v>75</v>
      </c>
      <c r="L534" s="2">
        <f>1-(F534/E534)</f>
        <v>0.64205648977798024</v>
      </c>
      <c r="M534" s="2">
        <f>N534/E534</f>
        <v>0.1697846411620702</v>
      </c>
      <c r="N534" s="38">
        <f>O534-SUM(G533:I533)</f>
        <v>296699000</v>
      </c>
      <c r="O534" s="38">
        <f>E534-F534</f>
        <v>1121995000</v>
      </c>
    </row>
    <row r="535" spans="1:15" x14ac:dyDescent="0.35">
      <c r="A535" s="2">
        <v>561</v>
      </c>
      <c r="B535" s="2" t="s">
        <v>307</v>
      </c>
      <c r="C535" s="2" t="s">
        <v>15</v>
      </c>
      <c r="D535" s="2" t="s">
        <v>16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s="2" t="s">
        <v>74</v>
      </c>
      <c r="K535" s="2" t="s">
        <v>75</v>
      </c>
      <c r="L535" s="2">
        <f>1-(F535/E535)</f>
        <v>0.65061469144809525</v>
      </c>
      <c r="M535" s="2">
        <f>N535/E535</f>
        <v>0.3960175934852842</v>
      </c>
      <c r="N535" s="38">
        <f>O535-SUM(G534:I534)</f>
        <v>945572000</v>
      </c>
      <c r="O535" s="38">
        <f>E535-F535</f>
        <v>1553474000</v>
      </c>
    </row>
    <row r="536" spans="1:15" x14ac:dyDescent="0.35">
      <c r="A536" s="2">
        <v>562</v>
      </c>
      <c r="B536" s="2" t="s">
        <v>307</v>
      </c>
      <c r="C536" s="2" t="s">
        <v>17</v>
      </c>
      <c r="D536" s="2" t="s">
        <v>18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s="2" t="s">
        <v>74</v>
      </c>
      <c r="K536" s="2" t="s">
        <v>75</v>
      </c>
      <c r="L536" s="2">
        <f>1-(F536/E536)</f>
        <v>0.66208445326280008</v>
      </c>
      <c r="M536" s="2">
        <f>N536/E536</f>
        <v>0.26390000107084888</v>
      </c>
      <c r="N536" s="38">
        <f>O536-SUM(G535:I535)</f>
        <v>690032000</v>
      </c>
      <c r="O536" s="38">
        <f>E536-F536</f>
        <v>1731184000</v>
      </c>
    </row>
    <row r="537" spans="1:15" x14ac:dyDescent="0.35">
      <c r="A537" s="2">
        <v>563</v>
      </c>
      <c r="B537" s="2" t="s">
        <v>307</v>
      </c>
      <c r="C537" s="2" t="s">
        <v>19</v>
      </c>
      <c r="D537" s="2" t="s">
        <v>20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s="2" t="s">
        <v>74</v>
      </c>
      <c r="K537" s="2" t="s">
        <v>75</v>
      </c>
      <c r="L537" s="2">
        <f>1-(F537/E537)</f>
        <v>0.67024424719440867</v>
      </c>
      <c r="M537" s="2">
        <f>N537/E537</f>
        <v>0.37522809944753394</v>
      </c>
      <c r="N537" s="38">
        <f>O537-SUM(G536:I536)</f>
        <v>1029988000</v>
      </c>
      <c r="O537" s="38">
        <f>E537-F537</f>
        <v>1839797000</v>
      </c>
    </row>
    <row r="538" spans="1:15" x14ac:dyDescent="0.35">
      <c r="A538" s="2">
        <v>564</v>
      </c>
      <c r="B538" s="2" t="s">
        <v>308</v>
      </c>
      <c r="C538" s="2" t="s">
        <v>11</v>
      </c>
      <c r="D538" s="2" t="s">
        <v>16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s="2" t="s">
        <v>110</v>
      </c>
      <c r="K538" s="2" t="s">
        <v>111</v>
      </c>
      <c r="L538" s="2">
        <f>1-(F538/E538)</f>
        <v>0.8092914230328796</v>
      </c>
      <c r="M538" s="2">
        <f>N538/E538</f>
        <v>0.36233182746989662</v>
      </c>
      <c r="N538" s="38">
        <f>O538-SUM(G537:I537)</f>
        <v>673639000</v>
      </c>
      <c r="O538" s="38">
        <f>E538-F538</f>
        <v>1504616000</v>
      </c>
    </row>
    <row r="539" spans="1:15" x14ac:dyDescent="0.35">
      <c r="A539" s="2">
        <v>565</v>
      </c>
      <c r="B539" s="2" t="s">
        <v>308</v>
      </c>
      <c r="C539" s="2" t="s">
        <v>15</v>
      </c>
      <c r="D539" s="2" t="s">
        <v>18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s="2" t="s">
        <v>110</v>
      </c>
      <c r="K539" s="2" t="s">
        <v>111</v>
      </c>
      <c r="L539" s="2">
        <f>1-(F539/E539)</f>
        <v>0.81414101327546251</v>
      </c>
      <c r="M539" s="2">
        <f>N539/E539</f>
        <v>0.45664250358343716</v>
      </c>
      <c r="N539" s="38">
        <f>O539-SUM(G538:I538)</f>
        <v>1090813000</v>
      </c>
      <c r="O539" s="38">
        <f>E539-F539</f>
        <v>1944794000</v>
      </c>
    </row>
    <row r="540" spans="1:15" x14ac:dyDescent="0.35">
      <c r="A540" s="2">
        <v>566</v>
      </c>
      <c r="B540" s="2" t="s">
        <v>308</v>
      </c>
      <c r="C540" s="2" t="s">
        <v>17</v>
      </c>
      <c r="D540" s="2" t="s">
        <v>20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s="2" t="s">
        <v>110</v>
      </c>
      <c r="K540" s="2" t="s">
        <v>111</v>
      </c>
      <c r="L540" s="2">
        <f>1-(F540/E540)</f>
        <v>0.73232190378710338</v>
      </c>
      <c r="M540" s="2">
        <f>N540/E540</f>
        <v>0.26280706243602864</v>
      </c>
      <c r="N540" s="38">
        <f>O540-SUM(G539:I539)</f>
        <v>513525000</v>
      </c>
      <c r="O540" s="38">
        <f>E540-F540</f>
        <v>1430957000</v>
      </c>
    </row>
    <row r="541" spans="1:15" x14ac:dyDescent="0.35">
      <c r="A541" s="2">
        <v>567</v>
      </c>
      <c r="B541" s="2" t="s">
        <v>308</v>
      </c>
      <c r="C541" s="2" t="s">
        <v>19</v>
      </c>
      <c r="D541" s="2" t="s">
        <v>78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s="2" t="s">
        <v>110</v>
      </c>
      <c r="K541" s="2" t="s">
        <v>111</v>
      </c>
      <c r="L541" s="2">
        <f>1-(F541/E541)</f>
        <v>0.66946852459351791</v>
      </c>
      <c r="M541" s="2">
        <f>N541/E541</f>
        <v>9.3838012339158339E-2</v>
      </c>
      <c r="N541" s="38">
        <f>O541-SUM(G540:I540)</f>
        <v>174289000</v>
      </c>
      <c r="O541" s="38">
        <f>E541-F541</f>
        <v>1243430000</v>
      </c>
    </row>
    <row r="542" spans="1:15" x14ac:dyDescent="0.35">
      <c r="A542" s="2">
        <v>568</v>
      </c>
      <c r="B542" s="2" t="s">
        <v>309</v>
      </c>
      <c r="C542" s="2" t="s">
        <v>11</v>
      </c>
      <c r="D542" s="2" t="s">
        <v>12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s="2" t="s">
        <v>64</v>
      </c>
      <c r="K542" s="2" t="s">
        <v>65</v>
      </c>
      <c r="L542" s="2">
        <f>1-(F542/E542)</f>
        <v>0.41543536623095434</v>
      </c>
      <c r="M542" s="2">
        <f>N542/E542</f>
        <v>0.22405701691817079</v>
      </c>
      <c r="N542" s="38">
        <f>O542-SUM(G541:I541)</f>
        <v>1405686000</v>
      </c>
      <c r="O542" s="38">
        <f>E542-F542</f>
        <v>2606353000</v>
      </c>
    </row>
    <row r="543" spans="1:15" x14ac:dyDescent="0.35">
      <c r="A543" s="2">
        <v>569</v>
      </c>
      <c r="B543" s="2" t="s">
        <v>309</v>
      </c>
      <c r="C543" s="2" t="s">
        <v>15</v>
      </c>
      <c r="D543" s="2" t="s">
        <v>16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s="2" t="s">
        <v>64</v>
      </c>
      <c r="K543" s="2" t="s">
        <v>65</v>
      </c>
      <c r="L543" s="2">
        <f>1-(F543/E543)</f>
        <v>0.4524272982921721</v>
      </c>
      <c r="M543" s="2">
        <f>N543/E543</f>
        <v>0.24860516155965509</v>
      </c>
      <c r="N543" s="38">
        <f>O543-SUM(G542:I542)</f>
        <v>1815117000</v>
      </c>
      <c r="O543" s="38">
        <f>E543-F543</f>
        <v>3303264000</v>
      </c>
    </row>
    <row r="544" spans="1:15" x14ac:dyDescent="0.35">
      <c r="A544" s="2">
        <v>570</v>
      </c>
      <c r="B544" s="2" t="s">
        <v>309</v>
      </c>
      <c r="C544" s="2" t="s">
        <v>17</v>
      </c>
      <c r="D544" s="2" t="s">
        <v>18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s="2" t="s">
        <v>64</v>
      </c>
      <c r="K544" s="2" t="s">
        <v>65</v>
      </c>
      <c r="L544" s="2">
        <f>1-(F544/E544)</f>
        <v>0.42531364572009611</v>
      </c>
      <c r="M544" s="2">
        <f>N544/E544</f>
        <v>0.19619171423493281</v>
      </c>
      <c r="N544" s="38">
        <f>O544-SUM(G543:I543)</f>
        <v>1518888000</v>
      </c>
      <c r="O544" s="38">
        <f>E544-F544</f>
        <v>3292717000</v>
      </c>
    </row>
    <row r="545" spans="1:15" x14ac:dyDescent="0.35">
      <c r="A545" s="2">
        <v>571</v>
      </c>
      <c r="B545" s="2" t="s">
        <v>309</v>
      </c>
      <c r="C545" s="2" t="s">
        <v>19</v>
      </c>
      <c r="D545" s="2" t="s">
        <v>20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s="2" t="s">
        <v>64</v>
      </c>
      <c r="K545" s="2" t="s">
        <v>65</v>
      </c>
      <c r="L545" s="2">
        <f>1-(F545/E545)</f>
        <v>0.4448409751714274</v>
      </c>
      <c r="M545" s="2">
        <f>N545/E545</f>
        <v>0.23617924060447826</v>
      </c>
      <c r="N545" s="38">
        <f>O545-SUM(G544:I544)</f>
        <v>1878765000</v>
      </c>
      <c r="O545" s="38">
        <f>E545-F545</f>
        <v>3538633000</v>
      </c>
    </row>
    <row r="546" spans="1:15" x14ac:dyDescent="0.35">
      <c r="A546" s="2">
        <v>572</v>
      </c>
      <c r="B546" s="2" t="s">
        <v>310</v>
      </c>
      <c r="C546" s="2" t="s">
        <v>11</v>
      </c>
      <c r="D546" s="2" t="s">
        <v>12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s="2" t="s">
        <v>74</v>
      </c>
      <c r="K546" s="2" t="s">
        <v>311</v>
      </c>
      <c r="L546" s="2">
        <f>1-(F546/E546)</f>
        <v>0.6782845279761115</v>
      </c>
      <c r="M546" s="2">
        <f>N546/E546</f>
        <v>-2.6375316965428577</v>
      </c>
      <c r="N546" s="38">
        <f>O546-SUM(G545:I545)</f>
        <v>-1411483000</v>
      </c>
      <c r="O546" s="38">
        <f>E546-F546</f>
        <v>362986000</v>
      </c>
    </row>
    <row r="547" spans="1:15" x14ac:dyDescent="0.35">
      <c r="A547" s="2">
        <v>573</v>
      </c>
      <c r="B547" s="2" t="s">
        <v>310</v>
      </c>
      <c r="C547" s="2" t="s">
        <v>15</v>
      </c>
      <c r="D547" s="2" t="s">
        <v>16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s="2" t="s">
        <v>74</v>
      </c>
      <c r="K547" s="2" t="s">
        <v>311</v>
      </c>
      <c r="L547" s="2">
        <f>1-(F547/E547)</f>
        <v>0.67681095334021191</v>
      </c>
      <c r="M547" s="2">
        <f>N547/E547</f>
        <v>0.35950146579537823</v>
      </c>
      <c r="N547" s="38">
        <f>O547-SUM(G546:I546)</f>
        <v>219508000</v>
      </c>
      <c r="O547" s="38">
        <f>E547-F547</f>
        <v>413254000</v>
      </c>
    </row>
    <row r="548" spans="1:15" x14ac:dyDescent="0.35">
      <c r="A548" s="2">
        <v>574</v>
      </c>
      <c r="B548" s="2" t="s">
        <v>310</v>
      </c>
      <c r="C548" s="2" t="s">
        <v>17</v>
      </c>
      <c r="D548" s="2" t="s">
        <v>18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s="2" t="s">
        <v>74</v>
      </c>
      <c r="K548" s="2" t="s">
        <v>311</v>
      </c>
      <c r="L548" s="2">
        <f>1-(F548/E548)</f>
        <v>0.67809891053805704</v>
      </c>
      <c r="M548" s="2">
        <f>N548/E548</f>
        <v>0.45243671583561462</v>
      </c>
      <c r="N548" s="38">
        <f>O548-SUM(G547:I547)</f>
        <v>439288000</v>
      </c>
      <c r="O548" s="38">
        <f>E548-F548</f>
        <v>658392000</v>
      </c>
    </row>
    <row r="549" spans="1:15" x14ac:dyDescent="0.35">
      <c r="A549" s="2">
        <v>575</v>
      </c>
      <c r="B549" s="2" t="s">
        <v>310</v>
      </c>
      <c r="C549" s="2" t="s">
        <v>19</v>
      </c>
      <c r="D549" s="2" t="s">
        <v>20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s="2" t="s">
        <v>74</v>
      </c>
      <c r="K549" s="2" t="s">
        <v>311</v>
      </c>
      <c r="L549" s="2">
        <f>1-(F549/E549)</f>
        <v>0.69565818016806669</v>
      </c>
      <c r="M549" s="2">
        <f>N549/E549</f>
        <v>0.35953322443689628</v>
      </c>
      <c r="N549" s="38">
        <f>O549-SUM(G548:I548)</f>
        <v>429429000</v>
      </c>
      <c r="O549" s="38">
        <f>E549-F549</f>
        <v>830899000</v>
      </c>
    </row>
    <row r="550" spans="1:15" x14ac:dyDescent="0.35">
      <c r="A550" s="2">
        <v>576</v>
      </c>
      <c r="B550" s="2" t="s">
        <v>312</v>
      </c>
      <c r="C550" s="2" t="s">
        <v>11</v>
      </c>
      <c r="D550" s="2" t="s">
        <v>12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s="2" t="s">
        <v>69</v>
      </c>
      <c r="K550" s="2" t="s">
        <v>313</v>
      </c>
      <c r="L550" s="2">
        <f>1-(F550/E550)</f>
        <v>1</v>
      </c>
      <c r="M550" s="2">
        <f>N550/E550</f>
        <v>0.63845201465201462</v>
      </c>
      <c r="N550" s="38">
        <f>O550-SUM(G549:I549)</f>
        <v>871487000</v>
      </c>
      <c r="O550" s="38">
        <f>E550-F550</f>
        <v>1365000000</v>
      </c>
    </row>
    <row r="551" spans="1:15" x14ac:dyDescent="0.35">
      <c r="A551" s="2">
        <v>577</v>
      </c>
      <c r="B551" s="2" t="s">
        <v>312</v>
      </c>
      <c r="C551" s="2" t="s">
        <v>15</v>
      </c>
      <c r="D551" s="2" t="s">
        <v>16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s="2" t="s">
        <v>69</v>
      </c>
      <c r="K551" s="2" t="s">
        <v>313</v>
      </c>
      <c r="L551" s="2">
        <f>1-(F551/E551)</f>
        <v>1</v>
      </c>
      <c r="M551" s="2">
        <f>N551/E551</f>
        <v>5.0477489768076401E-2</v>
      </c>
      <c r="N551" s="38">
        <f>O551-SUM(G550:I550)</f>
        <v>74000000</v>
      </c>
      <c r="O551" s="38">
        <f>E551-F551</f>
        <v>1466000000</v>
      </c>
    </row>
    <row r="552" spans="1:15" x14ac:dyDescent="0.35">
      <c r="A552" s="2">
        <v>578</v>
      </c>
      <c r="B552" s="2" t="s">
        <v>312</v>
      </c>
      <c r="C552" s="2" t="s">
        <v>17</v>
      </c>
      <c r="D552" s="2" t="s">
        <v>18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s="2" t="s">
        <v>69</v>
      </c>
      <c r="K552" s="2" t="s">
        <v>313</v>
      </c>
      <c r="L552" s="2">
        <f>1-(F552/E552)</f>
        <v>1</v>
      </c>
      <c r="M552" s="2">
        <f>N552/E552</f>
        <v>0.3129129129129129</v>
      </c>
      <c r="N552" s="38">
        <f>O552-SUM(G551:I551)</f>
        <v>521000000</v>
      </c>
      <c r="O552" s="38">
        <f>E552-F552</f>
        <v>1665000000</v>
      </c>
    </row>
    <row r="553" spans="1:15" x14ac:dyDescent="0.35">
      <c r="A553" s="2">
        <v>579</v>
      </c>
      <c r="B553" s="2" t="s">
        <v>312</v>
      </c>
      <c r="C553" s="2" t="s">
        <v>19</v>
      </c>
      <c r="D553" s="2" t="s">
        <v>20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s="2" t="s">
        <v>69</v>
      </c>
      <c r="K553" s="2" t="s">
        <v>313</v>
      </c>
      <c r="L553" s="2">
        <f>1-(F553/E553)</f>
        <v>1</v>
      </c>
      <c r="M553" s="2">
        <f>N553/E553</f>
        <v>0.22024233784746972</v>
      </c>
      <c r="N553" s="38">
        <f>O553-SUM(G552:I552)</f>
        <v>309000000</v>
      </c>
      <c r="O553" s="38">
        <f>E553-F553</f>
        <v>1403000000</v>
      </c>
    </row>
    <row r="554" spans="1:15" x14ac:dyDescent="0.35">
      <c r="A554" s="2">
        <v>580</v>
      </c>
      <c r="B554" s="2" t="s">
        <v>314</v>
      </c>
      <c r="C554" s="2" t="s">
        <v>11</v>
      </c>
      <c r="D554" s="2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s="2" t="s">
        <v>13</v>
      </c>
      <c r="K554" s="2" t="s">
        <v>213</v>
      </c>
      <c r="L554" s="2">
        <f>1-(F554/E554)</f>
        <v>0.2981423579179695</v>
      </c>
      <c r="M554" s="2">
        <f>N554/E554</f>
        <v>0.23015143154926124</v>
      </c>
      <c r="N554" s="38">
        <f>O554-SUM(G553:I553)</f>
        <v>3754000000</v>
      </c>
      <c r="O554" s="38">
        <f>E554-F554</f>
        <v>4863000000</v>
      </c>
    </row>
    <row r="555" spans="1:15" x14ac:dyDescent="0.35">
      <c r="A555" s="2">
        <v>581</v>
      </c>
      <c r="B555" s="2" t="s">
        <v>314</v>
      </c>
      <c r="C555" s="2" t="s">
        <v>15</v>
      </c>
      <c r="D555" s="2" t="s">
        <v>16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s="2" t="s">
        <v>13</v>
      </c>
      <c r="K555" s="2" t="s">
        <v>213</v>
      </c>
      <c r="L555" s="2">
        <f>1-(F555/E555)</f>
        <v>0.3028667331942303</v>
      </c>
      <c r="M555" s="2">
        <f>N555/E555</f>
        <v>0.15168284496053705</v>
      </c>
      <c r="N555" s="38">
        <f>O555-SUM(G554:I554)</f>
        <v>3344000000</v>
      </c>
      <c r="O555" s="38">
        <f>E555-F555</f>
        <v>6677000000</v>
      </c>
    </row>
    <row r="556" spans="1:15" x14ac:dyDescent="0.35">
      <c r="A556" s="2">
        <v>582</v>
      </c>
      <c r="B556" s="2" t="s">
        <v>314</v>
      </c>
      <c r="C556" s="2" t="s">
        <v>17</v>
      </c>
      <c r="D556" s="2" t="s">
        <v>18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s="2" t="s">
        <v>13</v>
      </c>
      <c r="K556" s="2" t="s">
        <v>213</v>
      </c>
      <c r="L556" s="2">
        <f>1-(F556/E556)</f>
        <v>0.30622561191912023</v>
      </c>
      <c r="M556" s="2">
        <f>N556/E556</f>
        <v>0.10535650940049664</v>
      </c>
      <c r="N556" s="38">
        <f>O556-SUM(G555:I555)</f>
        <v>2376000000</v>
      </c>
      <c r="O556" s="38">
        <f>E556-F556</f>
        <v>6906000000</v>
      </c>
    </row>
    <row r="557" spans="1:15" x14ac:dyDescent="0.35">
      <c r="A557" s="2">
        <v>583</v>
      </c>
      <c r="B557" s="2" t="s">
        <v>314</v>
      </c>
      <c r="C557" s="2" t="s">
        <v>19</v>
      </c>
      <c r="D557" s="2" t="s">
        <v>20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s="2" t="s">
        <v>13</v>
      </c>
      <c r="K557" s="2" t="s">
        <v>213</v>
      </c>
      <c r="L557" s="2">
        <f>1-(F557/E557)</f>
        <v>0.31469671541596744</v>
      </c>
      <c r="M557" s="2">
        <f>N557/E557</f>
        <v>0.10098297770318869</v>
      </c>
      <c r="N557" s="38">
        <f>O557-SUM(G556:I556)</f>
        <v>2106000000</v>
      </c>
      <c r="O557" s="38">
        <f>E557-F557</f>
        <v>6563000000</v>
      </c>
    </row>
    <row r="558" spans="1:15" x14ac:dyDescent="0.35">
      <c r="A558" s="2">
        <v>584</v>
      </c>
      <c r="B558" s="2" t="s">
        <v>315</v>
      </c>
      <c r="C558" s="2" t="s">
        <v>11</v>
      </c>
      <c r="D558" s="2" t="s">
        <v>12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s="2" t="s">
        <v>64</v>
      </c>
      <c r="K558" s="2" t="s">
        <v>67</v>
      </c>
      <c r="L558" s="2">
        <f>1-(F558/E558)</f>
        <v>0.36094190308577523</v>
      </c>
      <c r="M558" s="2">
        <f>N558/E558</f>
        <v>-4.8781221732040692E-2</v>
      </c>
      <c r="N558" s="38">
        <f>O558-SUM(G557:I557)</f>
        <v>-502548000</v>
      </c>
      <c r="O558" s="38">
        <f>E558-F558</f>
        <v>3718452000</v>
      </c>
    </row>
    <row r="559" spans="1:15" x14ac:dyDescent="0.35">
      <c r="A559" s="2">
        <v>585</v>
      </c>
      <c r="B559" s="2" t="s">
        <v>315</v>
      </c>
      <c r="C559" s="2" t="s">
        <v>15</v>
      </c>
      <c r="D559" s="2" t="s">
        <v>16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s="2" t="s">
        <v>64</v>
      </c>
      <c r="K559" s="2" t="s">
        <v>67</v>
      </c>
      <c r="L559" s="2">
        <f>1-(F559/E559)</f>
        <v>0.33377927225892634</v>
      </c>
      <c r="M559" s="2">
        <f>N559/E559</f>
        <v>0.15278053703524386</v>
      </c>
      <c r="N559" s="38">
        <f>O559-SUM(G558:I558)</f>
        <v>1740315000</v>
      </c>
      <c r="O559" s="38">
        <f>E559-F559</f>
        <v>3802062000</v>
      </c>
    </row>
    <row r="560" spans="1:15" x14ac:dyDescent="0.35">
      <c r="A560" s="2">
        <v>586</v>
      </c>
      <c r="B560" s="2" t="s">
        <v>315</v>
      </c>
      <c r="C560" s="2" t="s">
        <v>17</v>
      </c>
      <c r="D560" s="2" t="s">
        <v>18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s="2" t="s">
        <v>64</v>
      </c>
      <c r="K560" s="2" t="s">
        <v>67</v>
      </c>
      <c r="L560" s="2">
        <f>1-(F560/E560)</f>
        <v>0.34964078604418547</v>
      </c>
      <c r="M560" s="2">
        <f>N560/E560</f>
        <v>0.17764330002566642</v>
      </c>
      <c r="N560" s="38">
        <f>O560-SUM(G559:I559)</f>
        <v>2219639000</v>
      </c>
      <c r="O560" s="38">
        <f>E560-F560</f>
        <v>4368734000</v>
      </c>
    </row>
    <row r="561" spans="1:15" x14ac:dyDescent="0.35">
      <c r="A561" s="2">
        <v>587</v>
      </c>
      <c r="B561" s="2" t="s">
        <v>315</v>
      </c>
      <c r="C561" s="2" t="s">
        <v>19</v>
      </c>
      <c r="D561" s="2" t="s">
        <v>20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s="2" t="s">
        <v>64</v>
      </c>
      <c r="K561" s="2" t="s">
        <v>67</v>
      </c>
      <c r="L561" s="2">
        <f>1-(F561/E561)</f>
        <v>0.35298266319391458</v>
      </c>
      <c r="M561" s="2">
        <f>N561/E561</f>
        <v>0.16345383245792175</v>
      </c>
      <c r="N561" s="38">
        <f>O561-SUM(G560:I560)</f>
        <v>1881885000</v>
      </c>
      <c r="O561" s="38">
        <f>E561-F561</f>
        <v>4063978000</v>
      </c>
    </row>
    <row r="562" spans="1:15" x14ac:dyDescent="0.35">
      <c r="A562" s="2">
        <v>588</v>
      </c>
      <c r="B562" s="2" t="s">
        <v>316</v>
      </c>
      <c r="C562" s="2" t="s">
        <v>11</v>
      </c>
      <c r="D562" s="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s="2" t="s">
        <v>34</v>
      </c>
      <c r="K562" s="2" t="s">
        <v>43</v>
      </c>
      <c r="L562" s="2">
        <f>1-(F562/E562)</f>
        <v>0.74152453148031161</v>
      </c>
      <c r="M562" s="2">
        <f>N562/E562</f>
        <v>-0.52836070751737207</v>
      </c>
      <c r="N562" s="38">
        <f>O562-SUM(G561:I561)</f>
        <v>-1003674000</v>
      </c>
      <c r="O562" s="38">
        <f>E562-F562</f>
        <v>1408600000</v>
      </c>
    </row>
    <row r="563" spans="1:15" x14ac:dyDescent="0.35">
      <c r="A563" s="2">
        <v>589</v>
      </c>
      <c r="B563" s="2" t="s">
        <v>316</v>
      </c>
      <c r="C563" s="2" t="s">
        <v>15</v>
      </c>
      <c r="D563" s="2" t="s">
        <v>16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s="2" t="s">
        <v>34</v>
      </c>
      <c r="K563" s="2" t="s">
        <v>43</v>
      </c>
      <c r="L563" s="2">
        <f>1-(F563/E563)</f>
        <v>0.74744561231972617</v>
      </c>
      <c r="M563" s="2">
        <f>N563/E563</f>
        <v>0.26409190906868735</v>
      </c>
      <c r="N563" s="38">
        <f>O563-SUM(G562:I562)</f>
        <v>540200000</v>
      </c>
      <c r="O563" s="38">
        <f>E563-F563</f>
        <v>1528900000</v>
      </c>
    </row>
    <row r="564" spans="1:15" x14ac:dyDescent="0.35">
      <c r="A564" s="2">
        <v>590</v>
      </c>
      <c r="B564" s="2" t="s">
        <v>316</v>
      </c>
      <c r="C564" s="2" t="s">
        <v>17</v>
      </c>
      <c r="D564" s="2" t="s">
        <v>18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s="2" t="s">
        <v>34</v>
      </c>
      <c r="K564" s="2" t="s">
        <v>43</v>
      </c>
      <c r="L564" s="2">
        <f>1-(F564/E564)</f>
        <v>0.73068147574152997</v>
      </c>
      <c r="M564" s="2">
        <f>N564/E564</f>
        <v>0.26888802789616428</v>
      </c>
      <c r="N564" s="38">
        <f>O564-SUM(G563:I563)</f>
        <v>624600000</v>
      </c>
      <c r="O564" s="38">
        <f>E564-F564</f>
        <v>1697300000</v>
      </c>
    </row>
    <row r="565" spans="1:15" x14ac:dyDescent="0.35">
      <c r="A565" s="2">
        <v>591</v>
      </c>
      <c r="B565" s="2" t="s">
        <v>316</v>
      </c>
      <c r="C565" s="2" t="s">
        <v>19</v>
      </c>
      <c r="D565" s="2" t="s">
        <v>20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s="2" t="s">
        <v>34</v>
      </c>
      <c r="K565" s="2" t="s">
        <v>43</v>
      </c>
      <c r="L565" s="2">
        <f>1-(F565/E565)</f>
        <v>0.75249629065244417</v>
      </c>
      <c r="M565" s="2">
        <f>N565/E565</f>
        <v>0.24112764165697559</v>
      </c>
      <c r="N565" s="38">
        <f>O565-SUM(G564:I564)</f>
        <v>601300000</v>
      </c>
      <c r="O565" s="38">
        <f>E565-F565</f>
        <v>1876500000</v>
      </c>
    </row>
    <row r="566" spans="1:15" x14ac:dyDescent="0.35">
      <c r="A566" s="2">
        <v>592</v>
      </c>
      <c r="B566" s="2" t="s">
        <v>317</v>
      </c>
      <c r="C566" s="2" t="s">
        <v>11</v>
      </c>
      <c r="D566" s="2" t="s">
        <v>16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s="2" t="s">
        <v>64</v>
      </c>
      <c r="K566" s="2" t="s">
        <v>65</v>
      </c>
      <c r="L566" s="2">
        <f>1-(F566/E566)</f>
        <v>0.27700096432015431</v>
      </c>
      <c r="M566" s="2">
        <f>N566/E566</f>
        <v>0.22742687238829959</v>
      </c>
      <c r="N566" s="38">
        <f>O566-SUM(G565:I565)</f>
        <v>5660200000</v>
      </c>
      <c r="O566" s="38">
        <f>E566-F566</f>
        <v>6894000000</v>
      </c>
    </row>
    <row r="567" spans="1:15" x14ac:dyDescent="0.35">
      <c r="A567" s="2">
        <v>593</v>
      </c>
      <c r="B567" s="2" t="s">
        <v>317</v>
      </c>
      <c r="C567" s="2" t="s">
        <v>15</v>
      </c>
      <c r="D567" s="2" t="s">
        <v>18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s="2" t="s">
        <v>64</v>
      </c>
      <c r="K567" s="2" t="s">
        <v>65</v>
      </c>
      <c r="L567" s="2">
        <f>1-(F567/E567)</f>
        <v>0.21356957964198475</v>
      </c>
      <c r="M567" s="2">
        <f>N567/E567</f>
        <v>9.5154763206824894E-2</v>
      </c>
      <c r="N567" s="38">
        <f>O567-SUM(G566:I566)</f>
        <v>2610000000</v>
      </c>
      <c r="O567" s="38">
        <f>E567-F567</f>
        <v>5858000000</v>
      </c>
    </row>
    <row r="568" spans="1:15" x14ac:dyDescent="0.35">
      <c r="A568" s="2">
        <v>594</v>
      </c>
      <c r="B568" s="2" t="s">
        <v>317</v>
      </c>
      <c r="C568" s="2" t="s">
        <v>17</v>
      </c>
      <c r="D568" s="2" t="s">
        <v>20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s="2" t="s">
        <v>64</v>
      </c>
      <c r="K568" s="2" t="s">
        <v>65</v>
      </c>
      <c r="L568" s="2">
        <f>1-(F568/E568)</f>
        <v>0.27306686589465823</v>
      </c>
      <c r="M568" s="2">
        <f>N568/E568</f>
        <v>0.15529595544537644</v>
      </c>
      <c r="N568" s="38">
        <f>O568-SUM(G567:I567)</f>
        <v>4573000000</v>
      </c>
      <c r="O568" s="38">
        <f>E568-F568</f>
        <v>8041000000</v>
      </c>
    </row>
    <row r="569" spans="1:15" x14ac:dyDescent="0.35">
      <c r="A569" s="2">
        <v>595</v>
      </c>
      <c r="B569" s="2" t="s">
        <v>317</v>
      </c>
      <c r="C569" s="2" t="s">
        <v>19</v>
      </c>
      <c r="D569" s="2" t="s">
        <v>78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s="2" t="s">
        <v>64</v>
      </c>
      <c r="K569" s="2" t="s">
        <v>65</v>
      </c>
      <c r="L569" s="2">
        <f>1-(F569/E569)</f>
        <v>0.27653061224489794</v>
      </c>
      <c r="M569" s="2">
        <f>N569/E569</f>
        <v>0.16014030612244898</v>
      </c>
      <c r="N569" s="38">
        <f>O569-SUM(G568:I568)</f>
        <v>5022000000</v>
      </c>
      <c r="O569" s="38">
        <f>E569-F569</f>
        <v>8672000000</v>
      </c>
    </row>
    <row r="570" spans="1:15" x14ac:dyDescent="0.35">
      <c r="A570" s="2">
        <v>596</v>
      </c>
      <c r="B570" s="2" t="s">
        <v>318</v>
      </c>
      <c r="C570" s="2" t="s">
        <v>11</v>
      </c>
      <c r="D570" s="2" t="s">
        <v>12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s="2" t="s">
        <v>13</v>
      </c>
      <c r="K570" s="2" t="s">
        <v>195</v>
      </c>
      <c r="L570" s="2">
        <f>1-(F570/E570)</f>
        <v>0.30629241440769395</v>
      </c>
      <c r="M570" s="2">
        <f>N570/E570</f>
        <v>-0.61356777084934366</v>
      </c>
      <c r="N570" s="38">
        <f>O570-SUM(G569:I569)</f>
        <v>-3676630000</v>
      </c>
      <c r="O570" s="38">
        <f>E570-F570</f>
        <v>1835370000</v>
      </c>
    </row>
    <row r="571" spans="1:15" x14ac:dyDescent="0.35">
      <c r="A571" s="2">
        <v>597</v>
      </c>
      <c r="B571" s="2" t="s">
        <v>318</v>
      </c>
      <c r="C571" s="2" t="s">
        <v>15</v>
      </c>
      <c r="D571" s="2" t="s">
        <v>16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s="2" t="s">
        <v>13</v>
      </c>
      <c r="K571" s="2" t="s">
        <v>195</v>
      </c>
      <c r="L571" s="2">
        <f>1-(F571/E571)</f>
        <v>0.309666680207761</v>
      </c>
      <c r="M571" s="2">
        <f>N571/E571</f>
        <v>9.5107986389391108E-2</v>
      </c>
      <c r="N571" s="38">
        <f>O571-SUM(G570:I570)</f>
        <v>578281000</v>
      </c>
      <c r="O571" s="38">
        <f>E571-F571</f>
        <v>1882853000</v>
      </c>
    </row>
    <row r="572" spans="1:15" x14ac:dyDescent="0.35">
      <c r="A572" s="2">
        <v>598</v>
      </c>
      <c r="B572" s="2" t="s">
        <v>318</v>
      </c>
      <c r="C572" s="2" t="s">
        <v>17</v>
      </c>
      <c r="D572" s="2" t="s">
        <v>18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s="2" t="s">
        <v>13</v>
      </c>
      <c r="K572" s="2" t="s">
        <v>195</v>
      </c>
      <c r="L572" s="2">
        <f>1-(F572/E572)</f>
        <v>0.3018295827042764</v>
      </c>
      <c r="M572" s="2">
        <f>N572/E572</f>
        <v>9.9112666021907103E-2</v>
      </c>
      <c r="N572" s="38">
        <f>O572-SUM(G571:I571)</f>
        <v>650647000</v>
      </c>
      <c r="O572" s="38">
        <f>E572-F572</f>
        <v>1981427000</v>
      </c>
    </row>
    <row r="573" spans="1:15" x14ac:dyDescent="0.35">
      <c r="A573" s="2">
        <v>599</v>
      </c>
      <c r="B573" s="2" t="s">
        <v>318</v>
      </c>
      <c r="C573" s="2" t="s">
        <v>19</v>
      </c>
      <c r="D573" s="2" t="s">
        <v>20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s="2" t="s">
        <v>13</v>
      </c>
      <c r="K573" s="2" t="s">
        <v>195</v>
      </c>
      <c r="L573" s="2">
        <f>1-(F573/E573)</f>
        <v>0.33064813034788698</v>
      </c>
      <c r="M573" s="2">
        <f>N573/E573</f>
        <v>0.12105826650174893</v>
      </c>
      <c r="N573" s="38">
        <f>O573-SUM(G572:I572)</f>
        <v>800998000</v>
      </c>
      <c r="O573" s="38">
        <f>E573-F573</f>
        <v>2187777000</v>
      </c>
    </row>
    <row r="574" spans="1:15" x14ac:dyDescent="0.35">
      <c r="A574" s="2">
        <v>600</v>
      </c>
      <c r="B574" s="2" t="s">
        <v>319</v>
      </c>
      <c r="C574" s="2" t="s">
        <v>11</v>
      </c>
      <c r="D574" s="2" t="s">
        <v>16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s="2" t="s">
        <v>23</v>
      </c>
      <c r="K574" s="2" t="s">
        <v>104</v>
      </c>
      <c r="L574" s="2">
        <f>1-(F574/E574)</f>
        <v>0.78244023223220538</v>
      </c>
      <c r="M574" s="2">
        <f>N574/E574</f>
        <v>0.47512239431982206</v>
      </c>
      <c r="N574" s="38">
        <f>O574-SUM(G573:I573)</f>
        <v>2266932000</v>
      </c>
      <c r="O574" s="38">
        <f>E574-F574</f>
        <v>3733225000</v>
      </c>
    </row>
    <row r="575" spans="1:15" x14ac:dyDescent="0.35">
      <c r="A575" s="2">
        <v>601</v>
      </c>
      <c r="B575" s="2" t="s">
        <v>319</v>
      </c>
      <c r="C575" s="2" t="s">
        <v>15</v>
      </c>
      <c r="D575" s="2" t="s">
        <v>18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s="2" t="s">
        <v>23</v>
      </c>
      <c r="K575" s="2" t="s">
        <v>104</v>
      </c>
      <c r="L575" s="2">
        <f>1-(F575/E575)</f>
        <v>0.79542221416382619</v>
      </c>
      <c r="M575" s="2">
        <f>N575/E575</f>
        <v>0.23625115706903027</v>
      </c>
      <c r="N575" s="38">
        <f>O575-SUM(G574:I574)</f>
        <v>1361630000</v>
      </c>
      <c r="O575" s="38">
        <f>E575-F575</f>
        <v>4584404000</v>
      </c>
    </row>
    <row r="576" spans="1:15" x14ac:dyDescent="0.35">
      <c r="A576" s="2">
        <v>602</v>
      </c>
      <c r="B576" s="2" t="s">
        <v>319</v>
      </c>
      <c r="C576" s="2" t="s">
        <v>17</v>
      </c>
      <c r="D576" s="2" t="s">
        <v>20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s="2" t="s">
        <v>23</v>
      </c>
      <c r="K576" s="2" t="s">
        <v>104</v>
      </c>
      <c r="L576" s="2">
        <f>1-(F576/E576)</f>
        <v>0.80373249652257228</v>
      </c>
      <c r="M576" s="2">
        <f>N576/E576</f>
        <v>0.20474581768222344</v>
      </c>
      <c r="N576" s="38">
        <f>O576-SUM(G575:I575)</f>
        <v>1366129000</v>
      </c>
      <c r="O576" s="38">
        <f>E576-F576</f>
        <v>5362758000</v>
      </c>
    </row>
    <row r="577" spans="1:15" x14ac:dyDescent="0.35">
      <c r="A577" s="2">
        <v>603</v>
      </c>
      <c r="B577" s="2" t="s">
        <v>319</v>
      </c>
      <c r="C577" s="2" t="s">
        <v>19</v>
      </c>
      <c r="D577" s="2" t="s">
        <v>78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s="2" t="s">
        <v>23</v>
      </c>
      <c r="K577" s="2" t="s">
        <v>104</v>
      </c>
      <c r="L577" s="2">
        <f>1-(F577/E577)</f>
        <v>0.81801033194719963</v>
      </c>
      <c r="M577" s="2">
        <f>N577/E577</f>
        <v>0.25476134897973046</v>
      </c>
      <c r="N577" s="38">
        <f>O577-SUM(G576:I576)</f>
        <v>2235165000</v>
      </c>
      <c r="O577" s="38">
        <f>E577-F577</f>
        <v>7176866000</v>
      </c>
    </row>
    <row r="578" spans="1:15" x14ac:dyDescent="0.35">
      <c r="A578" s="2">
        <v>604</v>
      </c>
      <c r="B578" s="2" t="s">
        <v>320</v>
      </c>
      <c r="C578" s="2" t="s">
        <v>11</v>
      </c>
      <c r="D578" s="2" t="s">
        <v>12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s="2" t="s">
        <v>74</v>
      </c>
      <c r="K578" s="2" t="s">
        <v>102</v>
      </c>
      <c r="L578" s="2">
        <f>1-(F578/E578)</f>
        <v>0.72147260842802563</v>
      </c>
      <c r="M578" s="2">
        <f>N578/E578</f>
        <v>-15.394632580679831</v>
      </c>
      <c r="N578" s="38">
        <f>O578-SUM(G577:I577)</f>
        <v>-6302501000</v>
      </c>
      <c r="O578" s="38">
        <f>E578-F578</f>
        <v>295368000</v>
      </c>
    </row>
    <row r="579" spans="1:15" x14ac:dyDescent="0.35">
      <c r="A579" s="2">
        <v>605</v>
      </c>
      <c r="B579" s="2" t="s">
        <v>320</v>
      </c>
      <c r="C579" s="2" t="s">
        <v>15</v>
      </c>
      <c r="D579" s="2" t="s">
        <v>16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s="2" t="s">
        <v>74</v>
      </c>
      <c r="K579" s="2" t="s">
        <v>102</v>
      </c>
      <c r="L579" s="2">
        <f>1-(F579/E579)</f>
        <v>0.7310631889714625</v>
      </c>
      <c r="M579" s="2">
        <f>N579/E579</f>
        <v>0.47602537777581427</v>
      </c>
      <c r="N579" s="38">
        <f>O579-SUM(G578:I578)</f>
        <v>247825000</v>
      </c>
      <c r="O579" s="38">
        <f>E579-F579</f>
        <v>380601000</v>
      </c>
    </row>
    <row r="580" spans="1:15" x14ac:dyDescent="0.35">
      <c r="A580" s="2">
        <v>606</v>
      </c>
      <c r="B580" s="2" t="s">
        <v>320</v>
      </c>
      <c r="C580" s="2" t="s">
        <v>17</v>
      </c>
      <c r="D580" s="2" t="s">
        <v>18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s="2" t="s">
        <v>74</v>
      </c>
      <c r="K580" s="2" t="s">
        <v>102</v>
      </c>
      <c r="L580" s="2">
        <f>1-(F580/E580)</f>
        <v>0.73357850901252397</v>
      </c>
      <c r="M580" s="2">
        <f>N580/E580</f>
        <v>0.48866036729995133</v>
      </c>
      <c r="N580" s="38">
        <f>O580-SUM(G579:I579)</f>
        <v>316239000</v>
      </c>
      <c r="O580" s="38">
        <f>E580-F580</f>
        <v>474739000</v>
      </c>
    </row>
    <row r="581" spans="1:15" x14ac:dyDescent="0.35">
      <c r="A581" s="2">
        <v>607</v>
      </c>
      <c r="B581" s="2" t="s">
        <v>320</v>
      </c>
      <c r="C581" s="2" t="s">
        <v>19</v>
      </c>
      <c r="D581" s="2" t="s">
        <v>20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s="2" t="s">
        <v>74</v>
      </c>
      <c r="K581" s="2" t="s">
        <v>102</v>
      </c>
      <c r="L581" s="2">
        <f>1-(F581/E581)</f>
        <v>0.73926521533485878</v>
      </c>
      <c r="M581" s="2">
        <f>N581/E581</f>
        <v>0.50092678998299822</v>
      </c>
      <c r="N581" s="38">
        <f>O581-SUM(G580:I580)</f>
        <v>391860000</v>
      </c>
      <c r="O581" s="38">
        <f>E581-F581</f>
        <v>578305000</v>
      </c>
    </row>
    <row r="582" spans="1:15" x14ac:dyDescent="0.35">
      <c r="A582" s="2">
        <v>608</v>
      </c>
      <c r="B582" s="2" t="s">
        <v>321</v>
      </c>
      <c r="C582" s="2" t="s">
        <v>11</v>
      </c>
      <c r="D582" s="2" t="s">
        <v>16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s="2" t="s">
        <v>23</v>
      </c>
      <c r="K582" s="2" t="s">
        <v>322</v>
      </c>
      <c r="L582" s="2">
        <f>1-(F582/E582)</f>
        <v>0.16245226896819287</v>
      </c>
      <c r="M582" s="2">
        <f>N582/E582</f>
        <v>0.16099397619063824</v>
      </c>
      <c r="N582" s="38">
        <f>O582-SUM(G581:I581)</f>
        <v>23652752000</v>
      </c>
      <c r="O582" s="38">
        <f>E582-F582</f>
        <v>23867000000</v>
      </c>
    </row>
    <row r="583" spans="1:15" x14ac:dyDescent="0.35">
      <c r="A583" s="2">
        <v>609</v>
      </c>
      <c r="B583" s="2" t="s">
        <v>321</v>
      </c>
      <c r="C583" s="2" t="s">
        <v>15</v>
      </c>
      <c r="D583" s="2" t="s">
        <v>18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s="2" t="s">
        <v>23</v>
      </c>
      <c r="K583" s="2" t="s">
        <v>322</v>
      </c>
      <c r="L583" s="2">
        <f>1-(F583/E583)</f>
        <v>8.4496484518694848E-2</v>
      </c>
      <c r="M583" s="2">
        <f>N583/E583</f>
        <v>9.1895305982217842E-3</v>
      </c>
      <c r="N583" s="38">
        <f>O583-SUM(G582:I582)</f>
        <v>1324000000</v>
      </c>
      <c r="O583" s="38">
        <f>E583-F583</f>
        <v>12174000000</v>
      </c>
    </row>
    <row r="584" spans="1:15" x14ac:dyDescent="0.35">
      <c r="A584" s="2">
        <v>610</v>
      </c>
      <c r="B584" s="2" t="s">
        <v>321</v>
      </c>
      <c r="C584" s="2" t="s">
        <v>17</v>
      </c>
      <c r="D584" s="2" t="s">
        <v>20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s="2" t="s">
        <v>23</v>
      </c>
      <c r="K584" s="2" t="s">
        <v>322</v>
      </c>
      <c r="L584" s="2">
        <f>1-(F584/E584)</f>
        <v>0.1213509140266652</v>
      </c>
      <c r="M584" s="2">
        <f>N584/E584</f>
        <v>4.217093034140601E-2</v>
      </c>
      <c r="N584" s="38">
        <f>O584-SUM(G583:I583)</f>
        <v>6307000000</v>
      </c>
      <c r="O584" s="38">
        <f>E584-F584</f>
        <v>18149000000</v>
      </c>
    </row>
    <row r="585" spans="1:15" x14ac:dyDescent="0.35">
      <c r="A585" s="2">
        <v>611</v>
      </c>
      <c r="B585" s="2" t="s">
        <v>321</v>
      </c>
      <c r="C585" s="2" t="s">
        <v>19</v>
      </c>
      <c r="D585" s="2" t="s">
        <v>78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s="2" t="s">
        <v>23</v>
      </c>
      <c r="K585" s="2" t="s">
        <v>322</v>
      </c>
      <c r="L585" s="2">
        <f>1-(F585/E585)</f>
        <v>0.10745718050065878</v>
      </c>
      <c r="M585" s="2">
        <f>N585/E585</f>
        <v>3.8274044795783925E-2</v>
      </c>
      <c r="N585" s="38">
        <f>O585-SUM(G584:I584)</f>
        <v>5810000000</v>
      </c>
      <c r="O585" s="38">
        <f>E585-F585</f>
        <v>16312000000</v>
      </c>
    </row>
    <row r="586" spans="1:15" x14ac:dyDescent="0.35">
      <c r="A586" s="2">
        <v>612</v>
      </c>
      <c r="B586" s="2" t="s">
        <v>323</v>
      </c>
      <c r="C586" s="2" t="s">
        <v>11</v>
      </c>
      <c r="D586" s="2" t="s">
        <v>16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s="2" t="s">
        <v>13</v>
      </c>
      <c r="K586" s="2" t="s">
        <v>87</v>
      </c>
      <c r="L586" s="2">
        <f>1-(F586/E586)</f>
        <v>0.51695436044431542</v>
      </c>
      <c r="M586" s="2">
        <f>N586/E586</f>
        <v>-3.1497958874431542</v>
      </c>
      <c r="N586" s="38">
        <f>O586-SUM(G585:I585)</f>
        <v>-10476555000</v>
      </c>
      <c r="O586" s="38">
        <f>E586-F586</f>
        <v>1719445000</v>
      </c>
    </row>
    <row r="587" spans="1:15" x14ac:dyDescent="0.35">
      <c r="A587" s="2">
        <v>613</v>
      </c>
      <c r="B587" s="2" t="s">
        <v>323</v>
      </c>
      <c r="C587" s="2" t="s">
        <v>15</v>
      </c>
      <c r="D587" s="2" t="s">
        <v>18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s="2" t="s">
        <v>13</v>
      </c>
      <c r="K587" s="2" t="s">
        <v>87</v>
      </c>
      <c r="L587" s="2">
        <f>1-(F587/E587)</f>
        <v>0.50820903777601067</v>
      </c>
      <c r="M587" s="2">
        <f>N587/E587</f>
        <v>0.23837400063800604</v>
      </c>
      <c r="N587" s="38">
        <f>O587-SUM(G586:I586)</f>
        <v>889971000</v>
      </c>
      <c r="O587" s="38">
        <f>E587-F587</f>
        <v>1897402000</v>
      </c>
    </row>
    <row r="588" spans="1:15" x14ac:dyDescent="0.35">
      <c r="A588" s="2">
        <v>614</v>
      </c>
      <c r="B588" s="2" t="s">
        <v>323</v>
      </c>
      <c r="C588" s="2" t="s">
        <v>17</v>
      </c>
      <c r="D588" s="2" t="s">
        <v>20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s="2" t="s">
        <v>13</v>
      </c>
      <c r="K588" s="2" t="s">
        <v>87</v>
      </c>
      <c r="L588" s="2">
        <f>1-(F588/E588)</f>
        <v>0.50370633417304456</v>
      </c>
      <c r="M588" s="2">
        <f>N588/E588</f>
        <v>0.21662380236468282</v>
      </c>
      <c r="N588" s="38">
        <f>O588-SUM(G587:I587)</f>
        <v>838158000</v>
      </c>
      <c r="O588" s="38">
        <f>E588-F588</f>
        <v>1948934000</v>
      </c>
    </row>
    <row r="589" spans="1:15" x14ac:dyDescent="0.35">
      <c r="A589" s="2">
        <v>615</v>
      </c>
      <c r="B589" s="2" t="s">
        <v>323</v>
      </c>
      <c r="C589" s="2" t="s">
        <v>19</v>
      </c>
      <c r="D589" s="2" t="s">
        <v>78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s="2" t="s">
        <v>13</v>
      </c>
      <c r="K589" s="2" t="s">
        <v>87</v>
      </c>
      <c r="L589" s="2">
        <f>1-(F589/E589)</f>
        <v>0.49590084491912745</v>
      </c>
      <c r="M589" s="2">
        <f>N589/E589</f>
        <v>0.2128165922773039</v>
      </c>
      <c r="N589" s="38">
        <f>O589-SUM(G588:I588)</f>
        <v>843187000</v>
      </c>
      <c r="O589" s="38">
        <f>E589-F589</f>
        <v>1964777000</v>
      </c>
    </row>
    <row r="590" spans="1:15" x14ac:dyDescent="0.35">
      <c r="A590" s="2">
        <v>616</v>
      </c>
      <c r="B590" s="2" t="s">
        <v>324</v>
      </c>
      <c r="C590" s="2" t="s">
        <v>11</v>
      </c>
      <c r="D590" s="2" t="s">
        <v>16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s="2" t="s">
        <v>28</v>
      </c>
      <c r="K590" s="2" t="s">
        <v>80</v>
      </c>
      <c r="L590" s="2">
        <f>1-(F590/E590)</f>
        <v>0.76181402439024393</v>
      </c>
      <c r="M590" s="2">
        <f>N590/E590</f>
        <v>0.61325330284552848</v>
      </c>
      <c r="N590" s="38">
        <f>O590-SUM(G589:I589)</f>
        <v>4827530000</v>
      </c>
      <c r="O590" s="38">
        <f>E590-F590</f>
        <v>5997000000</v>
      </c>
    </row>
    <row r="591" spans="1:15" x14ac:dyDescent="0.35">
      <c r="A591" s="2">
        <v>617</v>
      </c>
      <c r="B591" s="2" t="s">
        <v>324</v>
      </c>
      <c r="C591" s="2" t="s">
        <v>15</v>
      </c>
      <c r="D591" s="2" t="s">
        <v>18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s="2" t="s">
        <v>28</v>
      </c>
      <c r="K591" s="2" t="s">
        <v>80</v>
      </c>
      <c r="L591" s="2">
        <f>1-(F591/E591)</f>
        <v>0.82729022942403341</v>
      </c>
      <c r="M591" s="2">
        <f>N591/E591</f>
        <v>0.57115353762233279</v>
      </c>
      <c r="N591" s="38">
        <f>O591-SUM(G590:I590)</f>
        <v>7120000000</v>
      </c>
      <c r="O591" s="38">
        <f>E591-F591</f>
        <v>10313000000</v>
      </c>
    </row>
    <row r="592" spans="1:15" x14ac:dyDescent="0.35">
      <c r="A592" s="2">
        <v>618</v>
      </c>
      <c r="B592" s="2" t="s">
        <v>324</v>
      </c>
      <c r="C592" s="2" t="s">
        <v>17</v>
      </c>
      <c r="D592" s="2" t="s">
        <v>20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s="2" t="s">
        <v>28</v>
      </c>
      <c r="K592" s="2" t="s">
        <v>80</v>
      </c>
      <c r="L592" s="2">
        <f>1-(F592/E592)</f>
        <v>0.84008255243194996</v>
      </c>
      <c r="M592" s="2">
        <f>N592/E592</f>
        <v>0.54339580544399824</v>
      </c>
      <c r="N592" s="38">
        <f>O592-SUM(G591:I591)</f>
        <v>9742000000</v>
      </c>
      <c r="O592" s="38">
        <f>E592-F592</f>
        <v>15061000000</v>
      </c>
    </row>
    <row r="593" spans="1:15" x14ac:dyDescent="0.35">
      <c r="A593" s="2">
        <v>619</v>
      </c>
      <c r="B593" s="2" t="s">
        <v>324</v>
      </c>
      <c r="C593" s="2" t="s">
        <v>19</v>
      </c>
      <c r="D593" s="2" t="s">
        <v>78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s="2" t="s">
        <v>28</v>
      </c>
      <c r="K593" s="2" t="s">
        <v>80</v>
      </c>
      <c r="L593" s="2">
        <f>1-(F593/E593)</f>
        <v>0.86290614371517482</v>
      </c>
      <c r="M593" s="2">
        <f>N593/E593</f>
        <v>0.5432013893914176</v>
      </c>
      <c r="N593" s="38">
        <f>O593-SUM(G592:I592)</f>
        <v>15013000000</v>
      </c>
      <c r="O593" s="38">
        <f>E593-F593</f>
        <v>23849000000</v>
      </c>
    </row>
    <row r="594" spans="1:15" x14ac:dyDescent="0.35">
      <c r="A594" s="2">
        <v>620</v>
      </c>
      <c r="B594" s="2" t="s">
        <v>325</v>
      </c>
      <c r="C594" s="2" t="s">
        <v>11</v>
      </c>
      <c r="D594" s="2" t="s">
        <v>12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s="2" t="s">
        <v>13</v>
      </c>
      <c r="K594" s="2" t="s">
        <v>87</v>
      </c>
      <c r="L594" s="2">
        <f>1-(F594/E594)</f>
        <v>0.33227000127599848</v>
      </c>
      <c r="M594" s="2">
        <f>N594/E594</f>
        <v>-3.3113436263876483</v>
      </c>
      <c r="N594" s="38">
        <f>O594-SUM(G593:I593)</f>
        <v>-10380400000</v>
      </c>
      <c r="O594" s="38">
        <f>E594-F594</f>
        <v>1041600000</v>
      </c>
    </row>
    <row r="595" spans="1:15" x14ac:dyDescent="0.35">
      <c r="A595" s="2">
        <v>621</v>
      </c>
      <c r="B595" s="2" t="s">
        <v>325</v>
      </c>
      <c r="C595" s="2" t="s">
        <v>15</v>
      </c>
      <c r="D595" s="2" t="s">
        <v>16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s="2" t="s">
        <v>13</v>
      </c>
      <c r="K595" s="2" t="s">
        <v>87</v>
      </c>
      <c r="L595" s="2">
        <f>1-(F595/E595)</f>
        <v>0.34968679123015445</v>
      </c>
      <c r="M595" s="2">
        <f>N595/E595</f>
        <v>0.11194513446376499</v>
      </c>
      <c r="N595" s="38">
        <f>O595-SUM(G594:I594)</f>
        <v>414600000</v>
      </c>
      <c r="O595" s="38">
        <f>E595-F595</f>
        <v>1295100000</v>
      </c>
    </row>
    <row r="596" spans="1:15" x14ac:dyDescent="0.35">
      <c r="A596" s="2">
        <v>622</v>
      </c>
      <c r="B596" s="2" t="s">
        <v>325</v>
      </c>
      <c r="C596" s="2" t="s">
        <v>17</v>
      </c>
      <c r="D596" s="2" t="s">
        <v>18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s="2" t="s">
        <v>13</v>
      </c>
      <c r="K596" s="2" t="s">
        <v>87</v>
      </c>
      <c r="L596" s="2">
        <f>1-(F596/E596)</f>
        <v>0.34056707195535185</v>
      </c>
      <c r="M596" s="2">
        <f>N596/E596</f>
        <v>0.10434522623081523</v>
      </c>
      <c r="N596" s="38">
        <f>O596-SUM(G595:I595)</f>
        <v>418800000</v>
      </c>
      <c r="O596" s="38">
        <f>E596-F596</f>
        <v>1366900000</v>
      </c>
    </row>
    <row r="597" spans="1:15" x14ac:dyDescent="0.35">
      <c r="A597" s="2">
        <v>623</v>
      </c>
      <c r="B597" s="2" t="s">
        <v>325</v>
      </c>
      <c r="C597" s="2" t="s">
        <v>19</v>
      </c>
      <c r="D597" s="2" t="s">
        <v>20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s="2" t="s">
        <v>13</v>
      </c>
      <c r="K597" s="2" t="s">
        <v>87</v>
      </c>
      <c r="L597" s="2">
        <f>1-(F597/E597)</f>
        <v>0.34543826702188063</v>
      </c>
      <c r="M597" s="2">
        <f>N597/E597</f>
        <v>0.13658994628117221</v>
      </c>
      <c r="N597" s="38">
        <f>O597-SUM(G596:I596)</f>
        <v>625500000</v>
      </c>
      <c r="O597" s="38">
        <f>E597-F597</f>
        <v>1581900000</v>
      </c>
    </row>
    <row r="598" spans="1:15" x14ac:dyDescent="0.35">
      <c r="A598" s="2">
        <v>624</v>
      </c>
      <c r="B598" s="2" t="s">
        <v>326</v>
      </c>
      <c r="C598" s="2" t="s">
        <v>11</v>
      </c>
      <c r="D598" s="2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s="2" t="s">
        <v>82</v>
      </c>
      <c r="K598" s="2" t="s">
        <v>327</v>
      </c>
      <c r="L598" s="2">
        <f>1-(F598/E598)</f>
        <v>0.35807884508606325</v>
      </c>
      <c r="M598" s="2">
        <f>N598/E598</f>
        <v>0.29871182676290947</v>
      </c>
      <c r="N598" s="38">
        <f>O598-SUM(G597:I597)</f>
        <v>5379800000</v>
      </c>
      <c r="O598" s="38">
        <f>E598-F598</f>
        <v>6449000000</v>
      </c>
    </row>
    <row r="599" spans="1:15" x14ac:dyDescent="0.35">
      <c r="A599" s="2">
        <v>625</v>
      </c>
      <c r="B599" s="2" t="s">
        <v>326</v>
      </c>
      <c r="C599" s="2" t="s">
        <v>15</v>
      </c>
      <c r="D599" s="2" t="s">
        <v>16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s="2" t="s">
        <v>82</v>
      </c>
      <c r="K599" s="2" t="s">
        <v>327</v>
      </c>
      <c r="L599" s="2">
        <f>1-(F599/E599)</f>
        <v>0.30036805124038046</v>
      </c>
      <c r="M599" s="2">
        <f>N599/E599</f>
        <v>0.26614406577123462</v>
      </c>
      <c r="N599" s="38">
        <f>O599-SUM(G598:I598)</f>
        <v>5568000000</v>
      </c>
      <c r="O599" s="38">
        <f>E599-F599</f>
        <v>6284000000</v>
      </c>
    </row>
    <row r="600" spans="1:15" x14ac:dyDescent="0.35">
      <c r="A600" s="2">
        <v>626</v>
      </c>
      <c r="B600" s="2" t="s">
        <v>326</v>
      </c>
      <c r="C600" s="2" t="s">
        <v>17</v>
      </c>
      <c r="D600" s="2" t="s">
        <v>18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s="2" t="s">
        <v>82</v>
      </c>
      <c r="K600" s="2" t="s">
        <v>327</v>
      </c>
      <c r="L600" s="2">
        <f>1-(F600/E600)</f>
        <v>9.0213639332027196E-2</v>
      </c>
      <c r="M600" s="2">
        <f>N600/E600</f>
        <v>4.9771433902416271E-2</v>
      </c>
      <c r="N600" s="38">
        <f>O600-SUM(G599:I599)</f>
        <v>1067000000</v>
      </c>
      <c r="O600" s="38">
        <f>E600-F600</f>
        <v>1934000000</v>
      </c>
    </row>
    <row r="601" spans="1:15" x14ac:dyDescent="0.35">
      <c r="A601" s="2">
        <v>627</v>
      </c>
      <c r="B601" s="2" t="s">
        <v>326</v>
      </c>
      <c r="C601" s="2" t="s">
        <v>19</v>
      </c>
      <c r="D601" s="2" t="s">
        <v>20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s="2" t="s">
        <v>82</v>
      </c>
      <c r="K601" s="2" t="s">
        <v>327</v>
      </c>
      <c r="L601" s="2">
        <f>1-(F601/E601)</f>
        <v>-0.79656106317314346</v>
      </c>
      <c r="M601" s="2">
        <f>N601/E601</f>
        <v>-0.84178371228821569</v>
      </c>
      <c r="N601" s="38">
        <f>O601-SUM(G600:I600)</f>
        <v>-13365000000</v>
      </c>
      <c r="O601" s="38">
        <f>E601-F601</f>
        <v>-12647000000</v>
      </c>
    </row>
    <row r="602" spans="1:15" x14ac:dyDescent="0.35">
      <c r="A602" s="2">
        <v>628</v>
      </c>
      <c r="B602" s="2" t="s">
        <v>328</v>
      </c>
      <c r="C602" s="2" t="s">
        <v>11</v>
      </c>
      <c r="D602" s="2" t="s">
        <v>247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s="2" t="s">
        <v>13</v>
      </c>
      <c r="K602" s="2" t="s">
        <v>195</v>
      </c>
      <c r="L602" s="2">
        <f>1-(F602/E602)</f>
        <v>0.62860433084200773</v>
      </c>
      <c r="M602" s="2">
        <f>N602/E602</f>
        <v>0.61288865807121728</v>
      </c>
      <c r="N602" s="38">
        <f>O602-SUM(G601:I601)</f>
        <v>27143000000</v>
      </c>
      <c r="O602" s="38">
        <f>E602-F602</f>
        <v>27839000000</v>
      </c>
    </row>
    <row r="603" spans="1:15" x14ac:dyDescent="0.35">
      <c r="A603" s="2">
        <v>629</v>
      </c>
      <c r="B603" s="2" t="s">
        <v>328</v>
      </c>
      <c r="C603" s="2" t="s">
        <v>15</v>
      </c>
      <c r="D603" s="2" t="s">
        <v>249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s="2" t="s">
        <v>13</v>
      </c>
      <c r="K603" s="2" t="s">
        <v>195</v>
      </c>
      <c r="L603" s="2">
        <f>1-(F603/E603)</f>
        <v>0.62578181578774106</v>
      </c>
      <c r="M603" s="2">
        <f>N603/E603</f>
        <v>0.12662672548115961</v>
      </c>
      <c r="N603" s="38">
        <f>O603-SUM(G602:I602)</f>
        <v>5770000000</v>
      </c>
      <c r="O603" s="38">
        <f>E603-F603</f>
        <v>28515000000</v>
      </c>
    </row>
    <row r="604" spans="1:15" x14ac:dyDescent="0.35">
      <c r="A604" s="2">
        <v>630</v>
      </c>
      <c r="B604" s="2" t="s">
        <v>328</v>
      </c>
      <c r="C604" s="2" t="s">
        <v>17</v>
      </c>
      <c r="D604" s="2" t="s">
        <v>164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s="2" t="s">
        <v>13</v>
      </c>
      <c r="K604" s="2" t="s">
        <v>195</v>
      </c>
      <c r="L604" s="2">
        <f>1-(F604/E604)</f>
        <v>0.6420879607190273</v>
      </c>
      <c r="M604" s="2">
        <f>N604/E604</f>
        <v>0.12157292478873834</v>
      </c>
      <c r="N604" s="38">
        <f>O604-SUM(G603:I603)</f>
        <v>5769000000</v>
      </c>
      <c r="O604" s="38">
        <f>E604-F604</f>
        <v>30469000000</v>
      </c>
    </row>
    <row r="605" spans="1:15" x14ac:dyDescent="0.35">
      <c r="A605" s="2">
        <v>631</v>
      </c>
      <c r="B605" s="2" t="s">
        <v>328</v>
      </c>
      <c r="C605" s="2" t="s">
        <v>19</v>
      </c>
      <c r="D605" s="2" t="s">
        <v>250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s="2" t="s">
        <v>13</v>
      </c>
      <c r="K605" s="2" t="s">
        <v>195</v>
      </c>
      <c r="L605" s="2">
        <f>1-(F605/E605)</f>
        <v>0.6559714087163705</v>
      </c>
      <c r="M605" s="2">
        <f>N605/E605</f>
        <v>9.355703365432344E-2</v>
      </c>
      <c r="N605" s="38">
        <f>O605-SUM(G604:I604)</f>
        <v>4712000000</v>
      </c>
      <c r="O605" s="38">
        <f>E605-F605</f>
        <v>33038000000</v>
      </c>
    </row>
    <row r="606" spans="1:15" x14ac:dyDescent="0.35">
      <c r="A606" s="2">
        <v>632</v>
      </c>
      <c r="B606" s="2" t="s">
        <v>329</v>
      </c>
      <c r="C606" s="2" t="s">
        <v>11</v>
      </c>
      <c r="D606" s="2" t="s">
        <v>12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s="2" t="s">
        <v>64</v>
      </c>
      <c r="K606" s="2" t="s">
        <v>67</v>
      </c>
      <c r="L606" s="2">
        <f>1-(F606/E606)</f>
        <v>0.55968534906587997</v>
      </c>
      <c r="M606" s="2">
        <f>N606/E606</f>
        <v>-1.4043264503441495</v>
      </c>
      <c r="N606" s="38">
        <f>O606-SUM(G605:I605)</f>
        <v>-21423000000</v>
      </c>
      <c r="O606" s="38">
        <f>E606-F606</f>
        <v>8538000000</v>
      </c>
    </row>
    <row r="607" spans="1:15" x14ac:dyDescent="0.35">
      <c r="A607" s="2">
        <v>633</v>
      </c>
      <c r="B607" s="2" t="s">
        <v>329</v>
      </c>
      <c r="C607" s="2" t="s">
        <v>15</v>
      </c>
      <c r="D607" s="2" t="s">
        <v>16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s="2" t="s">
        <v>64</v>
      </c>
      <c r="K607" s="2" t="s">
        <v>67</v>
      </c>
      <c r="L607" s="2">
        <f>1-(F607/E607)</f>
        <v>0.56627719580983071</v>
      </c>
      <c r="M607" s="2">
        <f>N607/E607</f>
        <v>0.13624764974482945</v>
      </c>
      <c r="N607" s="38">
        <f>O607-SUM(G606:I606)</f>
        <v>2029000000</v>
      </c>
      <c r="O607" s="38">
        <f>E607-F607</f>
        <v>8433000000</v>
      </c>
    </row>
    <row r="608" spans="1:15" x14ac:dyDescent="0.35">
      <c r="A608" s="2">
        <v>634</v>
      </c>
      <c r="B608" s="2" t="s">
        <v>329</v>
      </c>
      <c r="C608" s="2" t="s">
        <v>17</v>
      </c>
      <c r="D608" s="2" t="s">
        <v>18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s="2" t="s">
        <v>64</v>
      </c>
      <c r="K608" s="2" t="s">
        <v>67</v>
      </c>
      <c r="L608" s="2">
        <f>1-(F608/E608)</f>
        <v>0.53511861253239412</v>
      </c>
      <c r="M608" s="2">
        <f>N608/E608</f>
        <v>0.13269984716592464</v>
      </c>
      <c r="N608" s="38">
        <f>O608-SUM(G607:I607)</f>
        <v>1997000000</v>
      </c>
      <c r="O608" s="38">
        <f>E608-F608</f>
        <v>8053000000</v>
      </c>
    </row>
    <row r="609" spans="1:15" x14ac:dyDescent="0.35">
      <c r="A609" s="2">
        <v>635</v>
      </c>
      <c r="B609" s="2" t="s">
        <v>329</v>
      </c>
      <c r="C609" s="2" t="s">
        <v>19</v>
      </c>
      <c r="D609" s="2" t="s">
        <v>20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s="2" t="s">
        <v>64</v>
      </c>
      <c r="K609" s="2" t="s">
        <v>67</v>
      </c>
      <c r="L609" s="2">
        <f>1-(F609/E609)</f>
        <v>0.58917875682150944</v>
      </c>
      <c r="M609" s="2">
        <f>N609/E609</f>
        <v>0.12391854119526155</v>
      </c>
      <c r="N609" s="38">
        <f>O609-SUM(G608:I608)</f>
        <v>1862000000</v>
      </c>
      <c r="O609" s="38">
        <f>E609-F609</f>
        <v>8853000000</v>
      </c>
    </row>
    <row r="610" spans="1:15" x14ac:dyDescent="0.35">
      <c r="A610" s="2">
        <v>636</v>
      </c>
      <c r="B610" s="2" t="s">
        <v>330</v>
      </c>
      <c r="C610" s="2" t="s">
        <v>11</v>
      </c>
      <c r="D610" s="2" t="s">
        <v>37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s="2" t="s">
        <v>28</v>
      </c>
      <c r="K610" s="2" t="s">
        <v>235</v>
      </c>
      <c r="L610" s="2">
        <f>1-(F610/E610)</f>
        <v>0.82917396311653035</v>
      </c>
      <c r="M610" s="2">
        <f>N610/E610</f>
        <v>-3.5716485498685628</v>
      </c>
      <c r="N610" s="38">
        <f>O610-SUM(G609:I609)</f>
        <v>-5290733000</v>
      </c>
      <c r="O610" s="38">
        <f>E610-F610</f>
        <v>1228267000</v>
      </c>
    </row>
    <row r="611" spans="1:15" x14ac:dyDescent="0.35">
      <c r="A611" s="2">
        <v>637</v>
      </c>
      <c r="B611" s="2" t="s">
        <v>330</v>
      </c>
      <c r="C611" s="2" t="s">
        <v>15</v>
      </c>
      <c r="D611" s="2" t="s">
        <v>39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s="2" t="s">
        <v>28</v>
      </c>
      <c r="K611" s="2" t="s">
        <v>235</v>
      </c>
      <c r="L611" s="2">
        <f>1-(F611/E611)</f>
        <v>0.82104459119446016</v>
      </c>
      <c r="M611" s="2">
        <f>N611/E611</f>
        <v>0.36063591844558401</v>
      </c>
      <c r="N611" s="38">
        <f>O611-SUM(G610:I610)</f>
        <v>624638000</v>
      </c>
      <c r="O611" s="38">
        <f>E611-F611</f>
        <v>1422087000</v>
      </c>
    </row>
    <row r="612" spans="1:15" x14ac:dyDescent="0.35">
      <c r="A612" s="2">
        <v>638</v>
      </c>
      <c r="B612" s="2" t="s">
        <v>330</v>
      </c>
      <c r="C612" s="2" t="s">
        <v>17</v>
      </c>
      <c r="D612" s="2" t="s">
        <v>40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s="2" t="s">
        <v>28</v>
      </c>
      <c r="K612" s="2" t="s">
        <v>235</v>
      </c>
      <c r="L612" s="2">
        <f>1-(F612/E612)</f>
        <v>0.82693144107555749</v>
      </c>
      <c r="M612" s="2">
        <f>N612/E612</f>
        <v>0.34327747922594948</v>
      </c>
      <c r="N612" s="38">
        <f>O612-SUM(G611:I611)</f>
        <v>659032000</v>
      </c>
      <c r="O612" s="38">
        <f>E612-F612</f>
        <v>1587562000</v>
      </c>
    </row>
    <row r="613" spans="1:15" x14ac:dyDescent="0.35">
      <c r="A613" s="2">
        <v>639</v>
      </c>
      <c r="B613" s="2" t="s">
        <v>330</v>
      </c>
      <c r="C613" s="2" t="s">
        <v>19</v>
      </c>
      <c r="D613" s="2" t="s">
        <v>41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s="2" t="s">
        <v>28</v>
      </c>
      <c r="K613" s="2" t="s">
        <v>235</v>
      </c>
      <c r="L613" s="2">
        <f>1-(F613/E613)</f>
        <v>0.83097781792190006</v>
      </c>
      <c r="M613" s="2">
        <f>N613/E613</f>
        <v>0.31235858636995661</v>
      </c>
      <c r="N613" s="38">
        <f>O613-SUM(G612:I612)</f>
        <v>623166000</v>
      </c>
      <c r="O613" s="38">
        <f>E613-F613</f>
        <v>1657829000</v>
      </c>
    </row>
    <row r="614" spans="1:15" x14ac:dyDescent="0.35">
      <c r="A614" s="2">
        <v>640</v>
      </c>
      <c r="B614" s="2" t="s">
        <v>331</v>
      </c>
      <c r="C614" s="2" t="s">
        <v>11</v>
      </c>
      <c r="D614" s="2" t="s">
        <v>12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s="2" t="s">
        <v>28</v>
      </c>
      <c r="K614" s="2" t="s">
        <v>80</v>
      </c>
      <c r="L614" s="2">
        <f>1-(F614/E614)</f>
        <v>0.31740225680665313</v>
      </c>
      <c r="M614" s="2">
        <f>N614/E614</f>
        <v>0.12736792159839885</v>
      </c>
      <c r="N614" s="38">
        <f>O614-SUM(G613:I613)</f>
        <v>738199000</v>
      </c>
      <c r="O614" s="38">
        <f>E614-F614</f>
        <v>1839600000</v>
      </c>
    </row>
    <row r="615" spans="1:15" x14ac:dyDescent="0.35">
      <c r="A615" s="2">
        <v>641</v>
      </c>
      <c r="B615" s="2" t="s">
        <v>331</v>
      </c>
      <c r="C615" s="2" t="s">
        <v>15</v>
      </c>
      <c r="D615" s="2" t="s">
        <v>16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s="2" t="s">
        <v>28</v>
      </c>
      <c r="K615" s="2" t="s">
        <v>80</v>
      </c>
      <c r="L615" s="2">
        <f>1-(F615/E615)</f>
        <v>0.32501566777715474</v>
      </c>
      <c r="M615" s="2">
        <f>N615/E615</f>
        <v>0.19912920143813703</v>
      </c>
      <c r="N615" s="38">
        <f>O615-SUM(G614:I614)</f>
        <v>1207400000</v>
      </c>
      <c r="O615" s="38">
        <f>E615-F615</f>
        <v>1970700000</v>
      </c>
    </row>
    <row r="616" spans="1:15" x14ac:dyDescent="0.35">
      <c r="A616" s="2">
        <v>642</v>
      </c>
      <c r="B616" s="2" t="s">
        <v>331</v>
      </c>
      <c r="C616" s="2" t="s">
        <v>17</v>
      </c>
      <c r="D616" s="2" t="s">
        <v>18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s="2" t="s">
        <v>28</v>
      </c>
      <c r="K616" s="2" t="s">
        <v>80</v>
      </c>
      <c r="L616" s="2">
        <f>1-(F616/E616)</f>
        <v>0.32515825251800801</v>
      </c>
      <c r="M616" s="2">
        <f>N616/E616</f>
        <v>0.18361969503258599</v>
      </c>
      <c r="N616" s="38">
        <f>O616-SUM(G615:I615)</f>
        <v>1177700000</v>
      </c>
      <c r="O616" s="38">
        <f>E616-F616</f>
        <v>2085500000</v>
      </c>
    </row>
    <row r="617" spans="1:15" x14ac:dyDescent="0.35">
      <c r="A617" s="2">
        <v>643</v>
      </c>
      <c r="B617" s="2" t="s">
        <v>331</v>
      </c>
      <c r="C617" s="2" t="s">
        <v>19</v>
      </c>
      <c r="D617" s="2" t="s">
        <v>20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s="2" t="s">
        <v>28</v>
      </c>
      <c r="K617" s="2" t="s">
        <v>80</v>
      </c>
      <c r="L617" s="2">
        <f>1-(F617/E617)</f>
        <v>0.33387918486171764</v>
      </c>
      <c r="M617" s="2">
        <f>N617/E617</f>
        <v>0.21031962639495391</v>
      </c>
      <c r="N617" s="38">
        <f>O617-SUM(G616:I616)</f>
        <v>1387100000</v>
      </c>
      <c r="O617" s="38">
        <f>E617-F617</f>
        <v>2202000000</v>
      </c>
    </row>
    <row r="618" spans="1:15" x14ac:dyDescent="0.35">
      <c r="A618" s="2">
        <v>644</v>
      </c>
      <c r="B618" s="2" t="s">
        <v>332</v>
      </c>
      <c r="C618" s="2" t="s">
        <v>11</v>
      </c>
      <c r="D618" s="2" t="s">
        <v>12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s="2" t="s">
        <v>28</v>
      </c>
      <c r="K618" s="2" t="s">
        <v>80</v>
      </c>
      <c r="L618" s="2">
        <f>1-(F618/E618)</f>
        <v>0.42200180342651039</v>
      </c>
      <c r="M618" s="2">
        <f>N618/E618</f>
        <v>0.17339945897204689</v>
      </c>
      <c r="N618" s="38">
        <f>O618-SUM(G617:I617)</f>
        <v>769200000</v>
      </c>
      <c r="O618" s="38">
        <f>E618-F618</f>
        <v>1872000000</v>
      </c>
    </row>
    <row r="619" spans="1:15" x14ac:dyDescent="0.35">
      <c r="A619" s="2">
        <v>645</v>
      </c>
      <c r="B619" s="2" t="s">
        <v>332</v>
      </c>
      <c r="C619" s="2" t="s">
        <v>15</v>
      </c>
      <c r="D619" s="2" t="s">
        <v>16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s="2" t="s">
        <v>28</v>
      </c>
      <c r="K619" s="2" t="s">
        <v>80</v>
      </c>
      <c r="L619" s="2">
        <f>1-(F619/E619)</f>
        <v>0.42334856668051513</v>
      </c>
      <c r="M619" s="2">
        <f>N619/E619</f>
        <v>0.25218113834648942</v>
      </c>
      <c r="N619" s="38">
        <f>O619-SUM(G618:I618)</f>
        <v>1214000000</v>
      </c>
      <c r="O619" s="38">
        <f>E619-F619</f>
        <v>2038000000</v>
      </c>
    </row>
    <row r="620" spans="1:15" x14ac:dyDescent="0.35">
      <c r="A620" s="2">
        <v>646</v>
      </c>
      <c r="B620" s="2" t="s">
        <v>332</v>
      </c>
      <c r="C620" s="2" t="s">
        <v>17</v>
      </c>
      <c r="D620" s="2" t="s">
        <v>18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s="2" t="s">
        <v>28</v>
      </c>
      <c r="K620" s="2" t="s">
        <v>80</v>
      </c>
      <c r="L620" s="2">
        <f>1-(F620/E620)</f>
        <v>0.43130675088827475</v>
      </c>
      <c r="M620" s="2">
        <f>N620/E620</f>
        <v>0.23845242795104618</v>
      </c>
      <c r="N620" s="38">
        <f>O620-SUM(G619:I619)</f>
        <v>1208000000</v>
      </c>
      <c r="O620" s="38">
        <f>E620-F620</f>
        <v>2185000000</v>
      </c>
    </row>
    <row r="621" spans="1:15" x14ac:dyDescent="0.35">
      <c r="A621" s="2">
        <v>647</v>
      </c>
      <c r="B621" s="2" t="s">
        <v>332</v>
      </c>
      <c r="C621" s="2" t="s">
        <v>19</v>
      </c>
      <c r="D621" s="2" t="s">
        <v>20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s="2" t="s">
        <v>28</v>
      </c>
      <c r="K621" s="2" t="s">
        <v>80</v>
      </c>
      <c r="L621" s="2">
        <f>1-(F621/E621)</f>
        <v>0.44632660829843929</v>
      </c>
      <c r="M621" s="2">
        <f>N621/E621</f>
        <v>0.2607537114579368</v>
      </c>
      <c r="N621" s="38">
        <f>O621-SUM(G620:I620)</f>
        <v>1370000000</v>
      </c>
      <c r="O621" s="38">
        <f>E621-F621</f>
        <v>2345000000</v>
      </c>
    </row>
    <row r="622" spans="1:15" x14ac:dyDescent="0.35">
      <c r="A622" s="2">
        <v>648</v>
      </c>
      <c r="B622" s="2" t="s">
        <v>333</v>
      </c>
      <c r="C622" s="2" t="s">
        <v>11</v>
      </c>
      <c r="D622" s="3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s="2" t="s">
        <v>23</v>
      </c>
      <c r="K622" s="2" t="s">
        <v>334</v>
      </c>
      <c r="L622" s="2">
        <f>1-(F622/E622)</f>
        <v>0.32901973471368484</v>
      </c>
      <c r="M622" s="2">
        <f>N622/E622</f>
        <v>0.16175994823681655</v>
      </c>
      <c r="N622" s="38">
        <f>O622-SUM(G621:I621)</f>
        <v>1000000000</v>
      </c>
      <c r="O622" s="38">
        <f>E622-F622</f>
        <v>2034000000</v>
      </c>
    </row>
    <row r="623" spans="1:15" x14ac:dyDescent="0.35">
      <c r="A623" s="2">
        <v>649</v>
      </c>
      <c r="B623" s="2" t="s">
        <v>333</v>
      </c>
      <c r="C623" s="2" t="s">
        <v>15</v>
      </c>
      <c r="D623" s="3">
        <v>41641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s="2" t="s">
        <v>23</v>
      </c>
      <c r="K623" s="2" t="s">
        <v>334</v>
      </c>
      <c r="L623" s="2">
        <f>1-(F623/E623)</f>
        <v>0.32790161414296692</v>
      </c>
      <c r="M623" s="2">
        <f>N623/E623</f>
        <v>0.11083781706379708</v>
      </c>
      <c r="N623" s="38">
        <f>O623-SUM(G622:I622)</f>
        <v>721000000</v>
      </c>
      <c r="O623" s="38">
        <f>E623-F623</f>
        <v>2133000000</v>
      </c>
    </row>
    <row r="624" spans="1:15" x14ac:dyDescent="0.35">
      <c r="A624" s="2">
        <v>650</v>
      </c>
      <c r="B624" s="2" t="s">
        <v>333</v>
      </c>
      <c r="C624" s="2" t="s">
        <v>17</v>
      </c>
      <c r="D624" s="2" t="s">
        <v>61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s="2" t="s">
        <v>23</v>
      </c>
      <c r="K624" s="2" t="s">
        <v>334</v>
      </c>
      <c r="L624" s="2">
        <f>1-(F624/E624)</f>
        <v>0.33198154104321076</v>
      </c>
      <c r="M624" s="2">
        <f>N624/E624</f>
        <v>0.12683540763529577</v>
      </c>
      <c r="N624" s="38">
        <f>O624-SUM(G623:I623)</f>
        <v>907000000</v>
      </c>
      <c r="O624" s="38">
        <f>E624-F624</f>
        <v>2374000000</v>
      </c>
    </row>
    <row r="625" spans="1:15" x14ac:dyDescent="0.35">
      <c r="A625" s="2">
        <v>651</v>
      </c>
      <c r="B625" s="2" t="s">
        <v>333</v>
      </c>
      <c r="C625" s="2" t="s">
        <v>19</v>
      </c>
      <c r="D625" s="2" t="s">
        <v>147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s="2" t="s">
        <v>23</v>
      </c>
      <c r="K625" s="2" t="s">
        <v>334</v>
      </c>
      <c r="L625" s="2">
        <f>1-(F625/E625)</f>
        <v>0.33796546141392336</v>
      </c>
      <c r="M625" s="2">
        <f>N625/E625</f>
        <v>0.12682137075013492</v>
      </c>
      <c r="N625" s="38">
        <f>O625-SUM(G624:I624)</f>
        <v>940000000</v>
      </c>
      <c r="O625" s="38">
        <f>E625-F625</f>
        <v>2505000000</v>
      </c>
    </row>
    <row r="626" spans="1:15" x14ac:dyDescent="0.35">
      <c r="A626" s="2">
        <v>652</v>
      </c>
      <c r="B626" s="2" t="s">
        <v>335</v>
      </c>
      <c r="C626" s="2" t="s">
        <v>11</v>
      </c>
      <c r="D626" s="2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s="2" t="s">
        <v>28</v>
      </c>
      <c r="K626" s="2" t="s">
        <v>336</v>
      </c>
      <c r="L626" s="2">
        <f>1-(F626/E626)</f>
        <v>0.52312933786266558</v>
      </c>
      <c r="M626" s="2">
        <f>N626/E626</f>
        <v>-0.58904279194340514</v>
      </c>
      <c r="N626" s="38">
        <f>O626-SUM(G625:I625)</f>
        <v>-827816000</v>
      </c>
      <c r="O626" s="38">
        <f>E626-F626</f>
        <v>735184000</v>
      </c>
    </row>
    <row r="627" spans="1:15" x14ac:dyDescent="0.35">
      <c r="A627" s="2">
        <v>653</v>
      </c>
      <c r="B627" s="2" t="s">
        <v>335</v>
      </c>
      <c r="C627" s="2" t="s">
        <v>15</v>
      </c>
      <c r="D627" s="2" t="s">
        <v>16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s="2" t="s">
        <v>28</v>
      </c>
      <c r="K627" s="2" t="s">
        <v>336</v>
      </c>
      <c r="L627" s="2">
        <f>1-(F627/E627)</f>
        <v>0.49253126896253074</v>
      </c>
      <c r="M627" s="2">
        <f>N627/E627</f>
        <v>0.2052671394546276</v>
      </c>
      <c r="N627" s="38">
        <f>O627-SUM(G626:I626)</f>
        <v>307156000</v>
      </c>
      <c r="O627" s="38">
        <f>E627-F627</f>
        <v>737010000</v>
      </c>
    </row>
    <row r="628" spans="1:15" x14ac:dyDescent="0.35">
      <c r="A628" s="2">
        <v>654</v>
      </c>
      <c r="B628" s="2" t="s">
        <v>335</v>
      </c>
      <c r="C628" s="2" t="s">
        <v>17</v>
      </c>
      <c r="D628" s="2" t="s">
        <v>18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s="2" t="s">
        <v>28</v>
      </c>
      <c r="K628" s="2" t="s">
        <v>336</v>
      </c>
      <c r="L628" s="2">
        <f>1-(F628/E628)</f>
        <v>0.49023031985020782</v>
      </c>
      <c r="M628" s="2">
        <f>N628/E628</f>
        <v>0.18288783748646004</v>
      </c>
      <c r="N628" s="38">
        <f>O628-SUM(G627:I627)</f>
        <v>279938000</v>
      </c>
      <c r="O628" s="38">
        <f>E628-F628</f>
        <v>750373000</v>
      </c>
    </row>
    <row r="629" spans="1:15" x14ac:dyDescent="0.35">
      <c r="A629" s="2">
        <v>655</v>
      </c>
      <c r="B629" s="2" t="s">
        <v>335</v>
      </c>
      <c r="C629" s="2" t="s">
        <v>19</v>
      </c>
      <c r="D629" s="2" t="s">
        <v>20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s="2" t="s">
        <v>28</v>
      </c>
      <c r="K629" s="2" t="s">
        <v>336</v>
      </c>
      <c r="L629" s="2">
        <f>1-(F629/E629)</f>
        <v>0.48396183337004761</v>
      </c>
      <c r="M629" s="2">
        <f>N629/E629</f>
        <v>0.17906422780779505</v>
      </c>
      <c r="N629" s="38">
        <f>O629-SUM(G628:I628)</f>
        <v>278815000</v>
      </c>
      <c r="O629" s="38">
        <f>E629-F629</f>
        <v>753561000</v>
      </c>
    </row>
    <row r="630" spans="1:15" x14ac:dyDescent="0.35">
      <c r="A630" s="2">
        <v>656</v>
      </c>
      <c r="B630" s="2" t="s">
        <v>337</v>
      </c>
      <c r="C630" s="2" t="s">
        <v>11</v>
      </c>
      <c r="D630" s="2" t="s">
        <v>16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s="2" t="s">
        <v>13</v>
      </c>
      <c r="K630" s="2" t="s">
        <v>338</v>
      </c>
      <c r="L630" s="2">
        <f>1-(F630/E630)</f>
        <v>4.9912705203463026E-2</v>
      </c>
      <c r="M630" s="2">
        <f>N630/E630</f>
        <v>3.3590572651890992E-2</v>
      </c>
      <c r="N630" s="38">
        <f>O630-SUM(G629:I629)</f>
        <v>918755000</v>
      </c>
      <c r="O630" s="38">
        <f>E630-F630</f>
        <v>1365191000</v>
      </c>
    </row>
    <row r="631" spans="1:15" x14ac:dyDescent="0.35">
      <c r="A631" s="2">
        <v>657</v>
      </c>
      <c r="B631" s="2" t="s">
        <v>337</v>
      </c>
      <c r="C631" s="2" t="s">
        <v>15</v>
      </c>
      <c r="D631" s="2" t="s">
        <v>18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s="2" t="s">
        <v>13</v>
      </c>
      <c r="K631" s="2" t="s">
        <v>338</v>
      </c>
      <c r="L631" s="2">
        <f>1-(F631/E631)</f>
        <v>6.497587241287528E-2</v>
      </c>
      <c r="M631" s="2">
        <f>N631/E631</f>
        <v>5.6841400887635868E-2</v>
      </c>
      <c r="N631" s="38">
        <f>O631-SUM(G630:I630)</f>
        <v>1223885000</v>
      </c>
      <c r="O631" s="38">
        <f>E631-F631</f>
        <v>1399033000</v>
      </c>
    </row>
    <row r="632" spans="1:15" x14ac:dyDescent="0.35">
      <c r="A632" s="2">
        <v>658</v>
      </c>
      <c r="B632" s="2" t="s">
        <v>337</v>
      </c>
      <c r="C632" s="2" t="s">
        <v>17</v>
      </c>
      <c r="D632" s="2" t="s">
        <v>20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s="2" t="s">
        <v>13</v>
      </c>
      <c r="K632" s="2" t="s">
        <v>338</v>
      </c>
      <c r="L632" s="2">
        <f>1-(F632/E632)</f>
        <v>6.0433537550524274E-2</v>
      </c>
      <c r="M632" s="2">
        <f>N632/E632</f>
        <v>5.0346835781819727E-2</v>
      </c>
      <c r="N632" s="38">
        <f>O632-SUM(G631:I631)</f>
        <v>911985000</v>
      </c>
      <c r="O632" s="38">
        <f>E632-F632</f>
        <v>1094696000</v>
      </c>
    </row>
    <row r="633" spans="1:15" x14ac:dyDescent="0.35">
      <c r="A633" s="2">
        <v>659</v>
      </c>
      <c r="B633" s="2" t="s">
        <v>337</v>
      </c>
      <c r="C633" s="2" t="s">
        <v>19</v>
      </c>
      <c r="D633" s="2" t="s">
        <v>78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s="2" t="s">
        <v>13</v>
      </c>
      <c r="K633" s="2" t="s">
        <v>338</v>
      </c>
      <c r="L633" s="2">
        <f>1-(F633/E633)</f>
        <v>4.1515770341488234E-2</v>
      </c>
      <c r="M633" s="2">
        <f>N633/E633</f>
        <v>2.0071467875570778E-2</v>
      </c>
      <c r="N633" s="38">
        <f>O633-SUM(G632:I632)</f>
        <v>382091000</v>
      </c>
      <c r="O633" s="38">
        <f>E633-F633</f>
        <v>790316000</v>
      </c>
    </row>
    <row r="634" spans="1:15" x14ac:dyDescent="0.35">
      <c r="A634" s="2">
        <v>660</v>
      </c>
      <c r="B634" s="2" t="s">
        <v>339</v>
      </c>
      <c r="C634" s="2" t="s">
        <v>11</v>
      </c>
      <c r="D634" s="2" t="s">
        <v>16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s="2" t="s">
        <v>13</v>
      </c>
      <c r="K634" s="2" t="s">
        <v>206</v>
      </c>
      <c r="L634" s="2">
        <f>1-(F634/E634)</f>
        <v>0.34071136448635098</v>
      </c>
      <c r="M634" s="2">
        <f>N634/E634</f>
        <v>0.30214674428043814</v>
      </c>
      <c r="N634" s="38">
        <f>O634-SUM(G633:I633)</f>
        <v>1497022000</v>
      </c>
      <c r="O634" s="38">
        <f>E634-F634</f>
        <v>1688095000</v>
      </c>
    </row>
    <row r="635" spans="1:15" x14ac:dyDescent="0.35">
      <c r="A635" s="2">
        <v>661</v>
      </c>
      <c r="B635" s="2" t="s">
        <v>339</v>
      </c>
      <c r="C635" s="2" t="s">
        <v>15</v>
      </c>
      <c r="D635" s="2" t="s">
        <v>18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s="2" t="s">
        <v>13</v>
      </c>
      <c r="K635" s="2" t="s">
        <v>206</v>
      </c>
      <c r="L635" s="2">
        <f>1-(F635/E635)</f>
        <v>0.35150828689073232</v>
      </c>
      <c r="M635" s="2">
        <f>N635/E635</f>
        <v>0.15330168710414452</v>
      </c>
      <c r="N635" s="38">
        <f>O635-SUM(G634:I634)</f>
        <v>747788000</v>
      </c>
      <c r="O635" s="38">
        <f>E635-F635</f>
        <v>1714617000</v>
      </c>
    </row>
    <row r="636" spans="1:15" x14ac:dyDescent="0.35">
      <c r="A636" s="2">
        <v>662</v>
      </c>
      <c r="B636" s="2" t="s">
        <v>339</v>
      </c>
      <c r="C636" s="2" t="s">
        <v>17</v>
      </c>
      <c r="D636" s="2" t="s">
        <v>20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s="2" t="s">
        <v>13</v>
      </c>
      <c r="K636" s="2" t="s">
        <v>206</v>
      </c>
      <c r="L636" s="2">
        <f>1-(F636/E636)</f>
        <v>0.32609257119554136</v>
      </c>
      <c r="M636" s="2">
        <f>N636/E636</f>
        <v>0.12067844324637199</v>
      </c>
      <c r="N636" s="38">
        <f>O636-SUM(G635:I635)</f>
        <v>550418000</v>
      </c>
      <c r="O636" s="38">
        <f>E636-F636</f>
        <v>1487318000</v>
      </c>
    </row>
    <row r="637" spans="1:15" x14ac:dyDescent="0.35">
      <c r="A637" s="2">
        <v>663</v>
      </c>
      <c r="B637" s="2" t="s">
        <v>339</v>
      </c>
      <c r="C637" s="2" t="s">
        <v>19</v>
      </c>
      <c r="D637" s="2" t="s">
        <v>78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s="2" t="s">
        <v>13</v>
      </c>
      <c r="K637" s="2" t="s">
        <v>206</v>
      </c>
      <c r="L637" s="2">
        <f>1-(F637/E637)</f>
        <v>0.30854709377165557</v>
      </c>
      <c r="M637" s="2">
        <f>N637/E637</f>
        <v>6.5124758797653587E-2</v>
      </c>
      <c r="N637" s="38">
        <f>O637-SUM(G636:I636)</f>
        <v>259943000</v>
      </c>
      <c r="O637" s="38">
        <f>E637-F637</f>
        <v>1231554000</v>
      </c>
    </row>
    <row r="638" spans="1:15" x14ac:dyDescent="0.35">
      <c r="A638" s="2">
        <v>664</v>
      </c>
      <c r="B638" s="2" t="s">
        <v>340</v>
      </c>
      <c r="C638" s="2" t="s">
        <v>11</v>
      </c>
      <c r="D638" s="2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s="2" t="s">
        <v>82</v>
      </c>
      <c r="K638" s="2" t="s">
        <v>263</v>
      </c>
      <c r="L638" s="2">
        <f>1-(F638/E638)</f>
        <v>0.37194639138977681</v>
      </c>
      <c r="M638" s="2">
        <f>N638/E638</f>
        <v>8.8852459016393437E-2</v>
      </c>
      <c r="N638" s="38">
        <f>O638-SUM(G637:I637)</f>
        <v>302978000</v>
      </c>
      <c r="O638" s="38">
        <f>E638-F638</f>
        <v>1268300000</v>
      </c>
    </row>
    <row r="639" spans="1:15" x14ac:dyDescent="0.35">
      <c r="A639" s="2">
        <v>665</v>
      </c>
      <c r="B639" s="2" t="s">
        <v>340</v>
      </c>
      <c r="C639" s="2" t="s">
        <v>15</v>
      </c>
      <c r="D639" s="2" t="s">
        <v>16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s="2" t="s">
        <v>82</v>
      </c>
      <c r="K639" s="2" t="s">
        <v>263</v>
      </c>
      <c r="L639" s="2">
        <f>1-(F639/E639)</f>
        <v>0.38358833487718402</v>
      </c>
      <c r="M639" s="2">
        <f>N639/E639</f>
        <v>0.19139489571022456</v>
      </c>
      <c r="N639" s="38">
        <f>O639-SUM(G638:I638)</f>
        <v>599200000</v>
      </c>
      <c r="O639" s="38">
        <f>E639-F639</f>
        <v>1200900000</v>
      </c>
    </row>
    <row r="640" spans="1:15" x14ac:dyDescent="0.35">
      <c r="A640" s="2">
        <v>666</v>
      </c>
      <c r="B640" s="2" t="s">
        <v>340</v>
      </c>
      <c r="C640" s="2" t="s">
        <v>17</v>
      </c>
      <c r="D640" s="2" t="s">
        <v>18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s="2" t="s">
        <v>82</v>
      </c>
      <c r="K640" s="2" t="s">
        <v>263</v>
      </c>
      <c r="L640" s="2">
        <f>1-(F640/E640)</f>
        <v>0.37158989781201091</v>
      </c>
      <c r="M640" s="2">
        <f>N640/E640</f>
        <v>0.18387700616810385</v>
      </c>
      <c r="N640" s="38">
        <f>O640-SUM(G639:I639)</f>
        <v>599200000</v>
      </c>
      <c r="O640" s="38">
        <f>E640-F640</f>
        <v>1210900000</v>
      </c>
    </row>
    <row r="641" spans="1:15" x14ac:dyDescent="0.35">
      <c r="A641" s="2">
        <v>667</v>
      </c>
      <c r="B641" s="2" t="s">
        <v>340</v>
      </c>
      <c r="C641" s="2" t="s">
        <v>19</v>
      </c>
      <c r="D641" s="2" t="s">
        <v>20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s="2" t="s">
        <v>82</v>
      </c>
      <c r="K641" s="2" t="s">
        <v>263</v>
      </c>
      <c r="L641" s="2">
        <f>1-(F641/E641)</f>
        <v>0.32821608423622772</v>
      </c>
      <c r="M641" s="2">
        <f>N641/E641</f>
        <v>0.10965969784831375</v>
      </c>
      <c r="N641" s="38">
        <f>O641-SUM(G640:I640)</f>
        <v>359300000</v>
      </c>
      <c r="O641" s="38">
        <f>E641-F641</f>
        <v>1075400000</v>
      </c>
    </row>
    <row r="642" spans="1:15" x14ac:dyDescent="0.35">
      <c r="A642" s="2">
        <v>668</v>
      </c>
      <c r="B642" s="2" t="s">
        <v>341</v>
      </c>
      <c r="C642" s="2" t="s">
        <v>11</v>
      </c>
      <c r="D642" s="2" t="s">
        <v>16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s="2" t="s">
        <v>74</v>
      </c>
      <c r="K642" s="2" t="s">
        <v>342</v>
      </c>
      <c r="L642" s="2">
        <f>1-(F642/E642)</f>
        <v>0.70120785111066142</v>
      </c>
      <c r="M642" s="2">
        <f>N642/E642</f>
        <v>-0.68188286087670003</v>
      </c>
      <c r="N642" s="38">
        <f>O642-SUM(G641:I641)</f>
        <v>-434641000</v>
      </c>
      <c r="O642" s="38">
        <f>E642-F642</f>
        <v>446959000</v>
      </c>
    </row>
    <row r="643" spans="1:15" x14ac:dyDescent="0.35">
      <c r="A643" s="2">
        <v>669</v>
      </c>
      <c r="B643" s="2" t="s">
        <v>341</v>
      </c>
      <c r="C643" s="2" t="s">
        <v>15</v>
      </c>
      <c r="D643" s="2" t="s">
        <v>18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s="2" t="s">
        <v>74</v>
      </c>
      <c r="K643" s="2" t="s">
        <v>342</v>
      </c>
      <c r="L643" s="2">
        <f>1-(F643/E643)</f>
        <v>0.69111486831173752</v>
      </c>
      <c r="M643" s="2">
        <f>N643/E643</f>
        <v>0.41010508825372766</v>
      </c>
      <c r="N643" s="38">
        <f>O643-SUM(G642:I642)</f>
        <v>281369000</v>
      </c>
      <c r="O643" s="38">
        <f>E643-F643</f>
        <v>474167000</v>
      </c>
    </row>
    <row r="644" spans="1:15" x14ac:dyDescent="0.35">
      <c r="A644" s="2">
        <v>670</v>
      </c>
      <c r="B644" s="2" t="s">
        <v>341</v>
      </c>
      <c r="C644" s="2" t="s">
        <v>17</v>
      </c>
      <c r="D644" s="2" t="s">
        <v>20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s="2" t="s">
        <v>74</v>
      </c>
      <c r="K644" s="2" t="s">
        <v>342</v>
      </c>
      <c r="L644" s="2">
        <f>1-(F644/E644)</f>
        <v>0.68627253323871118</v>
      </c>
      <c r="M644" s="2">
        <f>N644/E644</f>
        <v>0.41325274323532418</v>
      </c>
      <c r="N644" s="38">
        <f>O644-SUM(G643:I643)</f>
        <v>307465000</v>
      </c>
      <c r="O644" s="38">
        <f>E644-F644</f>
        <v>510595000</v>
      </c>
    </row>
    <row r="645" spans="1:15" x14ac:dyDescent="0.35">
      <c r="A645" s="2">
        <v>671</v>
      </c>
      <c r="B645" s="2" t="s">
        <v>341</v>
      </c>
      <c r="C645" s="2" t="s">
        <v>19</v>
      </c>
      <c r="D645" s="2" t="s">
        <v>78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s="2" t="s">
        <v>74</v>
      </c>
      <c r="K645" s="2" t="s">
        <v>342</v>
      </c>
      <c r="L645" s="2">
        <f>1-(F645/E645)</f>
        <v>0.68361421223541674</v>
      </c>
      <c r="M645" s="2">
        <f>N645/E645</f>
        <v>0.42108506707285887</v>
      </c>
      <c r="N645" s="38">
        <f>O645-SUM(G644:I644)</f>
        <v>337538000</v>
      </c>
      <c r="O645" s="38">
        <f>E645-F645</f>
        <v>547979000</v>
      </c>
    </row>
    <row r="646" spans="1:15" x14ac:dyDescent="0.35">
      <c r="A646" s="2">
        <v>672</v>
      </c>
      <c r="B646" s="2" t="s">
        <v>343</v>
      </c>
      <c r="C646" s="2" t="s">
        <v>11</v>
      </c>
      <c r="D646" s="2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s="2" t="s">
        <v>28</v>
      </c>
      <c r="K646" s="2" t="s">
        <v>50</v>
      </c>
      <c r="L646" s="2">
        <f>1-(F646/E646)</f>
        <v>0.25315054422606798</v>
      </c>
      <c r="M646" s="2">
        <f>N646/E646</f>
        <v>0.18576714872444927</v>
      </c>
      <c r="N646" s="38">
        <f>O646-SUM(G645:I645)</f>
        <v>625765000</v>
      </c>
      <c r="O646" s="38">
        <f>E646-F646</f>
        <v>852749000</v>
      </c>
    </row>
    <row r="647" spans="1:15" x14ac:dyDescent="0.35">
      <c r="A647" s="2">
        <v>673</v>
      </c>
      <c r="B647" s="2" t="s">
        <v>343</v>
      </c>
      <c r="C647" s="2" t="s">
        <v>15</v>
      </c>
      <c r="D647" s="2" t="s">
        <v>16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s="2" t="s">
        <v>28</v>
      </c>
      <c r="K647" s="2" t="s">
        <v>50</v>
      </c>
      <c r="L647" s="2">
        <f>1-(F647/E647)</f>
        <v>0.2612484348637425</v>
      </c>
      <c r="M647" s="2">
        <f>N647/E647</f>
        <v>0.13634330991873378</v>
      </c>
      <c r="N647" s="38">
        <f>O647-SUM(G646:I646)</f>
        <v>451244000</v>
      </c>
      <c r="O647" s="38">
        <f>E647-F647</f>
        <v>864632000</v>
      </c>
    </row>
    <row r="648" spans="1:15" x14ac:dyDescent="0.35">
      <c r="A648" s="2">
        <v>674</v>
      </c>
      <c r="B648" s="2" t="s">
        <v>343</v>
      </c>
      <c r="C648" s="2" t="s">
        <v>17</v>
      </c>
      <c r="D648" s="2" t="s">
        <v>18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s="2" t="s">
        <v>28</v>
      </c>
      <c r="K648" s="2" t="s">
        <v>50</v>
      </c>
      <c r="L648" s="2">
        <f>1-(F648/E648)</f>
        <v>0.24326025076175395</v>
      </c>
      <c r="M648" s="2">
        <f>N648/E648</f>
        <v>0.12396249454836905</v>
      </c>
      <c r="N648" s="38">
        <f>O648-SUM(G647:I647)</f>
        <v>420380000</v>
      </c>
      <c r="O648" s="38">
        <f>E648-F648</f>
        <v>824941000</v>
      </c>
    </row>
    <row r="649" spans="1:15" x14ac:dyDescent="0.35">
      <c r="A649" s="2">
        <v>675</v>
      </c>
      <c r="B649" s="2" t="s">
        <v>343</v>
      </c>
      <c r="C649" s="2" t="s">
        <v>19</v>
      </c>
      <c r="D649" s="2" t="s">
        <v>20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s="2" t="s">
        <v>28</v>
      </c>
      <c r="K649" s="2" t="s">
        <v>50</v>
      </c>
      <c r="L649" s="2">
        <f>1-(F649/E649)</f>
        <v>0.25685059632662244</v>
      </c>
      <c r="M649" s="2">
        <f>N649/E649</f>
        <v>0.145703193214855</v>
      </c>
      <c r="N649" s="38">
        <f>O649-SUM(G648:I648)</f>
        <v>521471000</v>
      </c>
      <c r="O649" s="38">
        <f>E649-F649</f>
        <v>919267000</v>
      </c>
    </row>
    <row r="650" spans="1:15" x14ac:dyDescent="0.35">
      <c r="A650" s="2">
        <v>676</v>
      </c>
      <c r="B650" s="2" t="s">
        <v>344</v>
      </c>
      <c r="C650" s="2" t="s">
        <v>11</v>
      </c>
      <c r="D650" s="2" t="s">
        <v>12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s="2" t="s">
        <v>252</v>
      </c>
      <c r="K650" s="2" t="s">
        <v>253</v>
      </c>
      <c r="L650" s="2">
        <f>1-(F650/E650)</f>
        <v>1</v>
      </c>
      <c r="M650" s="2">
        <f>N650/E650</f>
        <v>0.92302547580705185</v>
      </c>
      <c r="N650" s="38">
        <f>O650-SUM(G649:I649)</f>
        <v>4626068000</v>
      </c>
      <c r="O650" s="38">
        <f>E650-F650</f>
        <v>5011853000</v>
      </c>
    </row>
    <row r="651" spans="1:15" x14ac:dyDescent="0.35">
      <c r="A651" s="2">
        <v>677</v>
      </c>
      <c r="B651" s="2" t="s">
        <v>344</v>
      </c>
      <c r="C651" s="2" t="s">
        <v>15</v>
      </c>
      <c r="D651" s="2" t="s">
        <v>16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s="2" t="s">
        <v>252</v>
      </c>
      <c r="K651" s="2" t="s">
        <v>253</v>
      </c>
      <c r="L651" s="2">
        <f>1-(F651/E651)</f>
        <v>1</v>
      </c>
      <c r="M651" s="2">
        <f>N651/E651</f>
        <v>0.171997480050399</v>
      </c>
      <c r="N651" s="38">
        <f>O651-SUM(G650:I650)</f>
        <v>819052000</v>
      </c>
      <c r="O651" s="38">
        <f>E651-F651</f>
        <v>4762000000</v>
      </c>
    </row>
    <row r="652" spans="1:15" x14ac:dyDescent="0.35">
      <c r="A652" s="2">
        <v>678</v>
      </c>
      <c r="B652" s="2" t="s">
        <v>344</v>
      </c>
      <c r="C652" s="2" t="s">
        <v>17</v>
      </c>
      <c r="D652" s="2" t="s">
        <v>18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s="2" t="s">
        <v>252</v>
      </c>
      <c r="K652" s="2" t="s">
        <v>253</v>
      </c>
      <c r="L652" s="2">
        <f>1-(F652/E652)</f>
        <v>1</v>
      </c>
      <c r="M652" s="2">
        <f>N652/E652</f>
        <v>0.2066219614417435</v>
      </c>
      <c r="N652" s="38">
        <f>O652-SUM(G651:I651)</f>
        <v>986000000</v>
      </c>
      <c r="O652" s="38">
        <f>E652-F652</f>
        <v>4772000000</v>
      </c>
    </row>
    <row r="653" spans="1:15" x14ac:dyDescent="0.35">
      <c r="A653" s="2">
        <v>679</v>
      </c>
      <c r="B653" s="2" t="s">
        <v>344</v>
      </c>
      <c r="C653" s="2" t="s">
        <v>19</v>
      </c>
      <c r="D653" s="2" t="s">
        <v>20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s="2" t="s">
        <v>252</v>
      </c>
      <c r="K653" s="2" t="s">
        <v>253</v>
      </c>
      <c r="L653" s="2">
        <f>1-(F653/E653)</f>
        <v>1</v>
      </c>
      <c r="M653" s="2">
        <f>N653/E653</f>
        <v>0.31671449067431851</v>
      </c>
      <c r="N653" s="38">
        <f>O653-SUM(G652:I652)</f>
        <v>1766000000</v>
      </c>
      <c r="O653" s="38">
        <f>E653-F653</f>
        <v>5576000000</v>
      </c>
    </row>
    <row r="654" spans="1:15" x14ac:dyDescent="0.35">
      <c r="A654" s="2">
        <v>680</v>
      </c>
      <c r="B654" s="2" t="s">
        <v>345</v>
      </c>
      <c r="C654" s="2" t="s">
        <v>11</v>
      </c>
      <c r="D654" s="2" t="s">
        <v>16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s="2" t="s">
        <v>13</v>
      </c>
      <c r="K654" s="2" t="s">
        <v>118</v>
      </c>
      <c r="L654" s="2">
        <f>1-(F654/E654)</f>
        <v>0.18519236986744259</v>
      </c>
      <c r="M654" s="2">
        <f>N654/E654</f>
        <v>3.6631102489492404E-2</v>
      </c>
      <c r="N654" s="38">
        <f>O654-SUM(G653:I653)</f>
        <v>1133000000</v>
      </c>
      <c r="O654" s="38">
        <f>E654-F654</f>
        <v>5728000000</v>
      </c>
    </row>
    <row r="655" spans="1:15" x14ac:dyDescent="0.35">
      <c r="A655" s="2">
        <v>681</v>
      </c>
      <c r="B655" s="2" t="s">
        <v>345</v>
      </c>
      <c r="C655" s="2" t="s">
        <v>15</v>
      </c>
      <c r="D655" s="2" t="s">
        <v>18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s="2" t="s">
        <v>13</v>
      </c>
      <c r="K655" s="2" t="s">
        <v>118</v>
      </c>
      <c r="L655" s="2">
        <f>1-(F655/E655)</f>
        <v>0.19036043044211071</v>
      </c>
      <c r="M655" s="2">
        <f>N655/E655</f>
        <v>0.12427071178529756</v>
      </c>
      <c r="N655" s="38">
        <f>O655-SUM(G654:I654)</f>
        <v>3834000000</v>
      </c>
      <c r="O655" s="38">
        <f>E655-F655</f>
        <v>5873000000</v>
      </c>
    </row>
    <row r="656" spans="1:15" x14ac:dyDescent="0.35">
      <c r="A656" s="2">
        <v>682</v>
      </c>
      <c r="B656" s="2" t="s">
        <v>345</v>
      </c>
      <c r="C656" s="2" t="s">
        <v>17</v>
      </c>
      <c r="D656" s="2" t="s">
        <v>20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s="2" t="s">
        <v>13</v>
      </c>
      <c r="K656" s="2" t="s">
        <v>118</v>
      </c>
      <c r="L656" s="2">
        <f>1-(F656/E656)</f>
        <v>0.19479487749849056</v>
      </c>
      <c r="M656" s="2">
        <f>N656/E656</f>
        <v>0.13174870507483555</v>
      </c>
      <c r="N656" s="38">
        <f>O656-SUM(G655:I655)</f>
        <v>4146000000</v>
      </c>
      <c r="O656" s="38">
        <f>E656-F656</f>
        <v>6130000000</v>
      </c>
    </row>
    <row r="657" spans="1:15" x14ac:dyDescent="0.35">
      <c r="A657" s="2">
        <v>683</v>
      </c>
      <c r="B657" s="2" t="s">
        <v>345</v>
      </c>
      <c r="C657" s="2" t="s">
        <v>19</v>
      </c>
      <c r="D657" s="2" t="s">
        <v>78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s="2" t="s">
        <v>13</v>
      </c>
      <c r="K657" s="2" t="s">
        <v>118</v>
      </c>
      <c r="L657" s="2">
        <f>1-(F657/E657)</f>
        <v>0.19931107071093679</v>
      </c>
      <c r="M657" s="2">
        <f>N657/E657</f>
        <v>0.13705227569929512</v>
      </c>
      <c r="N657" s="38">
        <f>O657-SUM(G656:I656)</f>
        <v>4297000000</v>
      </c>
      <c r="O657" s="38">
        <f>E657-F657</f>
        <v>6249000000</v>
      </c>
    </row>
    <row r="658" spans="1:15" x14ac:dyDescent="0.35">
      <c r="A658" s="2">
        <v>684</v>
      </c>
      <c r="B658" s="2" t="s">
        <v>346</v>
      </c>
      <c r="C658" s="2" t="s">
        <v>11</v>
      </c>
      <c r="D658" s="2" t="s">
        <v>12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s="2" t="s">
        <v>74</v>
      </c>
      <c r="K658" s="2" t="s">
        <v>342</v>
      </c>
      <c r="L658" s="2">
        <f>1-(F658/E658)</f>
        <v>0.67014150346556345</v>
      </c>
      <c r="M658" s="2">
        <f>N658/E658</f>
        <v>-0.1294295307960554</v>
      </c>
      <c r="N658" s="38">
        <f>O658-SUM(G657:I657)</f>
        <v>-314035000</v>
      </c>
      <c r="O658" s="38">
        <f>E658-F658</f>
        <v>1625965000</v>
      </c>
    </row>
    <row r="659" spans="1:15" x14ac:dyDescent="0.35">
      <c r="A659" s="2">
        <v>685</v>
      </c>
      <c r="B659" s="2" t="s">
        <v>346</v>
      </c>
      <c r="C659" s="2" t="s">
        <v>15</v>
      </c>
      <c r="D659" s="2" t="s">
        <v>16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s="2" t="s">
        <v>74</v>
      </c>
      <c r="K659" s="2" t="s">
        <v>342</v>
      </c>
      <c r="L659" s="2">
        <f>1-(F659/E659)</f>
        <v>0.67212814715265423</v>
      </c>
      <c r="M659" s="2">
        <f>N659/E659</f>
        <v>0.33384284982765605</v>
      </c>
      <c r="N659" s="38">
        <f>O659-SUM(G658:I658)</f>
        <v>829939000</v>
      </c>
      <c r="O659" s="38">
        <f>E659-F659</f>
        <v>1670922000</v>
      </c>
    </row>
    <row r="660" spans="1:15" x14ac:dyDescent="0.35">
      <c r="A660" s="2">
        <v>686</v>
      </c>
      <c r="B660" s="2" t="s">
        <v>346</v>
      </c>
      <c r="C660" s="2" t="s">
        <v>17</v>
      </c>
      <c r="D660" s="2" t="s">
        <v>18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s="2" t="s">
        <v>74</v>
      </c>
      <c r="K660" s="2" t="s">
        <v>342</v>
      </c>
      <c r="L660" s="2">
        <f>1-(F660/E660)</f>
        <v>0.69095493340916148</v>
      </c>
      <c r="M660" s="2">
        <f>N660/E660</f>
        <v>0.36495739203859978</v>
      </c>
      <c r="N660" s="38">
        <f>O660-SUM(G659:I659)</f>
        <v>925371000</v>
      </c>
      <c r="O660" s="38">
        <f>E660-F660</f>
        <v>1751957000</v>
      </c>
    </row>
    <row r="661" spans="1:15" x14ac:dyDescent="0.35">
      <c r="A661" s="2">
        <v>687</v>
      </c>
      <c r="B661" s="2" t="s">
        <v>346</v>
      </c>
      <c r="C661" s="2" t="s">
        <v>19</v>
      </c>
      <c r="D661" s="2" t="s">
        <v>20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s="2" t="s">
        <v>74</v>
      </c>
      <c r="K661" s="2" t="s">
        <v>342</v>
      </c>
      <c r="L661" s="2">
        <f>1-(F661/E661)</f>
        <v>0.68914092314757736</v>
      </c>
      <c r="M661" s="2">
        <f>N661/E661</f>
        <v>0.35755100241024401</v>
      </c>
      <c r="N661" s="38">
        <f>O661-SUM(G660:I660)</f>
        <v>859519000</v>
      </c>
      <c r="O661" s="38">
        <f>E661-F661</f>
        <v>1656630000</v>
      </c>
    </row>
    <row r="662" spans="1:15" x14ac:dyDescent="0.35">
      <c r="A662" s="2">
        <v>688</v>
      </c>
      <c r="B662" s="2" t="s">
        <v>347</v>
      </c>
      <c r="C662" s="2" t="s">
        <v>11</v>
      </c>
      <c r="D662" s="2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s="2" t="s">
        <v>34</v>
      </c>
      <c r="K662" s="2" t="s">
        <v>89</v>
      </c>
      <c r="L662" s="2">
        <f>1-(F662/E662)</f>
        <v>0.74531024531024537</v>
      </c>
      <c r="M662" s="2">
        <f>N662/E662</f>
        <v>0.67150566893424035</v>
      </c>
      <c r="N662" s="38">
        <f>O662-SUM(G661:I661)</f>
        <v>6514948000</v>
      </c>
      <c r="O662" s="38">
        <f>E662-F662</f>
        <v>7231000000</v>
      </c>
    </row>
    <row r="663" spans="1:15" x14ac:dyDescent="0.35">
      <c r="A663" s="2">
        <v>689</v>
      </c>
      <c r="B663" s="2" t="s">
        <v>347</v>
      </c>
      <c r="C663" s="2" t="s">
        <v>15</v>
      </c>
      <c r="D663" s="2" t="s">
        <v>16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s="2" t="s">
        <v>34</v>
      </c>
      <c r="K663" s="2" t="s">
        <v>89</v>
      </c>
      <c r="L663" s="2">
        <f>1-(F663/E663)</f>
        <v>0.7447777182645956</v>
      </c>
      <c r="M663" s="2">
        <f>N663/E663</f>
        <v>0.45723977861096232</v>
      </c>
      <c r="N663" s="38">
        <f>O663-SUM(G662:I662)</f>
        <v>5122000000</v>
      </c>
      <c r="O663" s="38">
        <f>E663-F663</f>
        <v>8343000000</v>
      </c>
    </row>
    <row r="664" spans="1:15" x14ac:dyDescent="0.35">
      <c r="A664" s="2">
        <v>690</v>
      </c>
      <c r="B664" s="2" t="s">
        <v>347</v>
      </c>
      <c r="C664" s="2" t="s">
        <v>17</v>
      </c>
      <c r="D664" s="2" t="s">
        <v>18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s="2" t="s">
        <v>34</v>
      </c>
      <c r="K664" s="2" t="s">
        <v>89</v>
      </c>
      <c r="L664" s="2">
        <f>1-(F664/E664)</f>
        <v>0.84781036560867817</v>
      </c>
      <c r="M664" s="2">
        <f>N664/E664</f>
        <v>0.69437525110486142</v>
      </c>
      <c r="N664" s="38">
        <f>O664-SUM(G663:I663)</f>
        <v>17283000000</v>
      </c>
      <c r="O664" s="38">
        <f>E664-F664</f>
        <v>21102000000</v>
      </c>
    </row>
    <row r="665" spans="1:15" x14ac:dyDescent="0.35">
      <c r="A665" s="2">
        <v>691</v>
      </c>
      <c r="B665" s="2" t="s">
        <v>347</v>
      </c>
      <c r="C665" s="2" t="s">
        <v>19</v>
      </c>
      <c r="D665" s="2" t="s">
        <v>20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s="2" t="s">
        <v>34</v>
      </c>
      <c r="K665" s="2" t="s">
        <v>89</v>
      </c>
      <c r="L665" s="2">
        <f>1-(F665/E665)</f>
        <v>0.87726339655013941</v>
      </c>
      <c r="M665" s="2">
        <f>N665/E665</f>
        <v>0.69842826066975094</v>
      </c>
      <c r="N665" s="38">
        <f>O665-SUM(G664:I664)</f>
        <v>22796000000</v>
      </c>
      <c r="O665" s="38">
        <f>E665-F665</f>
        <v>28633000000</v>
      </c>
    </row>
    <row r="666" spans="1:15" x14ac:dyDescent="0.35">
      <c r="A666" s="2">
        <v>692</v>
      </c>
      <c r="B666" s="2" t="s">
        <v>348</v>
      </c>
      <c r="C666" s="2" t="s">
        <v>11</v>
      </c>
      <c r="D666" s="2" t="s">
        <v>161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s="2" t="s">
        <v>54</v>
      </c>
      <c r="K666" s="2" t="s">
        <v>162</v>
      </c>
      <c r="L666" s="2">
        <f>1-(F666/E666)</f>
        <v>0.36141914358532923</v>
      </c>
      <c r="M666" s="2">
        <f>N666/E666</f>
        <v>-9.0581238993816843E-4</v>
      </c>
      <c r="N666" s="38">
        <f>O666-SUM(G665:I665)</f>
        <v>-16100000</v>
      </c>
      <c r="O666" s="38">
        <f>E666-F666</f>
        <v>6423900000</v>
      </c>
    </row>
    <row r="667" spans="1:15" x14ac:dyDescent="0.35">
      <c r="A667" s="2">
        <v>693</v>
      </c>
      <c r="B667" s="2" t="s">
        <v>348</v>
      </c>
      <c r="C667" s="2" t="s">
        <v>15</v>
      </c>
      <c r="D667" s="2" t="s">
        <v>163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s="2" t="s">
        <v>54</v>
      </c>
      <c r="K667" s="2" t="s">
        <v>162</v>
      </c>
      <c r="L667" s="2">
        <f>1-(F667/E667)</f>
        <v>0.35566400142940102</v>
      </c>
      <c r="M667" s="2">
        <f>N667/E667</f>
        <v>0.15731786304551748</v>
      </c>
      <c r="N667" s="38">
        <f>O667-SUM(G666:I666)</f>
        <v>2817500000</v>
      </c>
      <c r="O667" s="38">
        <f>E667-F667</f>
        <v>6369800000</v>
      </c>
    </row>
    <row r="668" spans="1:15" x14ac:dyDescent="0.35">
      <c r="A668" s="2">
        <v>694</v>
      </c>
      <c r="B668" s="2" t="s">
        <v>348</v>
      </c>
      <c r="C668" s="2" t="s">
        <v>17</v>
      </c>
      <c r="D668" s="2" t="s">
        <v>164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s="2" t="s">
        <v>54</v>
      </c>
      <c r="K668" s="2" t="s">
        <v>162</v>
      </c>
      <c r="L668" s="2">
        <f>1-(F668/E668)</f>
        <v>0.33744179055376256</v>
      </c>
      <c r="M668" s="2">
        <f>N668/E668</f>
        <v>0.14037764530382352</v>
      </c>
      <c r="N668" s="38">
        <f>O668-SUM(G667:I667)</f>
        <v>2474900000</v>
      </c>
      <c r="O668" s="38">
        <f>E668-F668</f>
        <v>5949200000</v>
      </c>
    </row>
    <row r="669" spans="1:15" x14ac:dyDescent="0.35">
      <c r="A669" s="2">
        <v>695</v>
      </c>
      <c r="B669" s="2" t="s">
        <v>348</v>
      </c>
      <c r="C669" s="2" t="s">
        <v>19</v>
      </c>
      <c r="D669" s="2" t="s">
        <v>165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s="2" t="s">
        <v>54</v>
      </c>
      <c r="K669" s="2" t="s">
        <v>162</v>
      </c>
      <c r="L669" s="2">
        <f>1-(F669/E669)</f>
        <v>0.35195706117816106</v>
      </c>
      <c r="M669" s="2">
        <f>N669/E669</f>
        <v>0.15102849104334334</v>
      </c>
      <c r="N669" s="38">
        <f>O669-SUM(G668:I668)</f>
        <v>2501500000</v>
      </c>
      <c r="O669" s="38">
        <f>E669-F669</f>
        <v>5829500000</v>
      </c>
    </row>
    <row r="670" spans="1:15" x14ac:dyDescent="0.35">
      <c r="A670" s="2">
        <v>696</v>
      </c>
      <c r="B670" s="2" t="s">
        <v>349</v>
      </c>
      <c r="C670" s="2" t="s">
        <v>11</v>
      </c>
      <c r="D670" s="2" t="s">
        <v>16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s="2" t="s">
        <v>28</v>
      </c>
      <c r="K670" s="2" t="s">
        <v>116</v>
      </c>
      <c r="L670" s="2">
        <f>1-(F670/E670)</f>
        <v>0.42511830157309116</v>
      </c>
      <c r="M670" s="2">
        <f>N670/E670</f>
        <v>2.623097582811101E-2</v>
      </c>
      <c r="N670" s="38">
        <f>O670-SUM(G669:I669)</f>
        <v>205100000</v>
      </c>
      <c r="O670" s="38">
        <f>E670-F670</f>
        <v>3324000000</v>
      </c>
    </row>
    <row r="671" spans="1:15" x14ac:dyDescent="0.35">
      <c r="A671" s="2">
        <v>697</v>
      </c>
      <c r="B671" s="2" t="s">
        <v>349</v>
      </c>
      <c r="C671" s="2" t="s">
        <v>15</v>
      </c>
      <c r="D671" s="2" t="s">
        <v>18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s="2" t="s">
        <v>28</v>
      </c>
      <c r="K671" s="2" t="s">
        <v>116</v>
      </c>
      <c r="L671" s="2">
        <f>1-(F671/E671)</f>
        <v>0.41708697889861035</v>
      </c>
      <c r="M671" s="2">
        <f>N671/E671</f>
        <v>0.22490993309315491</v>
      </c>
      <c r="N671" s="38">
        <f>O671-SUM(G670:I670)</f>
        <v>2185000000</v>
      </c>
      <c r="O671" s="38">
        <f>E671-F671</f>
        <v>4052000000</v>
      </c>
    </row>
    <row r="672" spans="1:15" x14ac:dyDescent="0.35">
      <c r="A672" s="2">
        <v>698</v>
      </c>
      <c r="B672" s="2" t="s">
        <v>349</v>
      </c>
      <c r="C672" s="2" t="s">
        <v>17</v>
      </c>
      <c r="D672" s="2" t="s">
        <v>20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s="2" t="s">
        <v>28</v>
      </c>
      <c r="K672" s="2" t="s">
        <v>116</v>
      </c>
      <c r="L672" s="2">
        <f>1-(F672/E672)</f>
        <v>0.40094391395017015</v>
      </c>
      <c r="M672" s="2">
        <f>N672/E672</f>
        <v>0.17594117001426846</v>
      </c>
      <c r="N672" s="38">
        <f>O672-SUM(G671:I671)</f>
        <v>1603000000</v>
      </c>
      <c r="O672" s="38">
        <f>E672-F672</f>
        <v>3653000000</v>
      </c>
    </row>
    <row r="673" spans="1:15" x14ac:dyDescent="0.35">
      <c r="A673" s="2">
        <v>699</v>
      </c>
      <c r="B673" s="2" t="s">
        <v>349</v>
      </c>
      <c r="C673" s="2" t="s">
        <v>19</v>
      </c>
      <c r="D673" s="2" t="s">
        <v>78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s="2" t="s">
        <v>28</v>
      </c>
      <c r="K673" s="2" t="s">
        <v>116</v>
      </c>
      <c r="L673" s="2">
        <f>1-(F673/E673)</f>
        <v>0.39893503727369539</v>
      </c>
      <c r="M673" s="2">
        <f>N673/E673</f>
        <v>0.15069222577209798</v>
      </c>
      <c r="N673" s="38">
        <f>O673-SUM(G672:I672)</f>
        <v>1415000000</v>
      </c>
      <c r="O673" s="38">
        <f>E673-F673</f>
        <v>3746000000</v>
      </c>
    </row>
    <row r="674" spans="1:15" x14ac:dyDescent="0.35">
      <c r="A674" s="2">
        <v>700</v>
      </c>
      <c r="B674" s="2" t="s">
        <v>350</v>
      </c>
      <c r="C674" s="2" t="s">
        <v>11</v>
      </c>
      <c r="D674" s="2" t="s">
        <v>16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s="2" t="s">
        <v>23</v>
      </c>
      <c r="K674" s="2" t="s">
        <v>322</v>
      </c>
      <c r="L674" s="2">
        <f>1-(F674/E674)</f>
        <v>0.11615742438572452</v>
      </c>
      <c r="M674" s="2">
        <f>N674/E674</f>
        <v>0.10150102620522818</v>
      </c>
      <c r="N674" s="38">
        <f>O674-SUM(G673:I673)</f>
        <v>15776000000</v>
      </c>
      <c r="O674" s="38">
        <f>E674-F674</f>
        <v>18054000000</v>
      </c>
    </row>
    <row r="675" spans="1:15" x14ac:dyDescent="0.35">
      <c r="A675" s="2">
        <v>701</v>
      </c>
      <c r="B675" s="2" t="s">
        <v>350</v>
      </c>
      <c r="C675" s="2" t="s">
        <v>15</v>
      </c>
      <c r="D675" s="2" t="s">
        <v>18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s="2" t="s">
        <v>23</v>
      </c>
      <c r="K675" s="2" t="s">
        <v>322</v>
      </c>
      <c r="L675" s="2">
        <f>1-(F675/E675)</f>
        <v>8.8553123536994405E-2</v>
      </c>
      <c r="M675" s="2">
        <f>N675/E675</f>
        <v>9.1451878739682805E-3</v>
      </c>
      <c r="N675" s="38">
        <f>O675-SUM(G674:I674)</f>
        <v>1426000000</v>
      </c>
      <c r="O675" s="38">
        <f>E675-F675</f>
        <v>13808000000</v>
      </c>
    </row>
    <row r="676" spans="1:15" x14ac:dyDescent="0.35">
      <c r="A676" s="2">
        <v>702</v>
      </c>
      <c r="B676" s="2" t="s">
        <v>350</v>
      </c>
      <c r="C676" s="2" t="s">
        <v>17</v>
      </c>
      <c r="D676" s="2" t="s">
        <v>20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s="2" t="s">
        <v>23</v>
      </c>
      <c r="K676" s="2" t="s">
        <v>322</v>
      </c>
      <c r="L676" s="2">
        <f>1-(F676/E676)</f>
        <v>0.12012654572186199</v>
      </c>
      <c r="M676" s="2">
        <f>N676/E676</f>
        <v>4.0326603481320063E-2</v>
      </c>
      <c r="N676" s="38">
        <f>O676-SUM(G675:I675)</f>
        <v>6144000000</v>
      </c>
      <c r="O676" s="38">
        <f>E676-F676</f>
        <v>18302000000</v>
      </c>
    </row>
    <row r="677" spans="1:15" x14ac:dyDescent="0.35">
      <c r="A677" s="2">
        <v>703</v>
      </c>
      <c r="B677" s="2" t="s">
        <v>350</v>
      </c>
      <c r="C677" s="2" t="s">
        <v>19</v>
      </c>
      <c r="D677" s="2" t="s">
        <v>78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s="2" t="s">
        <v>23</v>
      </c>
      <c r="K677" s="2" t="s">
        <v>322</v>
      </c>
      <c r="L677" s="2">
        <f>1-(F677/E677)</f>
        <v>0.12774972953479991</v>
      </c>
      <c r="M677" s="2">
        <f>N677/E677</f>
        <v>4.7181151580718839E-2</v>
      </c>
      <c r="N677" s="38">
        <f>O677-SUM(G676:I676)</f>
        <v>7850000000</v>
      </c>
      <c r="O677" s="38">
        <f>E677-F677</f>
        <v>21255000000</v>
      </c>
    </row>
    <row r="678" spans="1:15" x14ac:dyDescent="0.35">
      <c r="A678" s="2">
        <v>704</v>
      </c>
      <c r="B678" s="2" t="s">
        <v>351</v>
      </c>
      <c r="C678" s="2" t="s">
        <v>11</v>
      </c>
      <c r="D678" s="2" t="s">
        <v>12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s="2" t="s">
        <v>23</v>
      </c>
      <c r="K678" s="2" t="s">
        <v>106</v>
      </c>
      <c r="L678" s="2">
        <f>1-(F678/E678)</f>
        <v>0.29031268797255361</v>
      </c>
      <c r="M678" s="2">
        <f>N678/E678</f>
        <v>-0.60949665387723306</v>
      </c>
      <c r="N678" s="38">
        <f>O678-SUM(G677:I677)</f>
        <v>-7931909000</v>
      </c>
      <c r="O678" s="38">
        <f>E678-F678</f>
        <v>3778091000</v>
      </c>
    </row>
    <row r="679" spans="1:15" x14ac:dyDescent="0.35">
      <c r="A679" s="2">
        <v>705</v>
      </c>
      <c r="B679" s="2" t="s">
        <v>351</v>
      </c>
      <c r="C679" s="2" t="s">
        <v>15</v>
      </c>
      <c r="D679" s="2" t="s">
        <v>16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s="2" t="s">
        <v>23</v>
      </c>
      <c r="K679" s="2" t="s">
        <v>106</v>
      </c>
      <c r="L679" s="2">
        <f>1-(F679/E679)</f>
        <v>0.29975614872249956</v>
      </c>
      <c r="M679" s="2">
        <f>N679/E679</f>
        <v>0.10406473491713183</v>
      </c>
      <c r="N679" s="38">
        <f>O679-SUM(G678:I678)</f>
        <v>1465007000</v>
      </c>
      <c r="O679" s="38">
        <f>E679-F679</f>
        <v>4219920000</v>
      </c>
    </row>
    <row r="680" spans="1:15" x14ac:dyDescent="0.35">
      <c r="A680" s="2">
        <v>706</v>
      </c>
      <c r="B680" s="2" t="s">
        <v>351</v>
      </c>
      <c r="C680" s="2" t="s">
        <v>17</v>
      </c>
      <c r="D680" s="2" t="s">
        <v>18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s="2" t="s">
        <v>23</v>
      </c>
      <c r="K680" s="2" t="s">
        <v>106</v>
      </c>
      <c r="L680" s="2">
        <f>1-(F680/E680)</f>
        <v>0.29943075864019031</v>
      </c>
      <c r="M680" s="2">
        <f>N680/E680</f>
        <v>9.3326094649420627E-2</v>
      </c>
      <c r="N680" s="38">
        <f>O680-SUM(G679:I679)</f>
        <v>1431776000</v>
      </c>
      <c r="O680" s="38">
        <f>E680-F680</f>
        <v>4593761000</v>
      </c>
    </row>
    <row r="681" spans="1:15" x14ac:dyDescent="0.35">
      <c r="A681" s="2">
        <v>707</v>
      </c>
      <c r="B681" s="2" t="s">
        <v>351</v>
      </c>
      <c r="C681" s="2" t="s">
        <v>19</v>
      </c>
      <c r="D681" s="2" t="s">
        <v>20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s="2" t="s">
        <v>23</v>
      </c>
      <c r="K681" s="2" t="s">
        <v>106</v>
      </c>
      <c r="L681" s="2">
        <f>1-(F681/E681)</f>
        <v>0.29815699483587876</v>
      </c>
      <c r="M681" s="2">
        <f>N681/E681</f>
        <v>7.1564519055049847E-2</v>
      </c>
      <c r="N681" s="38">
        <f>O681-SUM(G680:I680)</f>
        <v>1093509000</v>
      </c>
      <c r="O681" s="38">
        <f>E681-F681</f>
        <v>4555852000</v>
      </c>
    </row>
    <row r="682" spans="1:15" x14ac:dyDescent="0.35">
      <c r="A682" s="2">
        <v>708</v>
      </c>
      <c r="B682" s="2" t="s">
        <v>352</v>
      </c>
      <c r="C682" s="2" t="s">
        <v>11</v>
      </c>
      <c r="D682" s="2" t="s">
        <v>247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s="2" t="s">
        <v>28</v>
      </c>
      <c r="K682" s="2" t="s">
        <v>57</v>
      </c>
      <c r="L682" s="2">
        <f>1-(F682/E682)</f>
        <v>0.63716206291197142</v>
      </c>
      <c r="M682" s="2">
        <f>N682/E682</f>
        <v>-0.80188499374769295</v>
      </c>
      <c r="N682" s="38">
        <f>O682-SUM(G681:I681)</f>
        <v>-1905217000</v>
      </c>
      <c r="O682" s="38">
        <f>E682-F682</f>
        <v>1513848000</v>
      </c>
    </row>
    <row r="683" spans="1:15" x14ac:dyDescent="0.35">
      <c r="A683" s="2">
        <v>709</v>
      </c>
      <c r="B683" s="2" t="s">
        <v>352</v>
      </c>
      <c r="C683" s="2" t="s">
        <v>15</v>
      </c>
      <c r="D683" s="2" t="s">
        <v>249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s="2" t="s">
        <v>28</v>
      </c>
      <c r="K683" s="2" t="s">
        <v>57</v>
      </c>
      <c r="L683" s="2">
        <f>1-(F683/E683)</f>
        <v>0.62719772174536725</v>
      </c>
      <c r="M683" s="2">
        <f>N683/E683</f>
        <v>0.17436759954835809</v>
      </c>
      <c r="N683" s="38">
        <f>O683-SUM(G682:I682)</f>
        <v>445376000</v>
      </c>
      <c r="O683" s="38">
        <f>E683-F683</f>
        <v>1602011000</v>
      </c>
    </row>
    <row r="684" spans="1:15" x14ac:dyDescent="0.35">
      <c r="A684" s="2">
        <v>710</v>
      </c>
      <c r="B684" s="2" t="s">
        <v>352</v>
      </c>
      <c r="C684" s="2" t="s">
        <v>17</v>
      </c>
      <c r="D684" s="2" t="s">
        <v>164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s="2" t="s">
        <v>28</v>
      </c>
      <c r="K684" s="2" t="s">
        <v>57</v>
      </c>
      <c r="L684" s="2">
        <f>1-(F684/E684)</f>
        <v>0.63150291413907256</v>
      </c>
      <c r="M684" s="2">
        <f>N684/E684</f>
        <v>0.20012813126640849</v>
      </c>
      <c r="N684" s="38">
        <f>O684-SUM(G683:I683)</f>
        <v>555099000</v>
      </c>
      <c r="O684" s="38">
        <f>E684-F684</f>
        <v>1751611000</v>
      </c>
    </row>
    <row r="685" spans="1:15" x14ac:dyDescent="0.35">
      <c r="A685" s="2">
        <v>711</v>
      </c>
      <c r="B685" s="2" t="s">
        <v>352</v>
      </c>
      <c r="C685" s="2" t="s">
        <v>19</v>
      </c>
      <c r="D685" s="2" t="s">
        <v>250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s="2" t="s">
        <v>28</v>
      </c>
      <c r="K685" s="2" t="s">
        <v>57</v>
      </c>
      <c r="L685" s="2">
        <f>1-(F685/E685)</f>
        <v>0.60400979935476085</v>
      </c>
      <c r="M685" s="2">
        <f>N685/E685</f>
        <v>0.15716819350275177</v>
      </c>
      <c r="N685" s="38">
        <f>O685-SUM(G684:I684)</f>
        <v>455497000</v>
      </c>
      <c r="O685" s="38">
        <f>E685-F685</f>
        <v>1750511000</v>
      </c>
    </row>
    <row r="686" spans="1:15" x14ac:dyDescent="0.35">
      <c r="A686" s="2">
        <v>712</v>
      </c>
      <c r="B686" s="2" t="s">
        <v>353</v>
      </c>
      <c r="C686" s="2" t="s">
        <v>11</v>
      </c>
      <c r="D686" s="3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s="2" t="s">
        <v>23</v>
      </c>
      <c r="K686" s="2" t="s">
        <v>334</v>
      </c>
      <c r="L686" s="2">
        <f>1-(F686/E686)</f>
        <v>0.3942879049262028</v>
      </c>
      <c r="M686" s="2">
        <f>N686/E686</f>
        <v>0.3095925499968053</v>
      </c>
      <c r="N686" s="38">
        <f>O686-SUM(G685:I685)</f>
        <v>4845433000</v>
      </c>
      <c r="O686" s="38">
        <f>E686-F686</f>
        <v>6171000000</v>
      </c>
    </row>
    <row r="687" spans="1:15" x14ac:dyDescent="0.35">
      <c r="A687" s="2">
        <v>713</v>
      </c>
      <c r="B687" s="2" t="s">
        <v>353</v>
      </c>
      <c r="C687" s="2" t="s">
        <v>15</v>
      </c>
      <c r="D687" s="3">
        <v>41641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s="2" t="s">
        <v>23</v>
      </c>
      <c r="K687" s="2" t="s">
        <v>334</v>
      </c>
      <c r="L687" s="2">
        <f>1-(F687/E687)</f>
        <v>0.38970770374040131</v>
      </c>
      <c r="M687" s="2">
        <f>N687/E687</f>
        <v>0.38970770374040131</v>
      </c>
      <c r="N687" s="38">
        <f>O687-SUM(G686:I686)</f>
        <v>6293000000</v>
      </c>
      <c r="O687" s="38">
        <f>E687-F687</f>
        <v>6293000000</v>
      </c>
    </row>
    <row r="688" spans="1:15" x14ac:dyDescent="0.35">
      <c r="A688" s="2">
        <v>714</v>
      </c>
      <c r="B688" s="2" t="s">
        <v>353</v>
      </c>
      <c r="C688" s="2" t="s">
        <v>17</v>
      </c>
      <c r="D688" s="2" t="s">
        <v>61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s="2" t="s">
        <v>23</v>
      </c>
      <c r="K688" s="2" t="s">
        <v>334</v>
      </c>
      <c r="L688" s="2">
        <f>1-(F688/E688)</f>
        <v>0.38265895953757223</v>
      </c>
      <c r="M688" s="2">
        <f>N688/E688</f>
        <v>0.38265895953757223</v>
      </c>
      <c r="N688" s="38">
        <f>O688-SUM(G687:I687)</f>
        <v>6289000000</v>
      </c>
      <c r="O688" s="38">
        <f>E688-F688</f>
        <v>6289000000</v>
      </c>
    </row>
    <row r="689" spans="1:15" x14ac:dyDescent="0.35">
      <c r="A689" s="2">
        <v>715</v>
      </c>
      <c r="B689" s="2" t="s">
        <v>353</v>
      </c>
      <c r="C689" s="2" t="s">
        <v>19</v>
      </c>
      <c r="D689" s="2" t="s">
        <v>147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s="2" t="s">
        <v>23</v>
      </c>
      <c r="K689" s="2" t="s">
        <v>334</v>
      </c>
      <c r="L689" s="2">
        <f>1-(F689/E689)</f>
        <v>0.36209406849401782</v>
      </c>
      <c r="M689" s="2">
        <f>N689/E689</f>
        <v>0.36209406849401787</v>
      </c>
      <c r="N689" s="38">
        <f>O689-SUM(G688:I688)</f>
        <v>5720000000</v>
      </c>
      <c r="O689" s="38">
        <f>E689-F689</f>
        <v>5720000000</v>
      </c>
    </row>
    <row r="690" spans="1:15" x14ac:dyDescent="0.35">
      <c r="A690" s="2">
        <v>716</v>
      </c>
      <c r="B690" s="2" t="s">
        <v>354</v>
      </c>
      <c r="C690" s="2" t="s">
        <v>11</v>
      </c>
      <c r="D690" s="2" t="s">
        <v>22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s="2" t="s">
        <v>23</v>
      </c>
      <c r="K690" s="2" t="s">
        <v>355</v>
      </c>
      <c r="L690" s="2">
        <f>1-(F690/E690)</f>
        <v>0.52969519548546862</v>
      </c>
      <c r="M690" s="2">
        <f>N690/E690</f>
        <v>0.52969519548546862</v>
      </c>
      <c r="N690" s="38">
        <f>O690-SUM(G689:I689)</f>
        <v>1438480000</v>
      </c>
      <c r="O690" s="38">
        <f>E690-F690</f>
        <v>1438480000</v>
      </c>
    </row>
    <row r="691" spans="1:15" x14ac:dyDescent="0.35">
      <c r="A691" s="2">
        <v>717</v>
      </c>
      <c r="B691" s="2" t="s">
        <v>354</v>
      </c>
      <c r="C691" s="2" t="s">
        <v>15</v>
      </c>
      <c r="D691" s="2" t="s">
        <v>25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s="2" t="s">
        <v>23</v>
      </c>
      <c r="K691" s="2" t="s">
        <v>355</v>
      </c>
      <c r="L691" s="2">
        <f>1-(F691/E691)</f>
        <v>0.53471872077864591</v>
      </c>
      <c r="M691" s="2">
        <f>N691/E691</f>
        <v>0.21770989315124603</v>
      </c>
      <c r="N691" s="38">
        <f>O691-SUM(G690:I690)</f>
        <v>572980000</v>
      </c>
      <c r="O691" s="38">
        <f>E691-F691</f>
        <v>1407300000</v>
      </c>
    </row>
    <row r="692" spans="1:15" x14ac:dyDescent="0.35">
      <c r="A692" s="2">
        <v>718</v>
      </c>
      <c r="B692" s="2" t="s">
        <v>354</v>
      </c>
      <c r="C692" s="2" t="s">
        <v>17</v>
      </c>
      <c r="D692" s="2" t="s">
        <v>356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s="2" t="s">
        <v>23</v>
      </c>
      <c r="K692" s="2" t="s">
        <v>355</v>
      </c>
      <c r="L692" s="2">
        <f>1-(F692/E692)</f>
        <v>0.55890043328045347</v>
      </c>
      <c r="M692" s="2">
        <f>N692/E692</f>
        <v>0.26862970092571109</v>
      </c>
      <c r="N692" s="38">
        <f>O692-SUM(G691:I691)</f>
        <v>771144000</v>
      </c>
      <c r="O692" s="38">
        <f>E692-F692</f>
        <v>1604412000</v>
      </c>
    </row>
    <row r="693" spans="1:15" x14ac:dyDescent="0.35">
      <c r="A693" s="2">
        <v>719</v>
      </c>
      <c r="B693" s="2" t="s">
        <v>354</v>
      </c>
      <c r="C693" s="2" t="s">
        <v>19</v>
      </c>
      <c r="D693" s="2" t="s">
        <v>357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s="2" t="s">
        <v>23</v>
      </c>
      <c r="K693" s="2" t="s">
        <v>355</v>
      </c>
      <c r="L693" s="2">
        <f>1-(F693/E693)</f>
        <v>0.54558747921298312</v>
      </c>
      <c r="M693" s="2">
        <f>N693/E693</f>
        <v>0.22158091246582773</v>
      </c>
      <c r="N693" s="38">
        <f>O693-SUM(G692:I692)</f>
        <v>624918000</v>
      </c>
      <c r="O693" s="38">
        <f>E693-F693</f>
        <v>1538704000</v>
      </c>
    </row>
    <row r="694" spans="1:15" x14ac:dyDescent="0.35">
      <c r="A694" s="2">
        <v>720</v>
      </c>
      <c r="B694" s="2" t="s">
        <v>358</v>
      </c>
      <c r="C694" s="2" t="s">
        <v>11</v>
      </c>
      <c r="D694" s="2" t="s">
        <v>16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s="2" t="s">
        <v>23</v>
      </c>
      <c r="K694" s="2" t="s">
        <v>359</v>
      </c>
      <c r="L694" s="2">
        <f>1-(F694/E694)</f>
        <v>0.21074718526100311</v>
      </c>
      <c r="M694" s="2">
        <f>N694/E694</f>
        <v>0.16012676560900715</v>
      </c>
      <c r="N694" s="38">
        <f>O694-SUM(G693:I693)</f>
        <v>3128877000</v>
      </c>
      <c r="O694" s="38">
        <f>E694-F694</f>
        <v>4118000000</v>
      </c>
    </row>
    <row r="695" spans="1:15" x14ac:dyDescent="0.35">
      <c r="A695" s="2">
        <v>721</v>
      </c>
      <c r="B695" s="2" t="s">
        <v>358</v>
      </c>
      <c r="C695" s="2" t="s">
        <v>15</v>
      </c>
      <c r="D695" s="2" t="s">
        <v>18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s="2" t="s">
        <v>23</v>
      </c>
      <c r="K695" s="2" t="s">
        <v>359</v>
      </c>
      <c r="L695" s="2">
        <f>1-(F695/E695)</f>
        <v>0.23332230675928989</v>
      </c>
      <c r="M695" s="2">
        <f>N695/E695</f>
        <v>7.8068144227588482E-2</v>
      </c>
      <c r="N695" s="38">
        <f>O695-SUM(G694:I694)</f>
        <v>1416000000</v>
      </c>
      <c r="O695" s="38">
        <f>E695-F695</f>
        <v>4232000000</v>
      </c>
    </row>
    <row r="696" spans="1:15" x14ac:dyDescent="0.35">
      <c r="A696" s="2">
        <v>722</v>
      </c>
      <c r="B696" s="2" t="s">
        <v>358</v>
      </c>
      <c r="C696" s="2" t="s">
        <v>17</v>
      </c>
      <c r="D696" s="2" t="s">
        <v>20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s="2" t="s">
        <v>23</v>
      </c>
      <c r="K696" s="2" t="s">
        <v>359</v>
      </c>
      <c r="L696" s="2">
        <f>1-(F696/E696)</f>
        <v>0.26023231770358202</v>
      </c>
      <c r="M696" s="2">
        <f>N696/E696</f>
        <v>8.9034847655537305E-2</v>
      </c>
      <c r="N696" s="38">
        <f>O696-SUM(G695:I695)</f>
        <v>1464000000</v>
      </c>
      <c r="O696" s="38">
        <f>E696-F696</f>
        <v>4279000000</v>
      </c>
    </row>
    <row r="697" spans="1:15" x14ac:dyDescent="0.35">
      <c r="A697" s="2">
        <v>723</v>
      </c>
      <c r="B697" s="2" t="s">
        <v>358</v>
      </c>
      <c r="C697" s="2" t="s">
        <v>19</v>
      </c>
      <c r="D697" s="2" t="s">
        <v>78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s="2" t="s">
        <v>23</v>
      </c>
      <c r="K697" s="2" t="s">
        <v>359</v>
      </c>
      <c r="L697" s="2">
        <f>1-(F697/E697)</f>
        <v>0.27615780445969129</v>
      </c>
      <c r="M697" s="2">
        <f>N697/E697</f>
        <v>9.6186832035888639E-2</v>
      </c>
      <c r="N697" s="38">
        <f>O697-SUM(G696:I696)</f>
        <v>1458000000</v>
      </c>
      <c r="O697" s="38">
        <f>E697-F697</f>
        <v>4186000000</v>
      </c>
    </row>
    <row r="698" spans="1:15" x14ac:dyDescent="0.35">
      <c r="A698" s="2">
        <v>724</v>
      </c>
      <c r="B698" s="2" t="s">
        <v>360</v>
      </c>
      <c r="C698" s="2" t="s">
        <v>11</v>
      </c>
      <c r="D698" s="2" t="s">
        <v>12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s="2" t="s">
        <v>13</v>
      </c>
      <c r="K698" s="2" t="s">
        <v>361</v>
      </c>
      <c r="L698" s="2">
        <f>1-(F698/E698)</f>
        <v>0.43755757652615157</v>
      </c>
      <c r="M698" s="2">
        <f>N698/E698</f>
        <v>0.14515681206072148</v>
      </c>
      <c r="N698" s="38">
        <f>O698-SUM(G697:I697)</f>
        <v>1299160000</v>
      </c>
      <c r="O698" s="38">
        <f>E698-F698</f>
        <v>3916160000</v>
      </c>
    </row>
    <row r="699" spans="1:15" x14ac:dyDescent="0.35">
      <c r="A699" s="2">
        <v>725</v>
      </c>
      <c r="B699" s="2" t="s">
        <v>360</v>
      </c>
      <c r="C699" s="2" t="s">
        <v>15</v>
      </c>
      <c r="D699" s="2" t="s">
        <v>16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s="2" t="s">
        <v>13</v>
      </c>
      <c r="K699" s="2" t="s">
        <v>361</v>
      </c>
      <c r="L699" s="2">
        <f>1-(F699/E699)</f>
        <v>0.43829085255205735</v>
      </c>
      <c r="M699" s="2">
        <f>N699/E699</f>
        <v>0.1431958734267185</v>
      </c>
      <c r="N699" s="38">
        <f>O699-SUM(G698:I698)</f>
        <v>1351448000</v>
      </c>
      <c r="O699" s="38">
        <f>E699-F699</f>
        <v>4136483000</v>
      </c>
    </row>
    <row r="700" spans="1:15" x14ac:dyDescent="0.35">
      <c r="A700" s="2">
        <v>726</v>
      </c>
      <c r="B700" s="2" t="s">
        <v>360</v>
      </c>
      <c r="C700" s="2" t="s">
        <v>17</v>
      </c>
      <c r="D700" s="2" t="s">
        <v>18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s="2" t="s">
        <v>13</v>
      </c>
      <c r="K700" s="2" t="s">
        <v>361</v>
      </c>
      <c r="L700" s="2">
        <f>1-(F700/E700)</f>
        <v>0.43294153018082471</v>
      </c>
      <c r="M700" s="2">
        <f>N700/E700</f>
        <v>0.14797992524400266</v>
      </c>
      <c r="N700" s="38">
        <f>O700-SUM(G699:I699)</f>
        <v>1474613000</v>
      </c>
      <c r="O700" s="38">
        <f>E700-F700</f>
        <v>4314242000</v>
      </c>
    </row>
    <row r="701" spans="1:15" x14ac:dyDescent="0.35">
      <c r="A701" s="2">
        <v>727</v>
      </c>
      <c r="B701" s="2" t="s">
        <v>360</v>
      </c>
      <c r="C701" s="2" t="s">
        <v>19</v>
      </c>
      <c r="D701" s="2" t="s">
        <v>20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s="2" t="s">
        <v>13</v>
      </c>
      <c r="K701" s="2" t="s">
        <v>361</v>
      </c>
      <c r="L701" s="2">
        <f>1-(F701/E701)</f>
        <v>0.42427204246823347</v>
      </c>
      <c r="M701" s="2">
        <f>N701/E701</f>
        <v>0.12676770492342418</v>
      </c>
      <c r="N701" s="38">
        <f>O701-SUM(G700:I700)</f>
        <v>1264303000</v>
      </c>
      <c r="O701" s="38">
        <f>E701-F701</f>
        <v>4231428000</v>
      </c>
    </row>
    <row r="702" spans="1:15" x14ac:dyDescent="0.35">
      <c r="A702" s="2">
        <v>728</v>
      </c>
      <c r="B702" s="2" t="s">
        <v>362</v>
      </c>
      <c r="C702" s="2" t="s">
        <v>11</v>
      </c>
      <c r="D702" s="2" t="s">
        <v>16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s="2" t="s">
        <v>110</v>
      </c>
      <c r="K702" s="2" t="s">
        <v>151</v>
      </c>
      <c r="L702" s="2">
        <f>1-(F702/E702)</f>
        <v>0.15206448540915585</v>
      </c>
      <c r="M702" s="2">
        <f>N702/E702</f>
        <v>5.2373716073736483E-2</v>
      </c>
      <c r="N702" s="38">
        <f>O702-SUM(G701:I701)</f>
        <v>1539892000</v>
      </c>
      <c r="O702" s="38">
        <f>E702-F702</f>
        <v>4471000000</v>
      </c>
    </row>
    <row r="703" spans="1:15" x14ac:dyDescent="0.35">
      <c r="A703" s="2">
        <v>729</v>
      </c>
      <c r="B703" s="2" t="s">
        <v>362</v>
      </c>
      <c r="C703" s="2" t="s">
        <v>15</v>
      </c>
      <c r="D703" s="2" t="s">
        <v>18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s="2" t="s">
        <v>110</v>
      </c>
      <c r="K703" s="2" t="s">
        <v>151</v>
      </c>
      <c r="L703" s="2">
        <f>1-(F703/E703)</f>
        <v>0.16842105263157892</v>
      </c>
      <c r="M703" s="2">
        <f>N703/E703</f>
        <v>0.12786735625190143</v>
      </c>
      <c r="N703" s="38">
        <f>O703-SUM(G702:I702)</f>
        <v>4203000000</v>
      </c>
      <c r="O703" s="38">
        <f>E703-F703</f>
        <v>5536000000</v>
      </c>
    </row>
    <row r="704" spans="1:15" x14ac:dyDescent="0.35">
      <c r="A704" s="2">
        <v>730</v>
      </c>
      <c r="B704" s="2" t="s">
        <v>362</v>
      </c>
      <c r="C704" s="2" t="s">
        <v>17</v>
      </c>
      <c r="D704" s="2" t="s">
        <v>20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s="2" t="s">
        <v>110</v>
      </c>
      <c r="K704" s="2" t="s">
        <v>151</v>
      </c>
      <c r="L704" s="2">
        <f>1-(F704/E704)</f>
        <v>0.10663055896416029</v>
      </c>
      <c r="M704" s="2">
        <f>N704/E704</f>
        <v>9.4232640798882925E-2</v>
      </c>
      <c r="N704" s="38">
        <f>O704-SUM(G703:I703)</f>
        <v>2227000000</v>
      </c>
      <c r="O704" s="38">
        <f>E704-F704</f>
        <v>2520000000</v>
      </c>
    </row>
    <row r="705" spans="1:15" x14ac:dyDescent="0.35">
      <c r="A705" s="2">
        <v>731</v>
      </c>
      <c r="B705" s="2" t="s">
        <v>362</v>
      </c>
      <c r="C705" s="2" t="s">
        <v>19</v>
      </c>
      <c r="D705" s="2" t="s">
        <v>78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s="2" t="s">
        <v>110</v>
      </c>
      <c r="K705" s="2" t="s">
        <v>151</v>
      </c>
      <c r="L705" s="2">
        <f>1-(F705/E705)</f>
        <v>5.4384087618807864E-2</v>
      </c>
      <c r="M705" s="2">
        <f>N705/E705</f>
        <v>4.1795178447787497E-2</v>
      </c>
      <c r="N705" s="38">
        <f>O705-SUM(G704:I704)</f>
        <v>664000000</v>
      </c>
      <c r="O705" s="38">
        <f>E705-F705</f>
        <v>864000000</v>
      </c>
    </row>
    <row r="706" spans="1:15" x14ac:dyDescent="0.35">
      <c r="A706" s="2">
        <v>732</v>
      </c>
      <c r="B706" s="2" t="s">
        <v>363</v>
      </c>
      <c r="C706" s="2" t="s">
        <v>11</v>
      </c>
      <c r="D706" s="2" t="s">
        <v>167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s="2" t="s">
        <v>23</v>
      </c>
      <c r="K706" s="2" t="s">
        <v>355</v>
      </c>
      <c r="L706" s="2">
        <f>1-(F706/E706)</f>
        <v>0.25690102148938931</v>
      </c>
      <c r="M706" s="2">
        <f>N706/E706</f>
        <v>0.20385114203826013</v>
      </c>
      <c r="N706" s="38">
        <f>O706-SUM(G705:I705)</f>
        <v>876120000</v>
      </c>
      <c r="O706" s="38">
        <f>E706-F706</f>
        <v>1104120000</v>
      </c>
    </row>
    <row r="707" spans="1:15" x14ac:dyDescent="0.35">
      <c r="A707" s="2">
        <v>733</v>
      </c>
      <c r="B707" s="2" t="s">
        <v>363</v>
      </c>
      <c r="C707" s="2" t="s">
        <v>15</v>
      </c>
      <c r="D707" s="2" t="s">
        <v>168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s="2" t="s">
        <v>23</v>
      </c>
      <c r="K707" s="2" t="s">
        <v>355</v>
      </c>
      <c r="L707" s="2">
        <f>1-(F707/E707)</f>
        <v>0.27235143123760508</v>
      </c>
      <c r="M707" s="2">
        <f>N707/E707</f>
        <v>0.10354300462392795</v>
      </c>
      <c r="N707" s="38">
        <f>O707-SUM(G706:I706)</f>
        <v>553798000</v>
      </c>
      <c r="O707" s="38">
        <f>E707-F707</f>
        <v>1456667000</v>
      </c>
    </row>
    <row r="708" spans="1:15" x14ac:dyDescent="0.35">
      <c r="A708" s="2">
        <v>734</v>
      </c>
      <c r="B708" s="2" t="s">
        <v>363</v>
      </c>
      <c r="C708" s="2" t="s">
        <v>17</v>
      </c>
      <c r="D708" s="2" t="s">
        <v>169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s="2" t="s">
        <v>23</v>
      </c>
      <c r="K708" s="2" t="s">
        <v>355</v>
      </c>
      <c r="L708" s="2">
        <f>1-(F708/E708)</f>
        <v>0.29520980059938617</v>
      </c>
      <c r="M708" s="2">
        <f>N708/E708</f>
        <v>0.11212521507897995</v>
      </c>
      <c r="N708" s="38">
        <f>O708-SUM(G707:I707)</f>
        <v>690164000</v>
      </c>
      <c r="O708" s="38">
        <f>E708-F708</f>
        <v>1817104000</v>
      </c>
    </row>
    <row r="709" spans="1:15" x14ac:dyDescent="0.35">
      <c r="A709" s="2">
        <v>735</v>
      </c>
      <c r="B709" s="2" t="s">
        <v>363</v>
      </c>
      <c r="C709" s="2" t="s">
        <v>19</v>
      </c>
      <c r="D709" s="2" t="s">
        <v>170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s="2" t="s">
        <v>23</v>
      </c>
      <c r="K709" s="2" t="s">
        <v>355</v>
      </c>
      <c r="L709" s="2">
        <f>1-(F709/E709)</f>
        <v>0.3028340738194325</v>
      </c>
      <c r="M709" s="2">
        <f>N709/E709</f>
        <v>0.10787267805956181</v>
      </c>
      <c r="N709" s="38">
        <f>O709-SUM(G708:I708)</f>
        <v>745581000</v>
      </c>
      <c r="O709" s="38">
        <f>E709-F709</f>
        <v>2093091000</v>
      </c>
    </row>
    <row r="710" spans="1:15" x14ac:dyDescent="0.35">
      <c r="A710" s="2">
        <v>736</v>
      </c>
      <c r="B710" s="2" t="s">
        <v>364</v>
      </c>
      <c r="C710" s="2" t="s">
        <v>11</v>
      </c>
      <c r="D710" s="2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s="2" t="s">
        <v>23</v>
      </c>
      <c r="K710" s="2" t="s">
        <v>365</v>
      </c>
      <c r="L710" s="2">
        <f>1-(F710/E710)</f>
        <v>0.59110125916395351</v>
      </c>
      <c r="M710" s="2">
        <f>N710/E710</f>
        <v>0.22106694989927814</v>
      </c>
      <c r="N710" s="38">
        <f>O710-SUM(G709:I709)</f>
        <v>903939000</v>
      </c>
      <c r="O710" s="38">
        <f>E710-F710</f>
        <v>2417003000</v>
      </c>
    </row>
    <row r="711" spans="1:15" x14ac:dyDescent="0.35">
      <c r="A711" s="2">
        <v>737</v>
      </c>
      <c r="B711" s="2" t="s">
        <v>364</v>
      </c>
      <c r="C711" s="2" t="s">
        <v>15</v>
      </c>
      <c r="D711" s="2" t="s">
        <v>366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s="2" t="s">
        <v>23</v>
      </c>
      <c r="K711" s="2" t="s">
        <v>365</v>
      </c>
      <c r="L711" s="2">
        <f>1-(F711/E711)</f>
        <v>0.59019190099743835</v>
      </c>
      <c r="M711" s="2">
        <f>N711/E711</f>
        <v>0.2072688532067728</v>
      </c>
      <c r="N711" s="38">
        <f>O711-SUM(G710:I710)</f>
        <v>846104000</v>
      </c>
      <c r="O711" s="38">
        <f>E711-F711</f>
        <v>2409256000</v>
      </c>
    </row>
    <row r="712" spans="1:15" x14ac:dyDescent="0.35">
      <c r="A712" s="2">
        <v>738</v>
      </c>
      <c r="B712" s="2" t="s">
        <v>364</v>
      </c>
      <c r="C712" s="2" t="s">
        <v>17</v>
      </c>
      <c r="D712" s="2" t="s">
        <v>367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s="2" t="s">
        <v>23</v>
      </c>
      <c r="K712" s="2" t="s">
        <v>365</v>
      </c>
      <c r="L712" s="2">
        <f>1-(F712/E712)</f>
        <v>0.60292499287502332</v>
      </c>
      <c r="M712" s="2">
        <f>N712/E712</f>
        <v>0.2280906675781649</v>
      </c>
      <c r="N712" s="38">
        <f>O712-SUM(G711:I711)</f>
        <v>975591000</v>
      </c>
      <c r="O712" s="38">
        <f>E712-F712</f>
        <v>2578835000</v>
      </c>
    </row>
    <row r="713" spans="1:15" x14ac:dyDescent="0.35">
      <c r="A713" s="2">
        <v>739</v>
      </c>
      <c r="B713" s="2" t="s">
        <v>364</v>
      </c>
      <c r="C713" s="2" t="s">
        <v>19</v>
      </c>
      <c r="D713" s="2" t="s">
        <v>368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s="2" t="s">
        <v>23</v>
      </c>
      <c r="K713" s="2" t="s">
        <v>365</v>
      </c>
      <c r="L713" s="2">
        <f>1-(F713/E713)</f>
        <v>0.62292757586325287</v>
      </c>
      <c r="M713" s="2">
        <f>N713/E713</f>
        <v>0.25459937236776814</v>
      </c>
      <c r="N713" s="38">
        <f>O713-SUM(G712:I712)</f>
        <v>1132333000</v>
      </c>
      <c r="O713" s="38">
        <f>E713-F713</f>
        <v>2770476000</v>
      </c>
    </row>
    <row r="714" spans="1:15" x14ac:dyDescent="0.35">
      <c r="A714" s="2">
        <v>740</v>
      </c>
      <c r="B714" s="2" t="s">
        <v>369</v>
      </c>
      <c r="C714" s="2" t="s">
        <v>11</v>
      </c>
      <c r="D714" s="2" t="s">
        <v>12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s="2" t="s">
        <v>69</v>
      </c>
      <c r="K714" s="2" t="s">
        <v>139</v>
      </c>
      <c r="L714" s="2">
        <f>1-(F714/E714)</f>
        <v>0.94659558240443864</v>
      </c>
      <c r="M714" s="2">
        <f>N714/E714</f>
        <v>0.38698715398618977</v>
      </c>
      <c r="N714" s="38">
        <f>O714-SUM(G713:I713)</f>
        <v>1175119000</v>
      </c>
      <c r="O714" s="38">
        <f>E714-F714</f>
        <v>2874417000</v>
      </c>
    </row>
    <row r="715" spans="1:15" x14ac:dyDescent="0.35">
      <c r="A715" s="2">
        <v>741</v>
      </c>
      <c r="B715" s="2" t="s">
        <v>369</v>
      </c>
      <c r="C715" s="2" t="s">
        <v>15</v>
      </c>
      <c r="D715" s="2" t="s">
        <v>16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s="2" t="s">
        <v>69</v>
      </c>
      <c r="K715" s="2" t="s">
        <v>139</v>
      </c>
      <c r="L715" s="2">
        <f>1-(F715/E715)</f>
        <v>0.95953784992027036</v>
      </c>
      <c r="M715" s="2">
        <f>N715/E715</f>
        <v>0.26918654860898633</v>
      </c>
      <c r="N715" s="38">
        <f>O715-SUM(G714:I714)</f>
        <v>773328000</v>
      </c>
      <c r="O715" s="38">
        <f>E715-F715</f>
        <v>2756592000</v>
      </c>
    </row>
    <row r="716" spans="1:15" x14ac:dyDescent="0.35">
      <c r="A716" s="2">
        <v>742</v>
      </c>
      <c r="B716" s="2" t="s">
        <v>369</v>
      </c>
      <c r="C716" s="2" t="s">
        <v>17</v>
      </c>
      <c r="D716" s="2" t="s">
        <v>18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s="2" t="s">
        <v>69</v>
      </c>
      <c r="K716" s="2" t="s">
        <v>139</v>
      </c>
      <c r="L716" s="2">
        <f>1-(F716/E716)</f>
        <v>0.97074983057820619</v>
      </c>
      <c r="M716" s="2">
        <f>N716/E716</f>
        <v>0.34548850824575783</v>
      </c>
      <c r="N716" s="38">
        <f>O716-SUM(G715:I715)</f>
        <v>1021140000</v>
      </c>
      <c r="O716" s="38">
        <f>E716-F716</f>
        <v>2869188000</v>
      </c>
    </row>
    <row r="717" spans="1:15" x14ac:dyDescent="0.35">
      <c r="A717" s="2">
        <v>743</v>
      </c>
      <c r="B717" s="2" t="s">
        <v>369</v>
      </c>
      <c r="C717" s="2" t="s">
        <v>19</v>
      </c>
      <c r="D717" s="2" t="s">
        <v>20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s="2" t="s">
        <v>69</v>
      </c>
      <c r="K717" s="2" t="s">
        <v>139</v>
      </c>
      <c r="L717" s="2">
        <f>1-(F717/E717)</f>
        <v>0.9739395944059005</v>
      </c>
      <c r="M717" s="2">
        <f>N717/E717</f>
        <v>0.35130124433481508</v>
      </c>
      <c r="N717" s="38">
        <f>O717-SUM(G716:I716)</f>
        <v>1107741000</v>
      </c>
      <c r="O717" s="38">
        <f>E717-F717</f>
        <v>3071076000</v>
      </c>
    </row>
    <row r="718" spans="1:15" x14ac:dyDescent="0.35">
      <c r="A718" s="2">
        <v>744</v>
      </c>
      <c r="B718" s="2" t="s">
        <v>370</v>
      </c>
      <c r="C718" s="2" t="s">
        <v>11</v>
      </c>
      <c r="D718" s="2" t="s">
        <v>25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s="2" t="s">
        <v>23</v>
      </c>
      <c r="K718" s="2" t="s">
        <v>371</v>
      </c>
      <c r="L718" s="2">
        <f>1-(F718/E718)</f>
        <v>0.34826317115555072</v>
      </c>
      <c r="M718" s="2">
        <f>N718/E718</f>
        <v>-0.10030009926958845</v>
      </c>
      <c r="N718" s="38">
        <f>O718-SUM(G717:I717)</f>
        <v>-464169000</v>
      </c>
      <c r="O718" s="38">
        <f>E718-F718</f>
        <v>1611693000</v>
      </c>
    </row>
    <row r="719" spans="1:15" x14ac:dyDescent="0.35">
      <c r="A719" s="2">
        <v>745</v>
      </c>
      <c r="B719" s="2" t="s">
        <v>370</v>
      </c>
      <c r="C719" s="2" t="s">
        <v>15</v>
      </c>
      <c r="D719" s="3">
        <v>42064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s="2" t="s">
        <v>23</v>
      </c>
      <c r="K719" s="2" t="s">
        <v>371</v>
      </c>
      <c r="L719" s="2">
        <f>1-(F719/E719)</f>
        <v>0.35765217721183318</v>
      </c>
      <c r="M719" s="2">
        <f>N719/E719</f>
        <v>0.15172554709651878</v>
      </c>
      <c r="N719" s="38">
        <f>O719-SUM(G718:I718)</f>
        <v>807900000</v>
      </c>
      <c r="O719" s="38">
        <f>E719-F719</f>
        <v>1904407000</v>
      </c>
    </row>
    <row r="720" spans="1:15" x14ac:dyDescent="0.35">
      <c r="A720" s="2">
        <v>746</v>
      </c>
      <c r="B720" s="2" t="s">
        <v>370</v>
      </c>
      <c r="C720" s="2" t="s">
        <v>17</v>
      </c>
      <c r="D720" s="3">
        <v>42401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s="2" t="s">
        <v>23</v>
      </c>
      <c r="K720" s="2" t="s">
        <v>371</v>
      </c>
      <c r="L720" s="2">
        <f>1-(F720/E720)</f>
        <v>0.37273204852649777</v>
      </c>
      <c r="M720" s="2">
        <f>N720/E720</f>
        <v>0.13885932057808456</v>
      </c>
      <c r="N720" s="38">
        <f>O720-SUM(G719:I719)</f>
        <v>795879000</v>
      </c>
      <c r="O720" s="38">
        <f>E720-F720</f>
        <v>2136332000</v>
      </c>
    </row>
    <row r="721" spans="1:15" x14ac:dyDescent="0.35">
      <c r="A721" s="2">
        <v>747</v>
      </c>
      <c r="B721" s="2" t="s">
        <v>370</v>
      </c>
      <c r="C721" s="2" t="s">
        <v>19</v>
      </c>
      <c r="D721" s="2" t="s">
        <v>78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s="2" t="s">
        <v>23</v>
      </c>
      <c r="K721" s="2" t="s">
        <v>371</v>
      </c>
      <c r="L721" s="2">
        <f>1-(F721/E721)</f>
        <v>0.3775668321500335</v>
      </c>
      <c r="M721" s="2">
        <f>N721/E721</f>
        <v>0.12189942634607782</v>
      </c>
      <c r="N721" s="38">
        <f>O721-SUM(G720:I720)</f>
        <v>734834000</v>
      </c>
      <c r="O721" s="38">
        <f>E721-F721</f>
        <v>2276048000</v>
      </c>
    </row>
    <row r="722" spans="1:15" x14ac:dyDescent="0.35">
      <c r="A722" s="2">
        <v>748</v>
      </c>
      <c r="B722" s="2" t="s">
        <v>372</v>
      </c>
      <c r="C722" s="2" t="s">
        <v>11</v>
      </c>
      <c r="D722" s="2" t="s">
        <v>12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s="2" t="s">
        <v>34</v>
      </c>
      <c r="K722" s="2" t="s">
        <v>272</v>
      </c>
      <c r="L722" s="2">
        <f>1-(F722/E722)</f>
        <v>0.8268257958985854</v>
      </c>
      <c r="M722" s="2">
        <f>N722/E722</f>
        <v>0.78137706358101355</v>
      </c>
      <c r="N722" s="38">
        <f>O722-SUM(G721:I721)</f>
        <v>25795601000</v>
      </c>
      <c r="O722" s="38">
        <f>E722-F722</f>
        <v>27296000000</v>
      </c>
    </row>
    <row r="723" spans="1:15" x14ac:dyDescent="0.35">
      <c r="A723" s="2">
        <v>749</v>
      </c>
      <c r="B723" s="2" t="s">
        <v>372</v>
      </c>
      <c r="C723" s="2" t="s">
        <v>15</v>
      </c>
      <c r="D723" s="2" t="s">
        <v>16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s="2" t="s">
        <v>34</v>
      </c>
      <c r="K723" s="2" t="s">
        <v>272</v>
      </c>
      <c r="L723" s="2">
        <f>1-(F723/E723)</f>
        <v>0.82534667368790593</v>
      </c>
      <c r="M723" s="2">
        <f>N723/E723</f>
        <v>0.1676905973904394</v>
      </c>
      <c r="N723" s="38">
        <f>O723-SUM(G722:I722)</f>
        <v>5732000000</v>
      </c>
      <c r="O723" s="38">
        <f>E723-F723</f>
        <v>28212000000</v>
      </c>
    </row>
    <row r="724" spans="1:15" x14ac:dyDescent="0.35">
      <c r="A724" s="2">
        <v>750</v>
      </c>
      <c r="B724" s="2" t="s">
        <v>372</v>
      </c>
      <c r="C724" s="2" t="s">
        <v>17</v>
      </c>
      <c r="D724" s="2" t="s">
        <v>18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s="2" t="s">
        <v>34</v>
      </c>
      <c r="K724" s="2" t="s">
        <v>272</v>
      </c>
      <c r="L724" s="2">
        <f>1-(F724/E724)</f>
        <v>0.83038084403272117</v>
      </c>
      <c r="M724" s="2">
        <f>N724/E724</f>
        <v>0.19600195026816186</v>
      </c>
      <c r="N724" s="38">
        <f>O724-SUM(G723:I723)</f>
        <v>7236000000</v>
      </c>
      <c r="O724" s="38">
        <f>E724-F724</f>
        <v>30656000000</v>
      </c>
    </row>
    <row r="725" spans="1:15" x14ac:dyDescent="0.35">
      <c r="A725" s="2">
        <v>751</v>
      </c>
      <c r="B725" s="2" t="s">
        <v>372</v>
      </c>
      <c r="C725" s="2" t="s">
        <v>19</v>
      </c>
      <c r="D725" s="2" t="s">
        <v>20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s="2" t="s">
        <v>34</v>
      </c>
      <c r="K725" s="2" t="s">
        <v>272</v>
      </c>
      <c r="L725" s="2">
        <f>1-(F725/E725)</f>
        <v>0.83270326125308736</v>
      </c>
      <c r="M725" s="2">
        <f>N725/E725</f>
        <v>0.20033771863501185</v>
      </c>
      <c r="N725" s="38">
        <f>O725-SUM(G724:I724)</f>
        <v>7949000000</v>
      </c>
      <c r="O725" s="38">
        <f>E725-F725</f>
        <v>33040000000</v>
      </c>
    </row>
    <row r="726" spans="1:15" x14ac:dyDescent="0.35">
      <c r="A726" s="2">
        <v>752</v>
      </c>
      <c r="B726" s="2" t="s">
        <v>373</v>
      </c>
      <c r="C726" s="2" t="s">
        <v>11</v>
      </c>
      <c r="D726" s="2" t="s">
        <v>12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s="2" t="s">
        <v>74</v>
      </c>
      <c r="K726" s="2" t="s">
        <v>75</v>
      </c>
      <c r="L726" s="2">
        <f>1-(F726/E726)</f>
        <v>0.67837160011529019</v>
      </c>
      <c r="M726" s="2">
        <f>N726/E726</f>
        <v>-14.653067788461811</v>
      </c>
      <c r="N726" s="38">
        <f>O726-SUM(G725:I725)</f>
        <v>-25877010000</v>
      </c>
      <c r="O726" s="38">
        <f>E726-F726</f>
        <v>1197990000</v>
      </c>
    </row>
    <row r="727" spans="1:15" x14ac:dyDescent="0.35">
      <c r="A727" s="2">
        <v>753</v>
      </c>
      <c r="B727" s="2" t="s">
        <v>373</v>
      </c>
      <c r="C727" s="2" t="s">
        <v>15</v>
      </c>
      <c r="D727" s="2" t="s">
        <v>16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s="2" t="s">
        <v>74</v>
      </c>
      <c r="K727" s="2" t="s">
        <v>75</v>
      </c>
      <c r="L727" s="2">
        <f>1-(F727/E727)</f>
        <v>0.57625129698782807</v>
      </c>
      <c r="M727" s="2">
        <f>N727/E727</f>
        <v>0.3426899044749811</v>
      </c>
      <c r="N727" s="38">
        <f>O727-SUM(G726:I726)</f>
        <v>975962000</v>
      </c>
      <c r="O727" s="38">
        <f>E727-F727</f>
        <v>1641132000</v>
      </c>
    </row>
    <row r="728" spans="1:15" x14ac:dyDescent="0.35">
      <c r="A728" s="2">
        <v>754</v>
      </c>
      <c r="B728" s="2" t="s">
        <v>373</v>
      </c>
      <c r="C728" s="2" t="s">
        <v>17</v>
      </c>
      <c r="D728" s="2" t="s">
        <v>18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s="2" t="s">
        <v>74</v>
      </c>
      <c r="K728" s="2" t="s">
        <v>75</v>
      </c>
      <c r="L728" s="2">
        <f>1-(F728/E728)</f>
        <v>0.57549625984496111</v>
      </c>
      <c r="M728" s="2">
        <f>N728/E728</f>
        <v>0.2404812759329667</v>
      </c>
      <c r="N728" s="38">
        <f>O728-SUM(G727:I727)</f>
        <v>795002000</v>
      </c>
      <c r="O728" s="38">
        <f>E728-F728</f>
        <v>1902521000</v>
      </c>
    </row>
    <row r="729" spans="1:15" x14ac:dyDescent="0.35">
      <c r="A729" s="2">
        <v>755</v>
      </c>
      <c r="B729" s="2" t="s">
        <v>373</v>
      </c>
      <c r="C729" s="2" t="s">
        <v>19</v>
      </c>
      <c r="D729" s="2" t="s">
        <v>20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s="2" t="s">
        <v>74</v>
      </c>
      <c r="K729" s="2" t="s">
        <v>75</v>
      </c>
      <c r="L729" s="2">
        <f>1-(F729/E729)</f>
        <v>0.57034101096887058</v>
      </c>
      <c r="M729" s="2">
        <f>N729/E729</f>
        <v>0.29049483736063786</v>
      </c>
      <c r="N729" s="38">
        <f>O729-SUM(G728:I728)</f>
        <v>1096817000</v>
      </c>
      <c r="O729" s="38">
        <f>E729-F729</f>
        <v>2153428000</v>
      </c>
    </row>
    <row r="730" spans="1:15" x14ac:dyDescent="0.35">
      <c r="A730" s="2">
        <v>756</v>
      </c>
      <c r="B730" s="2" t="s">
        <v>374</v>
      </c>
      <c r="C730" s="2" t="s">
        <v>11</v>
      </c>
      <c r="D730" s="2" t="s">
        <v>16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s="2" t="s">
        <v>74</v>
      </c>
      <c r="K730" s="2" t="s">
        <v>75</v>
      </c>
      <c r="L730" s="2">
        <f>1-(F730/E730)</f>
        <v>1</v>
      </c>
      <c r="M730" s="2">
        <f>N730/E730</f>
        <v>0.46140350267341174</v>
      </c>
      <c r="N730" s="38">
        <f>O730-SUM(G729:I729)</f>
        <v>929137000</v>
      </c>
      <c r="O730" s="38">
        <f>E730-F730</f>
        <v>2013719000</v>
      </c>
    </row>
    <row r="731" spans="1:15" x14ac:dyDescent="0.35">
      <c r="A731" s="2">
        <v>757</v>
      </c>
      <c r="B731" s="2" t="s">
        <v>374</v>
      </c>
      <c r="C731" s="2" t="s">
        <v>15</v>
      </c>
      <c r="D731" s="2" t="s">
        <v>18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s="2" t="s">
        <v>74</v>
      </c>
      <c r="K731" s="2" t="s">
        <v>75</v>
      </c>
      <c r="L731" s="2">
        <f>1-(F731/E731)</f>
        <v>1</v>
      </c>
      <c r="M731" s="2">
        <f>N731/E731</f>
        <v>0.47247266841947017</v>
      </c>
      <c r="N731" s="38">
        <f>O731-SUM(G730:I730)</f>
        <v>738574000</v>
      </c>
      <c r="O731" s="38">
        <f>E731-F731</f>
        <v>1563210000</v>
      </c>
    </row>
    <row r="732" spans="1:15" x14ac:dyDescent="0.35">
      <c r="A732" s="2">
        <v>758</v>
      </c>
      <c r="B732" s="2" t="s">
        <v>374</v>
      </c>
      <c r="C732" s="2" t="s">
        <v>17</v>
      </c>
      <c r="D732" s="2" t="s">
        <v>20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s="2" t="s">
        <v>74</v>
      </c>
      <c r="K732" s="2" t="s">
        <v>75</v>
      </c>
      <c r="L732" s="2">
        <f>1-(F732/E732)</f>
        <v>1</v>
      </c>
      <c r="M732" s="2">
        <f>N732/E732</f>
        <v>0.49785457021667612</v>
      </c>
      <c r="N732" s="38">
        <f>O732-SUM(G731:I731)</f>
        <v>910230000</v>
      </c>
      <c r="O732" s="38">
        <f>E732-F732</f>
        <v>1828305000</v>
      </c>
    </row>
    <row r="733" spans="1:15" x14ac:dyDescent="0.35">
      <c r="A733" s="2">
        <v>759</v>
      </c>
      <c r="B733" s="2" t="s">
        <v>374</v>
      </c>
      <c r="C733" s="2" t="s">
        <v>19</v>
      </c>
      <c r="D733" s="2" t="s">
        <v>78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s="2" t="s">
        <v>74</v>
      </c>
      <c r="K733" s="2" t="s">
        <v>75</v>
      </c>
      <c r="L733" s="2">
        <f>1-(F733/E733)</f>
        <v>1</v>
      </c>
      <c r="M733" s="2">
        <f>N733/E733</f>
        <v>0.40624488479705323</v>
      </c>
      <c r="N733" s="38">
        <f>O733-SUM(G732:I732)</f>
        <v>828937000</v>
      </c>
      <c r="O733" s="38">
        <f>E733-F733</f>
        <v>2040486000</v>
      </c>
    </row>
    <row r="734" spans="1:15" x14ac:dyDescent="0.35">
      <c r="A734" s="2">
        <v>760</v>
      </c>
      <c r="B734" s="2" t="s">
        <v>375</v>
      </c>
      <c r="C734" s="2" t="s">
        <v>11</v>
      </c>
      <c r="D734" s="3">
        <v>41335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s="2" t="s">
        <v>23</v>
      </c>
      <c r="K734" s="2" t="s">
        <v>376</v>
      </c>
      <c r="L734" s="2">
        <f>1-(F734/E734)</f>
        <v>0.34569387591299461</v>
      </c>
      <c r="M734" s="2">
        <f>N734/E734</f>
        <v>0.32683043047863658</v>
      </c>
      <c r="N734" s="38">
        <f>O734-SUM(G733:I733)</f>
        <v>24431882000</v>
      </c>
      <c r="O734" s="38">
        <f>E734-F734</f>
        <v>25842000000</v>
      </c>
    </row>
    <row r="735" spans="1:15" x14ac:dyDescent="0.35">
      <c r="A735" s="2">
        <v>761</v>
      </c>
      <c r="B735" s="2" t="s">
        <v>375</v>
      </c>
      <c r="C735" s="2" t="s">
        <v>15</v>
      </c>
      <c r="D735" s="3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s="2" t="s">
        <v>23</v>
      </c>
      <c r="K735" s="2" t="s">
        <v>376</v>
      </c>
      <c r="L735" s="2">
        <f>1-(F735/E735)</f>
        <v>0.34150890727300409</v>
      </c>
      <c r="M735" s="2">
        <f>N735/E735</f>
        <v>0.11215297162868598</v>
      </c>
      <c r="N735" s="38">
        <f>O735-SUM(G734:I734)</f>
        <v>8839000000</v>
      </c>
      <c r="O735" s="38">
        <f>E735-F735</f>
        <v>26915000000</v>
      </c>
    </row>
    <row r="736" spans="1:15" x14ac:dyDescent="0.35">
      <c r="A736" s="2">
        <v>762</v>
      </c>
      <c r="B736" s="2" t="s">
        <v>375</v>
      </c>
      <c r="C736" s="2" t="s">
        <v>17</v>
      </c>
      <c r="D736" s="3">
        <v>42006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s="2" t="s">
        <v>23</v>
      </c>
      <c r="K736" s="2" t="s">
        <v>376</v>
      </c>
      <c r="L736" s="2">
        <f>1-(F736/E736)</f>
        <v>0.34131239780705969</v>
      </c>
      <c r="M736" s="2">
        <f>N736/E736</f>
        <v>0.1279215158218717</v>
      </c>
      <c r="N736" s="38">
        <f>O736-SUM(G735:I735)</f>
        <v>10640000000</v>
      </c>
      <c r="O736" s="38">
        <f>E736-F736</f>
        <v>28389000000</v>
      </c>
    </row>
    <row r="737" spans="1:15" x14ac:dyDescent="0.35">
      <c r="A737" s="2">
        <v>763</v>
      </c>
      <c r="B737" s="2" t="s">
        <v>375</v>
      </c>
      <c r="C737" s="2" t="s">
        <v>19</v>
      </c>
      <c r="D737" s="2" t="s">
        <v>62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s="2" t="s">
        <v>23</v>
      </c>
      <c r="K737" s="2" t="s">
        <v>376</v>
      </c>
      <c r="L737" s="2">
        <f>1-(F737/E737)</f>
        <v>0.34190399801172633</v>
      </c>
      <c r="M737" s="2">
        <f>N737/E737</f>
        <v>0.13946158451857793</v>
      </c>
      <c r="N737" s="38">
        <f>O737-SUM(G736:I736)</f>
        <v>12345000000</v>
      </c>
      <c r="O737" s="38">
        <f>E737-F737</f>
        <v>30265000000</v>
      </c>
    </row>
    <row r="738" spans="1:15" x14ac:dyDescent="0.35">
      <c r="A738" s="2">
        <v>764</v>
      </c>
      <c r="B738" s="2" t="s">
        <v>377</v>
      </c>
      <c r="C738" s="2" t="s">
        <v>11</v>
      </c>
      <c r="D738" s="2" t="s">
        <v>12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s="2" t="s">
        <v>110</v>
      </c>
      <c r="K738" s="2" t="s">
        <v>193</v>
      </c>
      <c r="L738" s="2">
        <f>1-(F738/E738)</f>
        <v>0.71131073907717435</v>
      </c>
      <c r="M738" s="2">
        <f>N738/E738</f>
        <v>-0.79877501020824826</v>
      </c>
      <c r="N738" s="38">
        <f>O738-SUM(G737:I737)</f>
        <v>-9781000000</v>
      </c>
      <c r="O738" s="38">
        <f>E738-F738</f>
        <v>8710000000</v>
      </c>
    </row>
    <row r="739" spans="1:15" x14ac:dyDescent="0.35">
      <c r="A739" s="2">
        <v>765</v>
      </c>
      <c r="B739" s="2" t="s">
        <v>377</v>
      </c>
      <c r="C739" s="2" t="s">
        <v>15</v>
      </c>
      <c r="D739" s="2" t="s">
        <v>16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s="2" t="s">
        <v>110</v>
      </c>
      <c r="K739" s="2" t="s">
        <v>193</v>
      </c>
      <c r="L739" s="2">
        <f>1-(F739/E739)</f>
        <v>0.66661066778664424</v>
      </c>
      <c r="M739" s="2">
        <f>N739/E739</f>
        <v>0.33128937421251575</v>
      </c>
      <c r="N739" s="38">
        <f>O739-SUM(G738:I738)</f>
        <v>3944000000</v>
      </c>
      <c r="O739" s="38">
        <f>E739-F739</f>
        <v>7936000000</v>
      </c>
    </row>
    <row r="740" spans="1:15" x14ac:dyDescent="0.35">
      <c r="A740" s="2">
        <v>766</v>
      </c>
      <c r="B740" s="2" t="s">
        <v>377</v>
      </c>
      <c r="C740" s="2" t="s">
        <v>17</v>
      </c>
      <c r="D740" s="2" t="s">
        <v>18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s="2" t="s">
        <v>110</v>
      </c>
      <c r="K740" s="2" t="s">
        <v>193</v>
      </c>
      <c r="L740" s="2">
        <f>1-(F740/E740)</f>
        <v>0.6504610226320201</v>
      </c>
      <c r="M740" s="2">
        <f>N740/E740</f>
        <v>0.30287789885442862</v>
      </c>
      <c r="N740" s="38">
        <f>O740-SUM(G739:I739)</f>
        <v>3252000000</v>
      </c>
      <c r="O740" s="38">
        <f>E740-F740</f>
        <v>6984000000</v>
      </c>
    </row>
    <row r="741" spans="1:15" x14ac:dyDescent="0.35">
      <c r="A741" s="2">
        <v>767</v>
      </c>
      <c r="B741" s="2" t="s">
        <v>377</v>
      </c>
      <c r="C741" s="2" t="s">
        <v>19</v>
      </c>
      <c r="D741" s="2" t="s">
        <v>20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s="2" t="s">
        <v>110</v>
      </c>
      <c r="K741" s="2" t="s">
        <v>193</v>
      </c>
      <c r="L741" s="2">
        <f>1-(F741/E741)</f>
        <v>0.49924653405666064</v>
      </c>
      <c r="M741" s="2">
        <f>N741/E741</f>
        <v>-0.1166365280289331</v>
      </c>
      <c r="N741" s="38">
        <f>O741-SUM(G740:I740)</f>
        <v>-774000000</v>
      </c>
      <c r="O741" s="38">
        <f>E741-F741</f>
        <v>3313000000</v>
      </c>
    </row>
    <row r="742" spans="1:15" x14ac:dyDescent="0.35">
      <c r="A742" s="2">
        <v>768</v>
      </c>
      <c r="B742" s="2" t="s">
        <v>378</v>
      </c>
      <c r="C742" s="2" t="s">
        <v>11</v>
      </c>
      <c r="D742" s="2" t="s">
        <v>12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s="2" t="s">
        <v>69</v>
      </c>
      <c r="K742" s="2" t="s">
        <v>72</v>
      </c>
      <c r="L742" s="2">
        <f>1-(F742/E742)</f>
        <v>0.40256270940867522</v>
      </c>
      <c r="M742" s="2">
        <f>N742/E742</f>
        <v>0.19165987503395818</v>
      </c>
      <c r="N742" s="38">
        <f>O742-SUM(G741:I741)</f>
        <v>4233000000</v>
      </c>
      <c r="O742" s="38">
        <f>E742-F742</f>
        <v>8891000000</v>
      </c>
    </row>
    <row r="743" spans="1:15" x14ac:dyDescent="0.35">
      <c r="A743" s="2">
        <v>769</v>
      </c>
      <c r="B743" s="2" t="s">
        <v>378</v>
      </c>
      <c r="C743" s="2" t="s">
        <v>15</v>
      </c>
      <c r="D743" s="2" t="s">
        <v>16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s="2" t="s">
        <v>69</v>
      </c>
      <c r="K743" s="2" t="s">
        <v>72</v>
      </c>
      <c r="L743" s="2">
        <f>1-(F743/E743)</f>
        <v>0.46558312775117305</v>
      </c>
      <c r="M743" s="2">
        <f>N743/E743</f>
        <v>0.12310743481836212</v>
      </c>
      <c r="N743" s="38">
        <f>O743-SUM(G742:I742)</f>
        <v>2545000000</v>
      </c>
      <c r="O743" s="38">
        <f>E743-F743</f>
        <v>9625000000</v>
      </c>
    </row>
    <row r="744" spans="1:15" x14ac:dyDescent="0.35">
      <c r="A744" s="2">
        <v>770</v>
      </c>
      <c r="B744" s="2" t="s">
        <v>378</v>
      </c>
      <c r="C744" s="2" t="s">
        <v>17</v>
      </c>
      <c r="D744" s="2" t="s">
        <v>18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s="2" t="s">
        <v>69</v>
      </c>
      <c r="K744" s="2" t="s">
        <v>72</v>
      </c>
      <c r="L744" s="2">
        <f>1-(F744/E744)</f>
        <v>0.41952293972278931</v>
      </c>
      <c r="M744" s="2">
        <f>N744/E744</f>
        <v>9.879660470613516E-2</v>
      </c>
      <c r="N744" s="38">
        <f>O744-SUM(G743:I743)</f>
        <v>1839000000</v>
      </c>
      <c r="O744" s="38">
        <f>E744-F744</f>
        <v>7809000000</v>
      </c>
    </row>
    <row r="745" spans="1:15" x14ac:dyDescent="0.35">
      <c r="A745" s="2">
        <v>771</v>
      </c>
      <c r="B745" s="2" t="s">
        <v>378</v>
      </c>
      <c r="C745" s="2" t="s">
        <v>19</v>
      </c>
      <c r="D745" s="2" t="s">
        <v>20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s="2" t="s">
        <v>69</v>
      </c>
      <c r="K745" s="2" t="s">
        <v>72</v>
      </c>
      <c r="L745" s="2">
        <f>1-(F745/E745)</f>
        <v>0.41366926048865427</v>
      </c>
      <c r="M745" s="2">
        <f>N745/E745</f>
        <v>0.10039723567502856</v>
      </c>
      <c r="N745" s="38">
        <f>O745-SUM(G744:I744)</f>
        <v>1845000000</v>
      </c>
      <c r="O745" s="38">
        <f>E745-F745</f>
        <v>7602000000</v>
      </c>
    </row>
    <row r="746" spans="1:15" x14ac:dyDescent="0.35">
      <c r="A746" s="2">
        <v>772</v>
      </c>
      <c r="B746" s="2" t="s">
        <v>379</v>
      </c>
      <c r="C746" s="2" t="s">
        <v>11</v>
      </c>
      <c r="D746" s="2" t="s">
        <v>12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s="2" t="s">
        <v>23</v>
      </c>
      <c r="K746" s="2" t="s">
        <v>380</v>
      </c>
      <c r="L746" s="2">
        <f>1-(F746/E746)</f>
        <v>0.38345680481304023</v>
      </c>
      <c r="M746" s="2">
        <f>N746/E746</f>
        <v>-0.56161878510658347</v>
      </c>
      <c r="N746" s="38">
        <f>O746-SUM(G745:I745)</f>
        <v>-3134117000</v>
      </c>
      <c r="O746" s="38">
        <f>E746-F746</f>
        <v>2139883000</v>
      </c>
    </row>
    <row r="747" spans="1:15" x14ac:dyDescent="0.35">
      <c r="A747" s="2">
        <v>773</v>
      </c>
      <c r="B747" s="2" t="s">
        <v>379</v>
      </c>
      <c r="C747" s="2" t="s">
        <v>15</v>
      </c>
      <c r="D747" s="2" t="s">
        <v>16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s="2" t="s">
        <v>23</v>
      </c>
      <c r="K747" s="2" t="s">
        <v>380</v>
      </c>
      <c r="L747" s="2">
        <f>1-(F747/E747)</f>
        <v>0.38618719185772166</v>
      </c>
      <c r="M747" s="2">
        <f>N747/E747</f>
        <v>0.19783869887346708</v>
      </c>
      <c r="N747" s="38">
        <f>O747-SUM(G746:I746)</f>
        <v>1167223000</v>
      </c>
      <c r="O747" s="38">
        <f>E747-F747</f>
        <v>2278455000</v>
      </c>
    </row>
    <row r="748" spans="1:15" x14ac:dyDescent="0.35">
      <c r="A748" s="2">
        <v>774</v>
      </c>
      <c r="B748" s="2" t="s">
        <v>379</v>
      </c>
      <c r="C748" s="2" t="s">
        <v>17</v>
      </c>
      <c r="D748" s="2" t="s">
        <v>18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s="2" t="s">
        <v>23</v>
      </c>
      <c r="K748" s="2" t="s">
        <v>380</v>
      </c>
      <c r="L748" s="2">
        <f>1-(F748/E748)</f>
        <v>0.39182497638278702</v>
      </c>
      <c r="M748" s="2">
        <f>N748/E748</f>
        <v>0.21124352734234267</v>
      </c>
      <c r="N748" s="38">
        <f>O748-SUM(G747:I747)</f>
        <v>1315732000</v>
      </c>
      <c r="O748" s="38">
        <f>E748-F748</f>
        <v>2440485000</v>
      </c>
    </row>
    <row r="749" spans="1:15" x14ac:dyDescent="0.35">
      <c r="A749" s="2">
        <v>775</v>
      </c>
      <c r="B749" s="2" t="s">
        <v>379</v>
      </c>
      <c r="C749" s="2" t="s">
        <v>19</v>
      </c>
      <c r="D749" s="2" t="s">
        <v>20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s="2" t="s">
        <v>23</v>
      </c>
      <c r="K749" s="2" t="s">
        <v>380</v>
      </c>
      <c r="L749" s="2">
        <f>1-(F749/E749)</f>
        <v>0.39626867389376064</v>
      </c>
      <c r="M749" s="2">
        <f>N749/E749</f>
        <v>0.2028701328117781</v>
      </c>
      <c r="N749" s="38">
        <f>O749-SUM(G748:I748)</f>
        <v>1216288000</v>
      </c>
      <c r="O749" s="38">
        <f>E749-F749</f>
        <v>2375790000</v>
      </c>
    </row>
    <row r="750" spans="1:15" x14ac:dyDescent="0.35">
      <c r="A750" s="2">
        <v>776</v>
      </c>
      <c r="B750" s="2" t="s">
        <v>381</v>
      </c>
      <c r="C750" s="2" t="s">
        <v>11</v>
      </c>
      <c r="D750" s="2" t="s">
        <v>27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s="2" t="s">
        <v>34</v>
      </c>
      <c r="K750" s="2" t="s">
        <v>43</v>
      </c>
      <c r="L750" s="2">
        <f>1-(F750/E750)</f>
        <v>0.46599526541748582</v>
      </c>
      <c r="M750" s="2">
        <f>N750/E750</f>
        <v>-2.3550535649801387E-2</v>
      </c>
      <c r="N750" s="38">
        <f>O750-SUM(G749:I749)</f>
        <v>-58695000</v>
      </c>
      <c r="O750" s="38">
        <f>E750-F750</f>
        <v>1161400000</v>
      </c>
    </row>
    <row r="751" spans="1:15" x14ac:dyDescent="0.35">
      <c r="A751" s="2">
        <v>777</v>
      </c>
      <c r="B751" s="2" t="s">
        <v>381</v>
      </c>
      <c r="C751" s="2" t="s">
        <v>15</v>
      </c>
      <c r="D751" s="2" t="s">
        <v>30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s="2" t="s">
        <v>34</v>
      </c>
      <c r="K751" s="2" t="s">
        <v>43</v>
      </c>
      <c r="L751" s="2">
        <f>1-(F751/E751)</f>
        <v>0.49215632038566404</v>
      </c>
      <c r="M751" s="2">
        <f>N751/E751</f>
        <v>0.10834946852649464</v>
      </c>
      <c r="N751" s="38">
        <f>O751-SUM(G750:I750)</f>
        <v>274200000</v>
      </c>
      <c r="O751" s="38">
        <f>E751-F751</f>
        <v>1245500000</v>
      </c>
    </row>
    <row r="752" spans="1:15" x14ac:dyDescent="0.35">
      <c r="A752" s="2">
        <v>778</v>
      </c>
      <c r="B752" s="2" t="s">
        <v>381</v>
      </c>
      <c r="C752" s="2" t="s">
        <v>17</v>
      </c>
      <c r="D752" s="2" t="s">
        <v>31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s="2" t="s">
        <v>34</v>
      </c>
      <c r="K752" s="2" t="s">
        <v>43</v>
      </c>
      <c r="L752" s="2">
        <f>1-(F752/E752)</f>
        <v>0.52964879852125701</v>
      </c>
      <c r="M752" s="2">
        <f>N752/E752</f>
        <v>0.19378927911275415</v>
      </c>
      <c r="N752" s="38">
        <f>O752-SUM(G751:I751)</f>
        <v>524200000</v>
      </c>
      <c r="O752" s="38">
        <f>E752-F752</f>
        <v>1432700000</v>
      </c>
    </row>
    <row r="753" spans="1:15" x14ac:dyDescent="0.35">
      <c r="A753" s="2">
        <v>779</v>
      </c>
      <c r="B753" s="2" t="s">
        <v>381</v>
      </c>
      <c r="C753" s="2" t="s">
        <v>19</v>
      </c>
      <c r="D753" s="2" t="s">
        <v>32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s="2" t="s">
        <v>34</v>
      </c>
      <c r="K753" s="2" t="s">
        <v>43</v>
      </c>
      <c r="L753" s="2">
        <f>1-(F753/E753)</f>
        <v>0.55187630176157021</v>
      </c>
      <c r="M753" s="2">
        <f>N753/E753</f>
        <v>0.2168249373389346</v>
      </c>
      <c r="N753" s="38">
        <f>O753-SUM(G752:I752)</f>
        <v>614200000</v>
      </c>
      <c r="O753" s="38">
        <f>E753-F753</f>
        <v>1563300000</v>
      </c>
    </row>
    <row r="754" spans="1:15" x14ac:dyDescent="0.35">
      <c r="A754" s="2">
        <v>780</v>
      </c>
      <c r="B754" s="2" t="s">
        <v>382</v>
      </c>
      <c r="C754" s="2" t="s">
        <v>11</v>
      </c>
      <c r="D754" s="2" t="s">
        <v>16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s="2" t="s">
        <v>13</v>
      </c>
      <c r="K754" s="2" t="s">
        <v>213</v>
      </c>
      <c r="L754" s="2">
        <f>1-(F754/E754)</f>
        <v>0.27374215849443095</v>
      </c>
      <c r="M754" s="2">
        <f>N754/E754</f>
        <v>0.24802970170272692</v>
      </c>
      <c r="N754" s="38">
        <f>O754-SUM(G753:I753)</f>
        <v>9686800000</v>
      </c>
      <c r="O754" s="38">
        <f>E754-F754</f>
        <v>10691000000</v>
      </c>
    </row>
    <row r="755" spans="1:15" x14ac:dyDescent="0.35">
      <c r="A755" s="2">
        <v>781</v>
      </c>
      <c r="B755" s="2" t="s">
        <v>382</v>
      </c>
      <c r="C755" s="2" t="s">
        <v>15</v>
      </c>
      <c r="D755" s="2" t="s">
        <v>18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s="2" t="s">
        <v>13</v>
      </c>
      <c r="K755" s="2" t="s">
        <v>213</v>
      </c>
      <c r="L755" s="2">
        <f>1-(F755/E755)</f>
        <v>0.2815709819877934</v>
      </c>
      <c r="M755" s="2">
        <f>N755/E755</f>
        <v>0.15280603384111546</v>
      </c>
      <c r="N755" s="38">
        <f>O755-SUM(G754:I754)</f>
        <v>6159000000</v>
      </c>
      <c r="O755" s="38">
        <f>E755-F755</f>
        <v>11349000000</v>
      </c>
    </row>
    <row r="756" spans="1:15" x14ac:dyDescent="0.35">
      <c r="A756" s="2">
        <v>782</v>
      </c>
      <c r="B756" s="2" t="s">
        <v>382</v>
      </c>
      <c r="C756" s="2" t="s">
        <v>17</v>
      </c>
      <c r="D756" s="2" t="s">
        <v>20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s="2" t="s">
        <v>13</v>
      </c>
      <c r="K756" s="2" t="s">
        <v>213</v>
      </c>
      <c r="L756" s="2">
        <f>1-(F756/E756)</f>
        <v>0.30673129260516829</v>
      </c>
      <c r="M756" s="2">
        <f>N756/E756</f>
        <v>0.16370752442912315</v>
      </c>
      <c r="N756" s="38">
        <f>O756-SUM(G755:I755)</f>
        <v>6316000000</v>
      </c>
      <c r="O756" s="38">
        <f>E756-F756</f>
        <v>11834000000</v>
      </c>
    </row>
    <row r="757" spans="1:15" x14ac:dyDescent="0.35">
      <c r="A757" s="2">
        <v>783</v>
      </c>
      <c r="B757" s="2" t="s">
        <v>382</v>
      </c>
      <c r="C757" s="2" t="s">
        <v>19</v>
      </c>
      <c r="D757" s="2" t="s">
        <v>78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s="2" t="s">
        <v>13</v>
      </c>
      <c r="K757" s="2" t="s">
        <v>213</v>
      </c>
      <c r="L757" s="2">
        <f>1-(F757/E757)</f>
        <v>0.3091954607907994</v>
      </c>
      <c r="M757" s="2">
        <f>N757/E757</f>
        <v>0.18182280799959288</v>
      </c>
      <c r="N757" s="38">
        <f>O757-SUM(G756:I756)</f>
        <v>7146000000</v>
      </c>
      <c r="O757" s="38">
        <f>E757-F757</f>
        <v>12152000000</v>
      </c>
    </row>
    <row r="758" spans="1:15" x14ac:dyDescent="0.35">
      <c r="A758" s="2">
        <v>784</v>
      </c>
      <c r="B758" s="2" t="s">
        <v>383</v>
      </c>
      <c r="C758" s="2" t="s">
        <v>11</v>
      </c>
      <c r="D758" s="2" t="s">
        <v>37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s="2" t="s">
        <v>110</v>
      </c>
      <c r="K758" s="2" t="s">
        <v>384</v>
      </c>
      <c r="L758" s="2">
        <f>1-(F758/E758)</f>
        <v>0.45307582268818114</v>
      </c>
      <c r="M758" s="2">
        <f>N758/E758</f>
        <v>-1.1613347919804322</v>
      </c>
      <c r="N758" s="38">
        <f>O758-SUM(G757:I757)</f>
        <v>-3934154000</v>
      </c>
      <c r="O758" s="38">
        <f>E758-F758</f>
        <v>1534846000</v>
      </c>
    </row>
    <row r="759" spans="1:15" x14ac:dyDescent="0.35">
      <c r="A759" s="2">
        <v>785</v>
      </c>
      <c r="B759" s="2" t="s">
        <v>383</v>
      </c>
      <c r="C759" s="2" t="s">
        <v>15</v>
      </c>
      <c r="D759" s="2" t="s">
        <v>39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s="2" t="s">
        <v>110</v>
      </c>
      <c r="K759" s="2" t="s">
        <v>384</v>
      </c>
      <c r="L759" s="2">
        <f>1-(F759/E759)</f>
        <v>0.45997516663222071</v>
      </c>
      <c r="M759" s="2">
        <f>N759/E759</f>
        <v>0.29928809935930556</v>
      </c>
      <c r="N759" s="38">
        <f>O759-SUM(G758:I758)</f>
        <v>1112145000</v>
      </c>
      <c r="O759" s="38">
        <f>E759-F759</f>
        <v>1709253000</v>
      </c>
    </row>
    <row r="760" spans="1:15" x14ac:dyDescent="0.35">
      <c r="A760" s="2">
        <v>786</v>
      </c>
      <c r="B760" s="2" t="s">
        <v>383</v>
      </c>
      <c r="C760" s="2" t="s">
        <v>17</v>
      </c>
      <c r="D760" s="2" t="s">
        <v>40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s="2" t="s">
        <v>110</v>
      </c>
      <c r="K760" s="2" t="s">
        <v>384</v>
      </c>
      <c r="L760" s="2">
        <f>1-(F760/E760)</f>
        <v>0.46121550987411208</v>
      </c>
      <c r="M760" s="2">
        <f>N760/E760</f>
        <v>0.25370733864228823</v>
      </c>
      <c r="N760" s="38">
        <f>O760-SUM(G759:I759)</f>
        <v>802147000</v>
      </c>
      <c r="O760" s="38">
        <f>E760-F760</f>
        <v>1458226000</v>
      </c>
    </row>
    <row r="761" spans="1:15" x14ac:dyDescent="0.35">
      <c r="A761" s="2">
        <v>787</v>
      </c>
      <c r="B761" s="2" t="s">
        <v>383</v>
      </c>
      <c r="C761" s="2" t="s">
        <v>19</v>
      </c>
      <c r="D761" s="2" t="s">
        <v>41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s="2" t="s">
        <v>110</v>
      </c>
      <c r="K761" s="2" t="s">
        <v>384</v>
      </c>
      <c r="L761" s="2">
        <f>1-(F761/E761)</f>
        <v>0.44662769850612472</v>
      </c>
      <c r="M761" s="2">
        <f>N761/E761</f>
        <v>-1.3294898758305463E-2</v>
      </c>
      <c r="N761" s="38">
        <f>O761-SUM(G760:I760)</f>
        <v>-21594000</v>
      </c>
      <c r="O761" s="38">
        <f>E761-F761</f>
        <v>725427000</v>
      </c>
    </row>
    <row r="762" spans="1:15" x14ac:dyDescent="0.35">
      <c r="A762" s="2">
        <v>788</v>
      </c>
      <c r="B762" s="2" t="s">
        <v>385</v>
      </c>
      <c r="C762" s="2" t="s">
        <v>11</v>
      </c>
      <c r="D762" s="2" t="s">
        <v>217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s="2" t="s">
        <v>28</v>
      </c>
      <c r="K762" s="2" t="s">
        <v>386</v>
      </c>
      <c r="L762" s="2">
        <f>1-(F762/E762)</f>
        <v>0.28367469114525701</v>
      </c>
      <c r="M762" s="2">
        <f>N762/E762</f>
        <v>0.27015686736933764</v>
      </c>
      <c r="N762" s="38">
        <f>O762-SUM(G761:I761)</f>
        <v>14891857000</v>
      </c>
      <c r="O762" s="38">
        <f>E762-F762</f>
        <v>15637000000</v>
      </c>
    </row>
    <row r="763" spans="1:15" x14ac:dyDescent="0.35">
      <c r="A763" s="2">
        <v>789</v>
      </c>
      <c r="B763" s="2" t="s">
        <v>385</v>
      </c>
      <c r="C763" s="2" t="s">
        <v>15</v>
      </c>
      <c r="D763" s="2" t="s">
        <v>51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s="2" t="s">
        <v>28</v>
      </c>
      <c r="K763" s="2" t="s">
        <v>386</v>
      </c>
      <c r="L763" s="2">
        <f>1-(F763/E763)</f>
        <v>0.28669852419060782</v>
      </c>
      <c r="M763" s="2">
        <f>N763/E763</f>
        <v>5.9857600706239085E-2</v>
      </c>
      <c r="N763" s="38">
        <f>O763-SUM(G762:I762)</f>
        <v>3119000000</v>
      </c>
      <c r="O763" s="38">
        <f>E763-F763</f>
        <v>14939000000</v>
      </c>
    </row>
    <row r="764" spans="1:15" x14ac:dyDescent="0.35">
      <c r="A764" s="2">
        <v>790</v>
      </c>
      <c r="B764" s="2" t="s">
        <v>385</v>
      </c>
      <c r="C764" s="2" t="s">
        <v>17</v>
      </c>
      <c r="D764" s="2" t="s">
        <v>218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s="2" t="s">
        <v>28</v>
      </c>
      <c r="K764" s="2" t="s">
        <v>386</v>
      </c>
      <c r="L764" s="2">
        <f>1-(F764/E764)</f>
        <v>0.29160265746264191</v>
      </c>
      <c r="M764" s="2">
        <f>N764/E764</f>
        <v>4.7463240428545779E-2</v>
      </c>
      <c r="N764" s="38">
        <f>O764-SUM(G763:I763)</f>
        <v>2379000000</v>
      </c>
      <c r="O764" s="38">
        <f>E764-F764</f>
        <v>14616000000</v>
      </c>
    </row>
    <row r="765" spans="1:15" x14ac:dyDescent="0.35">
      <c r="A765" s="2">
        <v>791</v>
      </c>
      <c r="B765" s="2" t="s">
        <v>387</v>
      </c>
      <c r="C765" s="2" t="s">
        <v>11</v>
      </c>
      <c r="D765" s="2" t="s">
        <v>215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s="2" t="s">
        <v>28</v>
      </c>
      <c r="K765" s="2" t="s">
        <v>29</v>
      </c>
      <c r="L765" s="2">
        <f>1-(F765/E765)</f>
        <v>0.2307966303941299</v>
      </c>
      <c r="M765" s="2">
        <f>N765/E765</f>
        <v>0.12863986892019449</v>
      </c>
      <c r="N765" s="38">
        <f>O765-SUM(G764:I764)</f>
        <v>14446000000</v>
      </c>
      <c r="O765" s="38">
        <f>E765-F765</f>
        <v>25918000000</v>
      </c>
    </row>
    <row r="766" spans="1:15" x14ac:dyDescent="0.35">
      <c r="A766" s="2">
        <v>792</v>
      </c>
      <c r="B766" s="2" t="s">
        <v>387</v>
      </c>
      <c r="C766" s="2" t="s">
        <v>15</v>
      </c>
      <c r="D766" s="2" t="s">
        <v>217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s="2" t="s">
        <v>28</v>
      </c>
      <c r="K766" s="2" t="s">
        <v>29</v>
      </c>
      <c r="L766" s="2">
        <f>1-(F766/E766)</f>
        <v>0.19805475631498115</v>
      </c>
      <c r="M766" s="2">
        <f>N766/E766</f>
        <v>-0.1157084605743941</v>
      </c>
      <c r="N766" s="38">
        <f>O766-SUM(G765:I765)</f>
        <v>-6555000000</v>
      </c>
      <c r="O766" s="38">
        <f>E766-F766</f>
        <v>11220000000</v>
      </c>
    </row>
    <row r="767" spans="1:15" x14ac:dyDescent="0.35">
      <c r="A767" s="2">
        <v>793</v>
      </c>
      <c r="B767" s="2" t="s">
        <v>387</v>
      </c>
      <c r="C767" s="2" t="s">
        <v>17</v>
      </c>
      <c r="D767" s="2" t="s">
        <v>51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s="2" t="s">
        <v>28</v>
      </c>
      <c r="K767" s="2" t="s">
        <v>29</v>
      </c>
      <c r="L767" s="2">
        <f>1-(F767/E767)</f>
        <v>0.19312904416765442</v>
      </c>
      <c r="M767" s="2">
        <f>N767/E767</f>
        <v>6.1228455395138257E-2</v>
      </c>
      <c r="N767" s="38">
        <f>O767-SUM(G766:I766)</f>
        <v>3151000000</v>
      </c>
      <c r="O767" s="38">
        <f>E767-F767</f>
        <v>9939000000</v>
      </c>
    </row>
    <row r="768" spans="1:15" x14ac:dyDescent="0.35">
      <c r="A768" s="2">
        <v>794</v>
      </c>
      <c r="B768" s="2" t="s">
        <v>387</v>
      </c>
      <c r="C768" s="2" t="s">
        <v>19</v>
      </c>
      <c r="D768" s="2" t="s">
        <v>218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s="2" t="s">
        <v>28</v>
      </c>
      <c r="K768" s="2" t="s">
        <v>29</v>
      </c>
      <c r="L768" s="2">
        <f>1-(F768/E768)</f>
        <v>0.18653343836809155</v>
      </c>
      <c r="M768" s="2">
        <f>N768/E768</f>
        <v>6.3062316016418596E-2</v>
      </c>
      <c r="N768" s="38">
        <f>O768-SUM(G767:I767)</f>
        <v>3042000000</v>
      </c>
      <c r="O768" s="38">
        <f>E768-F768</f>
        <v>8998000000</v>
      </c>
    </row>
    <row r="769" spans="1:15" x14ac:dyDescent="0.35">
      <c r="A769" s="2">
        <v>795</v>
      </c>
      <c r="B769" s="2" t="s">
        <v>388</v>
      </c>
      <c r="C769" s="2" t="s">
        <v>11</v>
      </c>
      <c r="D769" s="2" t="s">
        <v>389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s="2" t="s">
        <v>69</v>
      </c>
      <c r="K769" s="2" t="s">
        <v>127</v>
      </c>
      <c r="L769" s="2">
        <f>1-(F769/E769)</f>
        <v>0.59966962510250743</v>
      </c>
      <c r="M769" s="2">
        <f>N769/E769</f>
        <v>-1.2684411819398855</v>
      </c>
      <c r="N769" s="38">
        <f>O769-SUM(G768:I768)</f>
        <v>-3560659000</v>
      </c>
      <c r="O769" s="38">
        <f>E769-F769</f>
        <v>1683341000</v>
      </c>
    </row>
    <row r="770" spans="1:15" x14ac:dyDescent="0.35">
      <c r="A770" s="2">
        <v>796</v>
      </c>
      <c r="B770" s="2" t="s">
        <v>388</v>
      </c>
      <c r="C770" s="2" t="s">
        <v>15</v>
      </c>
      <c r="D770" s="2" t="s">
        <v>390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s="2" t="s">
        <v>69</v>
      </c>
      <c r="K770" s="2" t="s">
        <v>127</v>
      </c>
      <c r="L770" s="2">
        <f>1-(F770/E770)</f>
        <v>0.61002316242297794</v>
      </c>
      <c r="M770" s="2">
        <f>N770/E770</f>
        <v>0.30565404499230397</v>
      </c>
      <c r="N770" s="38">
        <f>O770-SUM(G769:I769)</f>
        <v>924388000</v>
      </c>
      <c r="O770" s="38">
        <f>E770-F770</f>
        <v>1844890000</v>
      </c>
    </row>
    <row r="771" spans="1:15" x14ac:dyDescent="0.35">
      <c r="A771" s="2">
        <v>797</v>
      </c>
      <c r="B771" s="2" t="s">
        <v>388</v>
      </c>
      <c r="C771" s="2" t="s">
        <v>17</v>
      </c>
      <c r="D771" s="2" t="s">
        <v>391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s="2" t="s">
        <v>69</v>
      </c>
      <c r="K771" s="2" t="s">
        <v>127</v>
      </c>
      <c r="L771" s="2">
        <f>1-(F771/E771)</f>
        <v>0.60011667421324488</v>
      </c>
      <c r="M771" s="2">
        <f>N771/E771</f>
        <v>0.29271227918138359</v>
      </c>
      <c r="N771" s="38">
        <f>O771-SUM(G770:I770)</f>
        <v>901161000</v>
      </c>
      <c r="O771" s="38">
        <f>E771-F771</f>
        <v>1847554000</v>
      </c>
    </row>
    <row r="772" spans="1:15" x14ac:dyDescent="0.35">
      <c r="A772" s="2">
        <v>798</v>
      </c>
      <c r="B772" s="2" t="s">
        <v>388</v>
      </c>
      <c r="C772" s="2" t="s">
        <v>19</v>
      </c>
      <c r="D772" s="2" t="s">
        <v>392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s="2" t="s">
        <v>69</v>
      </c>
      <c r="K772" s="2" t="s">
        <v>127</v>
      </c>
      <c r="L772" s="2">
        <f>1-(F772/E772)</f>
        <v>0.58846048898788172</v>
      </c>
      <c r="M772" s="2">
        <f>N772/E772</f>
        <v>0.26658894400644073</v>
      </c>
      <c r="N772" s="38">
        <f>O772-SUM(G771:I771)</f>
        <v>809938000</v>
      </c>
      <c r="O772" s="38">
        <f>E772-F772</f>
        <v>1787833000</v>
      </c>
    </row>
    <row r="773" spans="1:15" x14ac:dyDescent="0.35">
      <c r="A773" s="2">
        <v>799</v>
      </c>
      <c r="B773" s="2" t="s">
        <v>393</v>
      </c>
      <c r="C773" s="2" t="s">
        <v>11</v>
      </c>
      <c r="D773" s="2" t="s">
        <v>91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s="2" t="s">
        <v>54</v>
      </c>
      <c r="K773" s="2" t="s">
        <v>162</v>
      </c>
      <c r="L773" s="2">
        <f>1-(F773/E773)</f>
        <v>0.16143417004374261</v>
      </c>
      <c r="M773" s="2">
        <f>N773/E773</f>
        <v>3.8115080874998028E-2</v>
      </c>
      <c r="N773" s="38">
        <f>O773-SUM(G772:I772)</f>
        <v>333570000</v>
      </c>
      <c r="O773" s="38">
        <f>E773-F773</f>
        <v>1412816000</v>
      </c>
    </row>
    <row r="774" spans="1:15" x14ac:dyDescent="0.35">
      <c r="A774" s="2">
        <v>800</v>
      </c>
      <c r="B774" s="2" t="s">
        <v>393</v>
      </c>
      <c r="C774" s="2" t="s">
        <v>15</v>
      </c>
      <c r="D774" s="2" t="s">
        <v>93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s="2" t="s">
        <v>54</v>
      </c>
      <c r="K774" s="2" t="s">
        <v>162</v>
      </c>
      <c r="L774" s="2">
        <f>1-(F774/E774)</f>
        <v>0.1679841129312033</v>
      </c>
      <c r="M774" s="2">
        <f>N774/E774</f>
        <v>0.10064590324696959</v>
      </c>
      <c r="N774" s="38">
        <f>O774-SUM(G773:I773)</f>
        <v>937643000</v>
      </c>
      <c r="O774" s="38">
        <f>E774-F774</f>
        <v>1564983000</v>
      </c>
    </row>
    <row r="775" spans="1:15" x14ac:dyDescent="0.35">
      <c r="A775" s="2">
        <v>801</v>
      </c>
      <c r="B775" s="2" t="s">
        <v>393</v>
      </c>
      <c r="C775" s="2" t="s">
        <v>17</v>
      </c>
      <c r="D775" s="2" t="s">
        <v>51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s="2" t="s">
        <v>54</v>
      </c>
      <c r="K775" s="2" t="s">
        <v>162</v>
      </c>
      <c r="L775" s="2">
        <f>1-(F775/E775)</f>
        <v>0.19522967902267119</v>
      </c>
      <c r="M775" s="2">
        <f>N775/E775</f>
        <v>0.12496223227826232</v>
      </c>
      <c r="N775" s="38">
        <f>O775-SUM(G774:I774)</f>
        <v>1157633000</v>
      </c>
      <c r="O775" s="38">
        <f>E775-F775</f>
        <v>1808581000</v>
      </c>
    </row>
    <row r="776" spans="1:15" x14ac:dyDescent="0.35">
      <c r="A776" s="2">
        <v>802</v>
      </c>
      <c r="B776" s="2" t="s">
        <v>393</v>
      </c>
      <c r="C776" s="2" t="s">
        <v>19</v>
      </c>
      <c r="D776" s="2" t="s">
        <v>95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s="2" t="s">
        <v>54</v>
      </c>
      <c r="K776" s="2" t="s">
        <v>162</v>
      </c>
      <c r="L776" s="2">
        <f>1-(F776/E776)</f>
        <v>0.22662230773947978</v>
      </c>
      <c r="M776" s="2">
        <f>N776/E776</f>
        <v>0.14853835213788943</v>
      </c>
      <c r="N776" s="38">
        <f>O776-SUM(G775:I775)</f>
        <v>1414564000</v>
      </c>
      <c r="O776" s="38">
        <f>E776-F776</f>
        <v>2158175000</v>
      </c>
    </row>
    <row r="777" spans="1:15" x14ac:dyDescent="0.35">
      <c r="A777" s="2">
        <v>803</v>
      </c>
      <c r="B777" s="2" t="s">
        <v>394</v>
      </c>
      <c r="C777" s="2" t="s">
        <v>11</v>
      </c>
      <c r="D777" s="2" t="s">
        <v>395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s="2" t="s">
        <v>28</v>
      </c>
      <c r="K777" s="2" t="s">
        <v>396</v>
      </c>
      <c r="L777" s="2">
        <f>1-(F777/E777)</f>
        <v>0.33783255086071984</v>
      </c>
      <c r="M777" s="2">
        <f>N777/E777</f>
        <v>0.16725860719874805</v>
      </c>
      <c r="N777" s="38">
        <f>O777-SUM(G776:I776)</f>
        <v>855026000</v>
      </c>
      <c r="O777" s="38">
        <f>E777-F777</f>
        <v>1727000000</v>
      </c>
    </row>
    <row r="778" spans="1:15" x14ac:dyDescent="0.35">
      <c r="A778" s="2">
        <v>804</v>
      </c>
      <c r="B778" s="2" t="s">
        <v>394</v>
      </c>
      <c r="C778" s="2" t="s">
        <v>15</v>
      </c>
      <c r="D778" s="2" t="s">
        <v>397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s="2" t="s">
        <v>28</v>
      </c>
      <c r="K778" s="2" t="s">
        <v>396</v>
      </c>
      <c r="L778" s="2">
        <f>1-(F778/E778)</f>
        <v>0.33958499600957703</v>
      </c>
      <c r="M778" s="2">
        <f>N778/E778</f>
        <v>0.15722266560255388</v>
      </c>
      <c r="N778" s="38">
        <f>O778-SUM(G777:I777)</f>
        <v>788000000</v>
      </c>
      <c r="O778" s="38">
        <f>E778-F778</f>
        <v>1702000000</v>
      </c>
    </row>
    <row r="779" spans="1:15" x14ac:dyDescent="0.35">
      <c r="A779" s="2">
        <v>805</v>
      </c>
      <c r="B779" s="2" t="s">
        <v>394</v>
      </c>
      <c r="C779" s="2" t="s">
        <v>17</v>
      </c>
      <c r="D779" s="3">
        <v>42070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s="2" t="s">
        <v>28</v>
      </c>
      <c r="K779" s="2" t="s">
        <v>396</v>
      </c>
      <c r="L779" s="2">
        <f>1-(F779/E779)</f>
        <v>0.34133385795789883</v>
      </c>
      <c r="M779" s="2">
        <f>N779/E779</f>
        <v>0.18001180405272477</v>
      </c>
      <c r="N779" s="38">
        <f>O779-SUM(G778:I778)</f>
        <v>915000000</v>
      </c>
      <c r="O779" s="38">
        <f>E779-F779</f>
        <v>1735000000</v>
      </c>
    </row>
    <row r="780" spans="1:15" x14ac:dyDescent="0.35">
      <c r="A780" s="2">
        <v>806</v>
      </c>
      <c r="B780" s="2" t="s">
        <v>394</v>
      </c>
      <c r="C780" s="2" t="s">
        <v>19</v>
      </c>
      <c r="D780" s="3">
        <v>42376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s="2" t="s">
        <v>28</v>
      </c>
      <c r="K780" s="2" t="s">
        <v>396</v>
      </c>
      <c r="L780" s="2">
        <f>1-(F780/E780)</f>
        <v>0.31270925405115846</v>
      </c>
      <c r="M780" s="2">
        <f>N780/E780</f>
        <v>0.18200080353555645</v>
      </c>
      <c r="N780" s="38">
        <f>O780-SUM(G779:I779)</f>
        <v>1359000000</v>
      </c>
      <c r="O780" s="38">
        <f>E780-F780</f>
        <v>2335000000</v>
      </c>
    </row>
    <row r="781" spans="1:15" x14ac:dyDescent="0.35">
      <c r="A781" s="2">
        <v>807</v>
      </c>
      <c r="B781" s="2" t="s">
        <v>398</v>
      </c>
      <c r="C781" s="2" t="s">
        <v>11</v>
      </c>
      <c r="D781" s="2" t="s">
        <v>22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s="2" t="s">
        <v>34</v>
      </c>
      <c r="K781" s="2" t="s">
        <v>38</v>
      </c>
      <c r="L781" s="2">
        <f>1-(F781/E781)</f>
        <v>0.28048347382042904</v>
      </c>
      <c r="M781" s="2">
        <f>N781/E781</f>
        <v>0.14782079173222898</v>
      </c>
      <c r="N781" s="38">
        <f>O781-SUM(G780:I780)</f>
        <v>1321513000</v>
      </c>
      <c r="O781" s="38">
        <f>E781-F781</f>
        <v>2507513000</v>
      </c>
    </row>
    <row r="782" spans="1:15" x14ac:dyDescent="0.35">
      <c r="A782" s="2">
        <v>808</v>
      </c>
      <c r="B782" s="2" t="s">
        <v>398</v>
      </c>
      <c r="C782" s="2" t="s">
        <v>15</v>
      </c>
      <c r="D782" s="2" t="s">
        <v>25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s="2" t="s">
        <v>34</v>
      </c>
      <c r="K782" s="2" t="s">
        <v>38</v>
      </c>
      <c r="L782" s="2">
        <f>1-(F782/E782)</f>
        <v>0.27780693084892683</v>
      </c>
      <c r="M782" s="2">
        <f>N782/E782</f>
        <v>8.1862032977475269E-2</v>
      </c>
      <c r="N782" s="38">
        <f>O782-SUM(G781:I781)</f>
        <v>782654000</v>
      </c>
      <c r="O782" s="38">
        <f>E782-F782</f>
        <v>2656014000</v>
      </c>
    </row>
    <row r="783" spans="1:15" x14ac:dyDescent="0.35">
      <c r="A783" s="2">
        <v>809</v>
      </c>
      <c r="B783" s="2" t="s">
        <v>398</v>
      </c>
      <c r="C783" s="2" t="s">
        <v>17</v>
      </c>
      <c r="D783" s="2" t="s">
        <v>356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s="2" t="s">
        <v>34</v>
      </c>
      <c r="K783" s="2" t="s">
        <v>38</v>
      </c>
      <c r="L783" s="2">
        <f>1-(F783/E783)</f>
        <v>0.28070634697952734</v>
      </c>
      <c r="M783" s="2">
        <f>N783/E783</f>
        <v>8.9896821930329496E-2</v>
      </c>
      <c r="N783" s="38">
        <f>O783-SUM(G782:I782)</f>
        <v>932355000</v>
      </c>
      <c r="O783" s="38">
        <f>E783-F783</f>
        <v>2911315000</v>
      </c>
    </row>
    <row r="784" spans="1:15" x14ac:dyDescent="0.35">
      <c r="A784" s="2">
        <v>810</v>
      </c>
      <c r="B784" s="2" t="s">
        <v>398</v>
      </c>
      <c r="C784" s="2" t="s">
        <v>19</v>
      </c>
      <c r="D784" s="2" t="s">
        <v>357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s="2" t="s">
        <v>34</v>
      </c>
      <c r="K784" s="2" t="s">
        <v>38</v>
      </c>
      <c r="L784" s="2">
        <f>1-(F784/E784)</f>
        <v>0.28338086829952891</v>
      </c>
      <c r="M784" s="2">
        <f>N784/E784</f>
        <v>7.6773995624907859E-2</v>
      </c>
      <c r="N784" s="38">
        <f>O784-SUM(G783:I783)</f>
        <v>816086000</v>
      </c>
      <c r="O784" s="38">
        <f>E784-F784</f>
        <v>3012259000</v>
      </c>
    </row>
    <row r="785" spans="1:15" x14ac:dyDescent="0.35">
      <c r="A785" s="2">
        <v>811</v>
      </c>
      <c r="B785" s="2" t="s">
        <v>399</v>
      </c>
      <c r="C785" s="2" t="s">
        <v>11</v>
      </c>
      <c r="D785" s="2" t="s">
        <v>12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s="2" t="s">
        <v>74</v>
      </c>
      <c r="K785" s="2" t="s">
        <v>75</v>
      </c>
      <c r="L785" s="2">
        <f>1-(F785/E785)</f>
        <v>0.62739671871911451</v>
      </c>
      <c r="M785" s="2">
        <f>N785/E785</f>
        <v>0.18395809448507611</v>
      </c>
      <c r="N785" s="38">
        <f>O785-SUM(G784:I784)</f>
        <v>930644000</v>
      </c>
      <c r="O785" s="38">
        <f>E785-F785</f>
        <v>3174000000</v>
      </c>
    </row>
    <row r="786" spans="1:15" x14ac:dyDescent="0.35">
      <c r="A786" s="2">
        <v>812</v>
      </c>
      <c r="B786" s="2" t="s">
        <v>399</v>
      </c>
      <c r="C786" s="2" t="s">
        <v>15</v>
      </c>
      <c r="D786" s="2" t="s">
        <v>16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s="2" t="s">
        <v>74</v>
      </c>
      <c r="K786" s="2" t="s">
        <v>75</v>
      </c>
      <c r="L786" s="2">
        <f>1-(F786/E786)</f>
        <v>0.61498257839721249</v>
      </c>
      <c r="M786" s="2">
        <f>N786/E786</f>
        <v>6.852497096399536E-2</v>
      </c>
      <c r="N786" s="38">
        <f>O786-SUM(G785:I785)</f>
        <v>354000000</v>
      </c>
      <c r="O786" s="38">
        <f>E786-F786</f>
        <v>3177000000</v>
      </c>
    </row>
    <row r="787" spans="1:15" x14ac:dyDescent="0.35">
      <c r="A787" s="2">
        <v>813</v>
      </c>
      <c r="B787" s="2" t="s">
        <v>399</v>
      </c>
      <c r="C787" s="2" t="s">
        <v>17</v>
      </c>
      <c r="D787" s="2" t="s">
        <v>18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s="2" t="s">
        <v>74</v>
      </c>
      <c r="K787" s="2" t="s">
        <v>75</v>
      </c>
      <c r="L787" s="2">
        <f>1-(F787/E787)</f>
        <v>0.62028389988793431</v>
      </c>
      <c r="M787" s="2">
        <f>N787/E787</f>
        <v>0.12252521479267837</v>
      </c>
      <c r="N787" s="38">
        <f>O787-SUM(G786:I786)</f>
        <v>656000000</v>
      </c>
      <c r="O787" s="38">
        <f>E787-F787</f>
        <v>3321000000</v>
      </c>
    </row>
    <row r="788" spans="1:15" x14ac:dyDescent="0.35">
      <c r="A788" s="2">
        <v>814</v>
      </c>
      <c r="B788" s="2" t="s">
        <v>399</v>
      </c>
      <c r="C788" s="2" t="s">
        <v>19</v>
      </c>
      <c r="D788" s="2" t="s">
        <v>20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s="2" t="s">
        <v>74</v>
      </c>
      <c r="K788" s="2" t="s">
        <v>75</v>
      </c>
      <c r="L788" s="2">
        <f>1-(F788/E788)</f>
        <v>0.62650826062743636</v>
      </c>
      <c r="M788" s="2">
        <f>N788/E788</f>
        <v>0.13996658622609986</v>
      </c>
      <c r="N788" s="38">
        <f>O788-SUM(G787:I787)</f>
        <v>754000000</v>
      </c>
      <c r="O788" s="38">
        <f>E788-F788</f>
        <v>3375000000</v>
      </c>
    </row>
    <row r="789" spans="1:15" x14ac:dyDescent="0.35">
      <c r="A789" s="2">
        <v>815</v>
      </c>
      <c r="B789" s="2" t="s">
        <v>400</v>
      </c>
      <c r="C789" s="2" t="s">
        <v>11</v>
      </c>
      <c r="D789" s="2" t="s">
        <v>12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s="2" t="s">
        <v>54</v>
      </c>
      <c r="K789" s="2" t="s">
        <v>162</v>
      </c>
      <c r="L789" s="2">
        <f>1-(F789/E789)</f>
        <v>0.43042949003138353</v>
      </c>
      <c r="M789" s="2">
        <f>N789/E789</f>
        <v>1.9999542461664608E-2</v>
      </c>
      <c r="N789" s="38">
        <f>O789-SUM(G788:I788)</f>
        <v>132882000</v>
      </c>
      <c r="O789" s="38">
        <f>E789-F789</f>
        <v>2859882000</v>
      </c>
    </row>
    <row r="790" spans="1:15" x14ac:dyDescent="0.35">
      <c r="A790" s="2">
        <v>816</v>
      </c>
      <c r="B790" s="2" t="s">
        <v>400</v>
      </c>
      <c r="C790" s="2" t="s">
        <v>15</v>
      </c>
      <c r="D790" s="2" t="s">
        <v>16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s="2" t="s">
        <v>54</v>
      </c>
      <c r="K790" s="2" t="s">
        <v>162</v>
      </c>
      <c r="L790" s="2">
        <f>1-(F790/E790)</f>
        <v>0.45911163310677083</v>
      </c>
      <c r="M790" s="2">
        <f>N790/E790</f>
        <v>0.22068773658953392</v>
      </c>
      <c r="N790" s="38">
        <f>O790-SUM(G789:I789)</f>
        <v>1577052000</v>
      </c>
      <c r="O790" s="38">
        <f>E790-F790</f>
        <v>3280848000</v>
      </c>
    </row>
    <row r="791" spans="1:15" x14ac:dyDescent="0.35">
      <c r="A791" s="2">
        <v>817</v>
      </c>
      <c r="B791" s="2" t="s">
        <v>400</v>
      </c>
      <c r="C791" s="2" t="s">
        <v>17</v>
      </c>
      <c r="D791" s="2" t="s">
        <v>18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s="2" t="s">
        <v>54</v>
      </c>
      <c r="K791" s="2" t="s">
        <v>162</v>
      </c>
      <c r="L791" s="2">
        <f>1-(F791/E791)</f>
        <v>0.44951095210736847</v>
      </c>
      <c r="M791" s="2">
        <f>N791/E791</f>
        <v>0.19025574499229833</v>
      </c>
      <c r="N791" s="38">
        <f>O791-SUM(G790:I790)</f>
        <v>1412034000</v>
      </c>
      <c r="O791" s="38">
        <f>E791-F791</f>
        <v>3336166000</v>
      </c>
    </row>
    <row r="792" spans="1:15" x14ac:dyDescent="0.35">
      <c r="A792" s="2">
        <v>818</v>
      </c>
      <c r="B792" s="2" t="s">
        <v>400</v>
      </c>
      <c r="C792" s="2" t="s">
        <v>19</v>
      </c>
      <c r="D792" s="2" t="s">
        <v>20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s="2" t="s">
        <v>54</v>
      </c>
      <c r="K792" s="2" t="s">
        <v>162</v>
      </c>
      <c r="L792" s="2">
        <f>1-(F792/E792)</f>
        <v>0.45794588760822597</v>
      </c>
      <c r="M792" s="2">
        <f>N792/E792</f>
        <v>0.20095656663813763</v>
      </c>
      <c r="N792" s="38">
        <f>O792-SUM(G791:I791)</f>
        <v>1484391000</v>
      </c>
      <c r="O792" s="38">
        <f>E792-F792</f>
        <v>3382675000</v>
      </c>
    </row>
    <row r="793" spans="1:15" x14ac:dyDescent="0.35">
      <c r="A793" s="2">
        <v>819</v>
      </c>
      <c r="B793" s="2" t="s">
        <v>401</v>
      </c>
      <c r="C793" s="2" t="s">
        <v>11</v>
      </c>
      <c r="D793" s="2" t="s">
        <v>16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s="2" t="s">
        <v>34</v>
      </c>
      <c r="K793" s="2" t="s">
        <v>108</v>
      </c>
      <c r="L793" s="2">
        <f>1-(F793/E793)</f>
        <v>0.21177353375450825</v>
      </c>
      <c r="M793" s="2">
        <f>N793/E793</f>
        <v>0.16410553578776657</v>
      </c>
      <c r="N793" s="38">
        <f>O793-SUM(G792:I792)</f>
        <v>6779692000</v>
      </c>
      <c r="O793" s="38">
        <f>E793-F793</f>
        <v>8749000000</v>
      </c>
    </row>
    <row r="794" spans="1:15" x14ac:dyDescent="0.35">
      <c r="A794" s="2">
        <v>820</v>
      </c>
      <c r="B794" s="2" t="s">
        <v>401</v>
      </c>
      <c r="C794" s="2" t="s">
        <v>15</v>
      </c>
      <c r="D794" s="2" t="s">
        <v>18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s="2" t="s">
        <v>34</v>
      </c>
      <c r="K794" s="2" t="s">
        <v>108</v>
      </c>
      <c r="L794" s="2">
        <f>1-(F794/E794)</f>
        <v>0.2130721649484536</v>
      </c>
      <c r="M794" s="2">
        <f>N794/E794</f>
        <v>7.5175257731958767E-2</v>
      </c>
      <c r="N794" s="38">
        <f>O794-SUM(G793:I793)</f>
        <v>3646000000</v>
      </c>
      <c r="O794" s="38">
        <f>E794-F794</f>
        <v>10334000000</v>
      </c>
    </row>
    <row r="795" spans="1:15" x14ac:dyDescent="0.35">
      <c r="A795" s="2">
        <v>821</v>
      </c>
      <c r="B795" s="2" t="s">
        <v>401</v>
      </c>
      <c r="C795" s="2" t="s">
        <v>17</v>
      </c>
      <c r="D795" s="2" t="s">
        <v>20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s="2" t="s">
        <v>34</v>
      </c>
      <c r="K795" s="2" t="s">
        <v>108</v>
      </c>
      <c r="L795" s="2">
        <f>1-(F795/E795)</f>
        <v>0.18456777616091657</v>
      </c>
      <c r="M795" s="2">
        <f>N795/E795</f>
        <v>3.7724032492770176E-2</v>
      </c>
      <c r="N795" s="38">
        <f>O795-SUM(G794:I794)</f>
        <v>2048000000</v>
      </c>
      <c r="O795" s="38">
        <f>E795-F795</f>
        <v>10020000000</v>
      </c>
    </row>
    <row r="796" spans="1:15" x14ac:dyDescent="0.35">
      <c r="A796" s="2">
        <v>822</v>
      </c>
      <c r="B796" s="2" t="s">
        <v>401</v>
      </c>
      <c r="C796" s="2" t="s">
        <v>19</v>
      </c>
      <c r="D796" s="2" t="s">
        <v>78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s="2" t="s">
        <v>34</v>
      </c>
      <c r="K796" s="2" t="s">
        <v>108</v>
      </c>
      <c r="L796" s="2">
        <f>1-(F796/E796)</f>
        <v>0.17234594236745804</v>
      </c>
      <c r="M796" s="2">
        <f>N796/E796</f>
        <v>3.1243678625940161E-2</v>
      </c>
      <c r="N796" s="38">
        <f>O796-SUM(G795:I795)</f>
        <v>1699000000</v>
      </c>
      <c r="O796" s="38">
        <f>E796-F796</f>
        <v>9372000000</v>
      </c>
    </row>
    <row r="797" spans="1:15" x14ac:dyDescent="0.35">
      <c r="A797" s="2">
        <v>823</v>
      </c>
      <c r="B797" s="2" t="s">
        <v>402</v>
      </c>
      <c r="C797" s="2" t="s">
        <v>11</v>
      </c>
      <c r="D797" s="2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s="2" t="s">
        <v>28</v>
      </c>
      <c r="K797" s="2" t="s">
        <v>240</v>
      </c>
      <c r="L797" s="2">
        <f>1-(F797/E797)</f>
        <v>0.48954060306783054</v>
      </c>
      <c r="M797" s="2">
        <f>N797/E797</f>
        <v>0.41536248225985184</v>
      </c>
      <c r="N797" s="38">
        <f>O797-SUM(G796:I796)</f>
        <v>42730000000</v>
      </c>
      <c r="O797" s="38">
        <f>E797-F797</f>
        <v>50361000000</v>
      </c>
    </row>
    <row r="798" spans="1:15" x14ac:dyDescent="0.35">
      <c r="A798" s="2">
        <v>824</v>
      </c>
      <c r="B798" s="2" t="s">
        <v>402</v>
      </c>
      <c r="C798" s="2" t="s">
        <v>15</v>
      </c>
      <c r="D798" s="2" t="s">
        <v>16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s="2" t="s">
        <v>28</v>
      </c>
      <c r="K798" s="2" t="s">
        <v>240</v>
      </c>
      <c r="L798" s="2">
        <f>1-(F798/E798)</f>
        <v>0.49492207752599959</v>
      </c>
      <c r="M798" s="2">
        <f>N798/E798</f>
        <v>0.20818973842853802</v>
      </c>
      <c r="N798" s="38">
        <f>O798-SUM(G797:I797)</f>
        <v>20479000000</v>
      </c>
      <c r="O798" s="38">
        <f>E798-F798</f>
        <v>48684000000</v>
      </c>
    </row>
    <row r="799" spans="1:15" x14ac:dyDescent="0.35">
      <c r="A799" s="2">
        <v>825</v>
      </c>
      <c r="B799" s="2" t="s">
        <v>402</v>
      </c>
      <c r="C799" s="2" t="s">
        <v>17</v>
      </c>
      <c r="D799" s="2" t="s">
        <v>18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s="2" t="s">
        <v>28</v>
      </c>
      <c r="K799" s="2" t="s">
        <v>240</v>
      </c>
      <c r="L799" s="2">
        <f>1-(F799/E799)</f>
        <v>0.50011315508712939</v>
      </c>
      <c r="M799" s="2">
        <f>N799/E799</f>
        <v>0.19435733298847974</v>
      </c>
      <c r="N799" s="38">
        <f>O799-SUM(G798:I798)</f>
        <v>18035000000</v>
      </c>
      <c r="O799" s="38">
        <f>E799-F799</f>
        <v>46407000000</v>
      </c>
    </row>
    <row r="800" spans="1:15" x14ac:dyDescent="0.35">
      <c r="A800" s="2">
        <v>826</v>
      </c>
      <c r="B800" s="2" t="s">
        <v>402</v>
      </c>
      <c r="C800" s="2" t="s">
        <v>19</v>
      </c>
      <c r="D800" s="2" t="s">
        <v>20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s="2" t="s">
        <v>28</v>
      </c>
      <c r="K800" s="2" t="s">
        <v>240</v>
      </c>
      <c r="L800" s="2">
        <f>1-(F800/E800)</f>
        <v>0.4977184032492874</v>
      </c>
      <c r="M800" s="2">
        <f>N800/E800</f>
        <v>0.15670226691623543</v>
      </c>
      <c r="N800" s="38">
        <f>O800-SUM(G799:I799)</f>
        <v>12809000000</v>
      </c>
      <c r="O800" s="38">
        <f>E800-F800</f>
        <v>40684000000</v>
      </c>
    </row>
    <row r="801" spans="1:15" x14ac:dyDescent="0.35">
      <c r="A801" s="2">
        <v>827</v>
      </c>
      <c r="B801" s="2" t="s">
        <v>403</v>
      </c>
      <c r="C801" s="2" t="s">
        <v>11</v>
      </c>
      <c r="D801" s="2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s="2" t="s">
        <v>34</v>
      </c>
      <c r="K801" s="2" t="s">
        <v>43</v>
      </c>
      <c r="L801" s="2">
        <f>1-(F801/E801)</f>
        <v>0.54057639998206186</v>
      </c>
      <c r="M801" s="2">
        <f>N801/E801</f>
        <v>-18.785384795003317</v>
      </c>
      <c r="N801" s="38">
        <f>O801-SUM(G800:I800)</f>
        <v>-24295852000</v>
      </c>
      <c r="O801" s="38">
        <f>E801-F801</f>
        <v>699148000</v>
      </c>
    </row>
    <row r="802" spans="1:15" x14ac:dyDescent="0.35">
      <c r="A802" s="2">
        <v>828</v>
      </c>
      <c r="B802" s="2" t="s">
        <v>403</v>
      </c>
      <c r="C802" s="2" t="s">
        <v>15</v>
      </c>
      <c r="D802" s="2" t="s">
        <v>16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s="2" t="s">
        <v>34</v>
      </c>
      <c r="K802" s="2" t="s">
        <v>43</v>
      </c>
      <c r="L802" s="2">
        <f>1-(F802/E802)</f>
        <v>0.54908217373560153</v>
      </c>
      <c r="M802" s="2">
        <f>N802/E802</f>
        <v>0.23204033526547174</v>
      </c>
      <c r="N802" s="38">
        <f>O802-SUM(G801:I801)</f>
        <v>319533000</v>
      </c>
      <c r="O802" s="38">
        <f>E802-F802</f>
        <v>756118000</v>
      </c>
    </row>
    <row r="803" spans="1:15" x14ac:dyDescent="0.35">
      <c r="A803" s="2">
        <v>829</v>
      </c>
      <c r="B803" s="2" t="s">
        <v>403</v>
      </c>
      <c r="C803" s="2" t="s">
        <v>17</v>
      </c>
      <c r="D803" s="2" t="s">
        <v>18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s="2" t="s">
        <v>34</v>
      </c>
      <c r="K803" s="2" t="s">
        <v>43</v>
      </c>
      <c r="L803" s="2">
        <f>1-(F803/E803)</f>
        <v>0.5492745693081269</v>
      </c>
      <c r="M803" s="2">
        <f>N803/E803</f>
        <v>0.21992089147513774</v>
      </c>
      <c r="N803" s="38">
        <f>O803-SUM(G802:I802)</f>
        <v>326760000</v>
      </c>
      <c r="O803" s="38">
        <f>E803-F803</f>
        <v>816116000</v>
      </c>
    </row>
    <row r="804" spans="1:15" x14ac:dyDescent="0.35">
      <c r="A804" s="2">
        <v>830</v>
      </c>
      <c r="B804" s="2" t="s">
        <v>403</v>
      </c>
      <c r="C804" s="2" t="s">
        <v>19</v>
      </c>
      <c r="D804" s="2" t="s">
        <v>20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s="2" t="s">
        <v>34</v>
      </c>
      <c r="K804" s="2" t="s">
        <v>43</v>
      </c>
      <c r="L804" s="2">
        <f>1-(F804/E804)</f>
        <v>0.55576156195299053</v>
      </c>
      <c r="M804" s="2">
        <f>N804/E804</f>
        <v>0.20875876775712721</v>
      </c>
      <c r="N804" s="38">
        <f>O804-SUM(G803:I803)</f>
        <v>334409000</v>
      </c>
      <c r="O804" s="38">
        <f>E804-F804</f>
        <v>890270000</v>
      </c>
    </row>
    <row r="805" spans="1:15" x14ac:dyDescent="0.35">
      <c r="A805" s="2">
        <v>831</v>
      </c>
      <c r="B805" s="2" t="s">
        <v>404</v>
      </c>
      <c r="C805" s="2" t="s">
        <v>11</v>
      </c>
      <c r="D805" s="2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s="2" t="s">
        <v>82</v>
      </c>
      <c r="K805" s="2" t="s">
        <v>83</v>
      </c>
      <c r="L805" s="2">
        <f>1-(F805/E805)</f>
        <v>0.4166423883356265</v>
      </c>
      <c r="M805" s="2">
        <f>N805/E805</f>
        <v>0.21031343502586972</v>
      </c>
      <c r="N805" s="38">
        <f>O805-SUM(G804:I804)</f>
        <v>593388000</v>
      </c>
      <c r="O805" s="38">
        <f>E805-F805</f>
        <v>1175534000</v>
      </c>
    </row>
    <row r="806" spans="1:15" x14ac:dyDescent="0.35">
      <c r="A806" s="2">
        <v>832</v>
      </c>
      <c r="B806" s="2" t="s">
        <v>404</v>
      </c>
      <c r="C806" s="2" t="s">
        <v>15</v>
      </c>
      <c r="D806" s="2" t="s">
        <v>16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s="2" t="s">
        <v>82</v>
      </c>
      <c r="K806" s="2" t="s">
        <v>83</v>
      </c>
      <c r="L806" s="2">
        <f>1-(F806/E806)</f>
        <v>0.43489679284336458</v>
      </c>
      <c r="M806" s="2">
        <f>N806/E806</f>
        <v>0.20215984579206311</v>
      </c>
      <c r="N806" s="38">
        <f>O806-SUM(G805:I805)</f>
        <v>596957000</v>
      </c>
      <c r="O806" s="38">
        <f>E806-F806</f>
        <v>1284205000</v>
      </c>
    </row>
    <row r="807" spans="1:15" x14ac:dyDescent="0.35">
      <c r="A807" s="2">
        <v>833</v>
      </c>
      <c r="B807" s="2" t="s">
        <v>404</v>
      </c>
      <c r="C807" s="2" t="s">
        <v>17</v>
      </c>
      <c r="D807" s="2" t="s">
        <v>18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s="2" t="s">
        <v>82</v>
      </c>
      <c r="K807" s="2" t="s">
        <v>83</v>
      </c>
      <c r="L807" s="2">
        <f>1-(F807/E807)</f>
        <v>0.44103462711908858</v>
      </c>
      <c r="M807" s="2">
        <f>N807/E807</f>
        <v>0.19311271726738877</v>
      </c>
      <c r="N807" s="38">
        <f>O807-SUM(G806:I806)</f>
        <v>596435000</v>
      </c>
      <c r="O807" s="38">
        <f>E807-F807</f>
        <v>1362150000</v>
      </c>
    </row>
    <row r="808" spans="1:15" x14ac:dyDescent="0.35">
      <c r="A808" s="2">
        <v>834</v>
      </c>
      <c r="B808" s="2" t="s">
        <v>404</v>
      </c>
      <c r="C808" s="2" t="s">
        <v>19</v>
      </c>
      <c r="D808" s="2" t="s">
        <v>20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s="2" t="s">
        <v>82</v>
      </c>
      <c r="K808" s="2" t="s">
        <v>83</v>
      </c>
      <c r="L808" s="2">
        <f>1-(F808/E808)</f>
        <v>0.44707724194550857</v>
      </c>
      <c r="M808" s="2">
        <f>N808/E808</f>
        <v>0.19286521616743116</v>
      </c>
      <c r="N808" s="38">
        <f>O808-SUM(G807:I807)</f>
        <v>583068000</v>
      </c>
      <c r="O808" s="38">
        <f>E808-F808</f>
        <v>1351599000</v>
      </c>
    </row>
    <row r="809" spans="1:15" x14ac:dyDescent="0.35">
      <c r="A809" s="2">
        <v>835</v>
      </c>
      <c r="B809" s="2" t="s">
        <v>405</v>
      </c>
      <c r="C809" s="2" t="s">
        <v>11</v>
      </c>
      <c r="D809" s="2" t="s">
        <v>366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s="2" t="s">
        <v>34</v>
      </c>
      <c r="K809" s="2" t="s">
        <v>406</v>
      </c>
      <c r="L809" s="2">
        <f>1-(F809/E809)</f>
        <v>0.64164165220683123</v>
      </c>
      <c r="M809" s="2">
        <f>N809/E809</f>
        <v>0.10992922772516883</v>
      </c>
      <c r="N809" s="38">
        <f>O809-SUM(G808:I808)</f>
        <v>156229000</v>
      </c>
      <c r="O809" s="38">
        <f>E809-F809</f>
        <v>911887000</v>
      </c>
    </row>
    <row r="810" spans="1:15" x14ac:dyDescent="0.35">
      <c r="A810" s="2">
        <v>836</v>
      </c>
      <c r="B810" s="2" t="s">
        <v>405</v>
      </c>
      <c r="C810" s="2" t="s">
        <v>15</v>
      </c>
      <c r="D810" s="2" t="s">
        <v>367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s="2" t="s">
        <v>34</v>
      </c>
      <c r="K810" s="2" t="s">
        <v>406</v>
      </c>
      <c r="L810" s="2">
        <f>1-(F810/E810)</f>
        <v>0.69718452871505643</v>
      </c>
      <c r="M810" s="2">
        <f>N810/E810</f>
        <v>0.33506826736178641</v>
      </c>
      <c r="N810" s="38">
        <f>O810-SUM(G809:I809)</f>
        <v>623682000</v>
      </c>
      <c r="O810" s="38">
        <f>E810-F810</f>
        <v>1297710000</v>
      </c>
    </row>
    <row r="811" spans="1:15" x14ac:dyDescent="0.35">
      <c r="A811" s="2">
        <v>837</v>
      </c>
      <c r="B811" s="2" t="s">
        <v>405</v>
      </c>
      <c r="C811" s="2" t="s">
        <v>17</v>
      </c>
      <c r="D811" s="3">
        <v>42430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s="2" t="s">
        <v>34</v>
      </c>
      <c r="K811" s="2" t="s">
        <v>406</v>
      </c>
      <c r="L811" s="2">
        <f>1-(F811/E811)</f>
        <v>0.69795320399213967</v>
      </c>
      <c r="M811" s="2">
        <f>N811/E811</f>
        <v>0.31053509340190527</v>
      </c>
      <c r="N811" s="38">
        <f>O811-SUM(G810:I810)</f>
        <v>689314000</v>
      </c>
      <c r="O811" s="38">
        <f>E811-F811</f>
        <v>1549290000</v>
      </c>
    </row>
    <row r="812" spans="1:15" x14ac:dyDescent="0.35">
      <c r="A812" s="2">
        <v>838</v>
      </c>
      <c r="B812" s="2" t="s">
        <v>405</v>
      </c>
      <c r="C812" s="2" t="s">
        <v>19</v>
      </c>
      <c r="D812" s="3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s="2" t="s">
        <v>34</v>
      </c>
      <c r="K812" s="2" t="s">
        <v>406</v>
      </c>
      <c r="L812" s="2">
        <f>1-(F812/E812)</f>
        <v>0.69482436635168932</v>
      </c>
      <c r="M812" s="2">
        <f>N812/E812</f>
        <v>0.30974122874131754</v>
      </c>
      <c r="N812" s="38">
        <f>O812-SUM(G811:I811)</f>
        <v>742875000</v>
      </c>
      <c r="O812" s="38">
        <f>E812-F812</f>
        <v>1666448000</v>
      </c>
    </row>
    <row r="813" spans="1:15" x14ac:dyDescent="0.35">
      <c r="A813" s="2">
        <v>839</v>
      </c>
      <c r="B813" s="2" t="s">
        <v>407</v>
      </c>
      <c r="C813" s="2" t="s">
        <v>11</v>
      </c>
      <c r="D813" s="2" t="s">
        <v>25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s="2" t="s">
        <v>28</v>
      </c>
      <c r="K813" s="2" t="s">
        <v>50</v>
      </c>
      <c r="L813" s="2">
        <f>1-(F813/E813)</f>
        <v>0.5980306594824315</v>
      </c>
      <c r="M813" s="2">
        <f>N813/E813</f>
        <v>0.57737144266525009</v>
      </c>
      <c r="N813" s="38">
        <f>O813-SUM(G812:I812)</f>
        <v>30432094000</v>
      </c>
      <c r="O813" s="38">
        <f>E813-F813</f>
        <v>31521000000</v>
      </c>
    </row>
    <row r="814" spans="1:15" x14ac:dyDescent="0.35">
      <c r="A814" s="2">
        <v>840</v>
      </c>
      <c r="B814" s="2" t="s">
        <v>407</v>
      </c>
      <c r="C814" s="2" t="s">
        <v>15</v>
      </c>
      <c r="D814" s="2" t="s">
        <v>356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s="2" t="s">
        <v>28</v>
      </c>
      <c r="K814" s="2" t="s">
        <v>50</v>
      </c>
      <c r="L814" s="2">
        <f>1-(F814/E814)</f>
        <v>0.6373545731161625</v>
      </c>
      <c r="M814" s="2">
        <f>N814/E814</f>
        <v>0.29745838553785575</v>
      </c>
      <c r="N814" s="38">
        <f>O814-SUM(G813:I813)</f>
        <v>16619000000</v>
      </c>
      <c r="O814" s="38">
        <f>E814-F814</f>
        <v>35609000000</v>
      </c>
    </row>
    <row r="815" spans="1:15" x14ac:dyDescent="0.35">
      <c r="A815" s="2">
        <v>841</v>
      </c>
      <c r="B815" s="2" t="s">
        <v>407</v>
      </c>
      <c r="C815" s="2" t="s">
        <v>17</v>
      </c>
      <c r="D815" s="2" t="s">
        <v>357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s="2" t="s">
        <v>28</v>
      </c>
      <c r="K815" s="2" t="s">
        <v>50</v>
      </c>
      <c r="L815" s="2">
        <f>1-(F815/E815)</f>
        <v>0.62648360581699936</v>
      </c>
      <c r="M815" s="2">
        <f>N815/E815</f>
        <v>0.26577544937223374</v>
      </c>
      <c r="N815" s="38">
        <f>O815-SUM(G814:I814)</f>
        <v>14712000000</v>
      </c>
      <c r="O815" s="38">
        <f>E815-F815</f>
        <v>34679000000</v>
      </c>
    </row>
    <row r="816" spans="1:15" x14ac:dyDescent="0.35">
      <c r="A816" s="2">
        <v>842</v>
      </c>
      <c r="B816" s="2" t="s">
        <v>407</v>
      </c>
      <c r="C816" s="2" t="s">
        <v>19</v>
      </c>
      <c r="D816" s="2" t="s">
        <v>78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s="2" t="s">
        <v>28</v>
      </c>
      <c r="K816" s="2" t="s">
        <v>50</v>
      </c>
      <c r="L816" s="2">
        <f>1-(F816/E816)</f>
        <v>0.60940946671830543</v>
      </c>
      <c r="M816" s="2">
        <f>N816/E816</f>
        <v>0.26719652449189218</v>
      </c>
      <c r="N816" s="38">
        <f>O816-SUM(G815:I815)</f>
        <v>15868000000</v>
      </c>
      <c r="O816" s="38">
        <f>E816-F816</f>
        <v>36191000000</v>
      </c>
    </row>
    <row r="817" spans="1:15" x14ac:dyDescent="0.35">
      <c r="A817" s="2">
        <v>843</v>
      </c>
      <c r="B817" s="2" t="s">
        <v>408</v>
      </c>
      <c r="C817" s="2" t="s">
        <v>11</v>
      </c>
      <c r="D817" s="2" t="s">
        <v>409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s="2" t="s">
        <v>28</v>
      </c>
      <c r="K817" s="2" t="s">
        <v>80</v>
      </c>
      <c r="L817" s="2">
        <f>1-(F817/E817)</f>
        <v>0.86644703497212361</v>
      </c>
      <c r="M817" s="2">
        <f>N817/E817</f>
        <v>-4.5646224024328435</v>
      </c>
      <c r="N817" s="38">
        <f>O817-SUM(G816:I816)</f>
        <v>-18012000000</v>
      </c>
      <c r="O817" s="38">
        <f>E817-F817</f>
        <v>3419000000</v>
      </c>
    </row>
    <row r="818" spans="1:15" x14ac:dyDescent="0.35">
      <c r="A818" s="2">
        <v>844</v>
      </c>
      <c r="B818" s="2" t="s">
        <v>408</v>
      </c>
      <c r="C818" s="2" t="s">
        <v>15</v>
      </c>
      <c r="D818" s="2" t="s">
        <v>410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s="2" t="s">
        <v>28</v>
      </c>
      <c r="K818" s="2" t="s">
        <v>80</v>
      </c>
      <c r="L818" s="2">
        <f>1-(F818/E818)</f>
        <v>0.8578835729436719</v>
      </c>
      <c r="M818" s="2">
        <f>N818/E818</f>
        <v>0.33679000707046902</v>
      </c>
      <c r="N818" s="38">
        <f>O818-SUM(G817:I817)</f>
        <v>1429000000</v>
      </c>
      <c r="O818" s="38">
        <f>E818-F818</f>
        <v>3640000000</v>
      </c>
    </row>
    <row r="819" spans="1:15" x14ac:dyDescent="0.35">
      <c r="A819" s="2">
        <v>845</v>
      </c>
      <c r="B819" s="2" t="s">
        <v>408</v>
      </c>
      <c r="C819" s="2" t="s">
        <v>17</v>
      </c>
      <c r="D819" s="2" t="s">
        <v>411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s="2" t="s">
        <v>28</v>
      </c>
      <c r="K819" s="2" t="s">
        <v>80</v>
      </c>
      <c r="L819" s="2">
        <f>1-(F819/E819)</f>
        <v>0.83420801526717558</v>
      </c>
      <c r="M819" s="2">
        <f>N819/E819</f>
        <v>0.27600190839694655</v>
      </c>
      <c r="N819" s="38">
        <f>O819-SUM(G818:I818)</f>
        <v>1157000000</v>
      </c>
      <c r="O819" s="38">
        <f>E819-F819</f>
        <v>3497000000</v>
      </c>
    </row>
    <row r="820" spans="1:15" x14ac:dyDescent="0.35">
      <c r="A820" s="2">
        <v>846</v>
      </c>
      <c r="B820" s="2" t="s">
        <v>408</v>
      </c>
      <c r="C820" s="2" t="s">
        <v>19</v>
      </c>
      <c r="D820" s="2" t="s">
        <v>231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s="2" t="s">
        <v>28</v>
      </c>
      <c r="K820" s="2" t="s">
        <v>80</v>
      </c>
      <c r="L820" s="2">
        <f>1-(F820/E820)</f>
        <v>0.84448231785257777</v>
      </c>
      <c r="M820" s="2">
        <f>N820/E820</f>
        <v>0.28824030677460588</v>
      </c>
      <c r="N820" s="38">
        <f>O820-SUM(G819:I819)</f>
        <v>1353000000</v>
      </c>
      <c r="O820" s="38">
        <f>E820-F820</f>
        <v>3964000000</v>
      </c>
    </row>
    <row r="821" spans="1:15" x14ac:dyDescent="0.35">
      <c r="A821" s="2">
        <v>847</v>
      </c>
      <c r="B821" s="2" t="s">
        <v>412</v>
      </c>
      <c r="C821" s="2" t="s">
        <v>11</v>
      </c>
      <c r="D821" s="2" t="s">
        <v>12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s="2" t="s">
        <v>82</v>
      </c>
      <c r="K821" s="2" t="s">
        <v>123</v>
      </c>
      <c r="L821" s="2">
        <f>1-(F821/E821)</f>
        <v>0.30043016657514188</v>
      </c>
      <c r="M821" s="2">
        <f>N821/E821</f>
        <v>0.1758649093904448</v>
      </c>
      <c r="N821" s="38">
        <f>O821-SUM(G820:I820)</f>
        <v>3843000000</v>
      </c>
      <c r="O821" s="38">
        <f>E821-F821</f>
        <v>6565000000</v>
      </c>
    </row>
    <row r="822" spans="1:15" x14ac:dyDescent="0.35">
      <c r="A822" s="2">
        <v>848</v>
      </c>
      <c r="B822" s="2" t="s">
        <v>412</v>
      </c>
      <c r="C822" s="2" t="s">
        <v>15</v>
      </c>
      <c r="D822" s="2" t="s">
        <v>16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s="2" t="s">
        <v>82</v>
      </c>
      <c r="K822" s="2" t="s">
        <v>123</v>
      </c>
      <c r="L822" s="2">
        <f>1-(F822/E822)</f>
        <v>0.30664736192138997</v>
      </c>
      <c r="M822" s="2">
        <f>N822/E822</f>
        <v>0.10326619256483413</v>
      </c>
      <c r="N822" s="38">
        <f>O822-SUM(G821:I821)</f>
        <v>2425000000</v>
      </c>
      <c r="O822" s="38">
        <f>E822-F822</f>
        <v>7201000000</v>
      </c>
    </row>
    <row r="823" spans="1:15" x14ac:dyDescent="0.35">
      <c r="A823" s="2">
        <v>849</v>
      </c>
      <c r="B823" s="2" t="s">
        <v>412</v>
      </c>
      <c r="C823" s="2" t="s">
        <v>17</v>
      </c>
      <c r="D823" s="2" t="s">
        <v>18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s="2" t="s">
        <v>82</v>
      </c>
      <c r="K823" s="2" t="s">
        <v>123</v>
      </c>
      <c r="L823" s="2">
        <f>1-(F823/E823)</f>
        <v>0.31176694753779055</v>
      </c>
      <c r="M823" s="2">
        <f>N823/E823</f>
        <v>9.6328915611635688E-2</v>
      </c>
      <c r="N823" s="38">
        <f>O823-SUM(G822:I822)</f>
        <v>2275000000</v>
      </c>
      <c r="O823" s="38">
        <f>E823-F823</f>
        <v>7363000000</v>
      </c>
    </row>
    <row r="824" spans="1:15" x14ac:dyDescent="0.35">
      <c r="A824" s="2">
        <v>850</v>
      </c>
      <c r="B824" s="2" t="s">
        <v>412</v>
      </c>
      <c r="C824" s="2" t="s">
        <v>19</v>
      </c>
      <c r="D824" s="2" t="s">
        <v>20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s="2" t="s">
        <v>82</v>
      </c>
      <c r="K824" s="2" t="s">
        <v>123</v>
      </c>
      <c r="L824" s="2">
        <f>1-(F824/E824)</f>
        <v>0.30838363514419853</v>
      </c>
      <c r="M824" s="2">
        <f>N824/E824</f>
        <v>8.9291303375810413E-2</v>
      </c>
      <c r="N824" s="38">
        <f>O824-SUM(G823:I823)</f>
        <v>1997000000</v>
      </c>
      <c r="O824" s="38">
        <f>E824-F824</f>
        <v>6897000000</v>
      </c>
    </row>
    <row r="825" spans="1:15" x14ac:dyDescent="0.35">
      <c r="A825" s="2">
        <v>851</v>
      </c>
      <c r="B825" s="2" t="s">
        <v>413</v>
      </c>
      <c r="C825" s="2" t="s">
        <v>11</v>
      </c>
      <c r="D825" s="2" t="s">
        <v>12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s="2" t="s">
        <v>23</v>
      </c>
      <c r="K825" s="2" t="s">
        <v>414</v>
      </c>
      <c r="L825" s="2">
        <f>1-(F825/E825)</f>
        <v>1</v>
      </c>
      <c r="M825" s="2">
        <f>N825/E825</f>
        <v>0.35122624421379489</v>
      </c>
      <c r="N825" s="38">
        <f>O825-SUM(G824:I824)</f>
        <v>2443200000</v>
      </c>
      <c r="O825" s="38">
        <f>E825-F825</f>
        <v>6956200000</v>
      </c>
    </row>
    <row r="826" spans="1:15" x14ac:dyDescent="0.35">
      <c r="A826" s="2">
        <v>852</v>
      </c>
      <c r="B826" s="2" t="s">
        <v>413</v>
      </c>
      <c r="C826" s="2" t="s">
        <v>15</v>
      </c>
      <c r="D826" s="2" t="s">
        <v>16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s="2" t="s">
        <v>23</v>
      </c>
      <c r="K826" s="2" t="s">
        <v>414</v>
      </c>
      <c r="L826" s="2">
        <f>1-(F826/E826)</f>
        <v>1</v>
      </c>
      <c r="M826" s="2">
        <f>N826/E826</f>
        <v>0.1183887227440574</v>
      </c>
      <c r="N826" s="38">
        <f>O826-SUM(G825:I825)</f>
        <v>843200000</v>
      </c>
      <c r="O826" s="38">
        <f>E826-F826</f>
        <v>7122300000</v>
      </c>
    </row>
    <row r="827" spans="1:15" x14ac:dyDescent="0.35">
      <c r="A827" s="2">
        <v>853</v>
      </c>
      <c r="B827" s="2" t="s">
        <v>413</v>
      </c>
      <c r="C827" s="2" t="s">
        <v>17</v>
      </c>
      <c r="D827" s="2" t="s">
        <v>18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s="2" t="s">
        <v>23</v>
      </c>
      <c r="K827" s="2" t="s">
        <v>414</v>
      </c>
      <c r="L827" s="2">
        <f>1-(F827/E827)</f>
        <v>1</v>
      </c>
      <c r="M827" s="2">
        <f>N827/E827</f>
        <v>0.14245532101206035</v>
      </c>
      <c r="N827" s="38">
        <f>O827-SUM(G826:I826)</f>
        <v>1073700000</v>
      </c>
      <c r="O827" s="38">
        <f>E827-F827</f>
        <v>7537100000</v>
      </c>
    </row>
    <row r="828" spans="1:15" x14ac:dyDescent="0.35">
      <c r="A828" s="2">
        <v>854</v>
      </c>
      <c r="B828" s="2" t="s">
        <v>413</v>
      </c>
      <c r="C828" s="2" t="s">
        <v>19</v>
      </c>
      <c r="D828" s="2" t="s">
        <v>20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s="2" t="s">
        <v>23</v>
      </c>
      <c r="K828" s="2" t="s">
        <v>414</v>
      </c>
      <c r="L828" s="2">
        <f>1-(F828/E828)</f>
        <v>1</v>
      </c>
      <c r="M828" s="2">
        <f>N828/E828</f>
        <v>0.11364890068034358</v>
      </c>
      <c r="N828" s="38">
        <f>O828-SUM(G827:I827)</f>
        <v>865300000</v>
      </c>
      <c r="O828" s="38">
        <f>E828-F828</f>
        <v>7613800000</v>
      </c>
    </row>
    <row r="829" spans="1:15" x14ac:dyDescent="0.35">
      <c r="A829" s="2">
        <v>855</v>
      </c>
      <c r="B829" s="2" t="s">
        <v>415</v>
      </c>
      <c r="C829" s="2" t="s">
        <v>11</v>
      </c>
      <c r="D829" s="2" t="s">
        <v>12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s="2" t="s">
        <v>74</v>
      </c>
      <c r="K829" s="2" t="s">
        <v>75</v>
      </c>
      <c r="L829" s="2">
        <f>1-(F829/E829)</f>
        <v>0.57485614797824869</v>
      </c>
      <c r="M829" s="2">
        <f>N829/E829</f>
        <v>-1.6697513777669772</v>
      </c>
      <c r="N829" s="38">
        <f>O829-SUM(G828:I828)</f>
        <v>-5015858000</v>
      </c>
      <c r="O829" s="38">
        <f>E829-F829</f>
        <v>1726842000</v>
      </c>
    </row>
    <row r="830" spans="1:15" x14ac:dyDescent="0.35">
      <c r="A830" s="2">
        <v>856</v>
      </c>
      <c r="B830" s="2" t="s">
        <v>415</v>
      </c>
      <c r="C830" s="2" t="s">
        <v>15</v>
      </c>
      <c r="D830" s="2" t="s">
        <v>16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s="2" t="s">
        <v>74</v>
      </c>
      <c r="K830" s="2" t="s">
        <v>75</v>
      </c>
      <c r="L830" s="2">
        <f>1-(F830/E830)</f>
        <v>0.57387152051677182</v>
      </c>
      <c r="M830" s="2">
        <f>N830/E830</f>
        <v>0.18813253750963344</v>
      </c>
      <c r="N830" s="38">
        <f>O830-SUM(G829:I829)</f>
        <v>569030000</v>
      </c>
      <c r="O830" s="38">
        <f>E830-F830</f>
        <v>1735745000</v>
      </c>
    </row>
    <row r="831" spans="1:15" x14ac:dyDescent="0.35">
      <c r="A831" s="2">
        <v>857</v>
      </c>
      <c r="B831" s="2" t="s">
        <v>415</v>
      </c>
      <c r="C831" s="2" t="s">
        <v>17</v>
      </c>
      <c r="D831" s="2" t="s">
        <v>18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s="2" t="s">
        <v>74</v>
      </c>
      <c r="K831" s="2" t="s">
        <v>75</v>
      </c>
      <c r="L831" s="2">
        <f>1-(F831/E831)</f>
        <v>0.56870801583093655</v>
      </c>
      <c r="M831" s="2">
        <f>N831/E831</f>
        <v>0.16903171672130643</v>
      </c>
      <c r="N831" s="38">
        <f>O831-SUM(G830:I830)</f>
        <v>526989000</v>
      </c>
      <c r="O831" s="38">
        <f>E831-F831</f>
        <v>1773057000</v>
      </c>
    </row>
    <row r="832" spans="1:15" x14ac:dyDescent="0.35">
      <c r="A832" s="2">
        <v>858</v>
      </c>
      <c r="B832" s="2" t="s">
        <v>415</v>
      </c>
      <c r="C832" s="2" t="s">
        <v>19</v>
      </c>
      <c r="D832" s="2" t="s">
        <v>20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s="2" t="s">
        <v>74</v>
      </c>
      <c r="K832" s="2" t="s">
        <v>75</v>
      </c>
      <c r="L832" s="2">
        <f>1-(F832/E832)</f>
        <v>0.57113188403098958</v>
      </c>
      <c r="M832" s="2">
        <f>N832/E832</f>
        <v>0.164640941284106</v>
      </c>
      <c r="N832" s="38">
        <f>O832-SUM(G831:I831)</f>
        <v>495236000</v>
      </c>
      <c r="O832" s="38">
        <f>E832-F832</f>
        <v>1717951000</v>
      </c>
    </row>
    <row r="833" spans="1:15" x14ac:dyDescent="0.35">
      <c r="A833" s="2">
        <v>859</v>
      </c>
      <c r="B833" s="2" t="s">
        <v>416</v>
      </c>
      <c r="C833" s="2" t="s">
        <v>11</v>
      </c>
      <c r="D833" s="2" t="s">
        <v>16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s="2" t="s">
        <v>34</v>
      </c>
      <c r="K833" s="2" t="s">
        <v>43</v>
      </c>
      <c r="L833" s="2">
        <f>1-(F833/E833)</f>
        <v>0.7038099863140701</v>
      </c>
      <c r="M833" s="2">
        <f>N833/E833</f>
        <v>0.17825967948434948</v>
      </c>
      <c r="N833" s="38">
        <f>O833-SUM(G832:I832)</f>
        <v>403776000</v>
      </c>
      <c r="O833" s="38">
        <f>E833-F833</f>
        <v>1594200000</v>
      </c>
    </row>
    <row r="834" spans="1:15" x14ac:dyDescent="0.35">
      <c r="A834" s="2">
        <v>860</v>
      </c>
      <c r="B834" s="2" t="s">
        <v>416</v>
      </c>
      <c r="C834" s="2" t="s">
        <v>15</v>
      </c>
      <c r="D834" s="2" t="s">
        <v>18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s="2" t="s">
        <v>34</v>
      </c>
      <c r="K834" s="2" t="s">
        <v>43</v>
      </c>
      <c r="L834" s="2">
        <f>1-(F834/E834)</f>
        <v>0.66322653281418587</v>
      </c>
      <c r="M834" s="2">
        <f>N834/E834</f>
        <v>0.31528826757986583</v>
      </c>
      <c r="N834" s="38">
        <f>O834-SUM(G833:I833)</f>
        <v>672100000</v>
      </c>
      <c r="O834" s="38">
        <f>E834-F834</f>
        <v>1413800000</v>
      </c>
    </row>
    <row r="835" spans="1:15" x14ac:dyDescent="0.35">
      <c r="A835" s="2">
        <v>861</v>
      </c>
      <c r="B835" s="2" t="s">
        <v>416</v>
      </c>
      <c r="C835" s="2" t="s">
        <v>17</v>
      </c>
      <c r="D835" s="2" t="s">
        <v>20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s="2" t="s">
        <v>34</v>
      </c>
      <c r="K835" s="2" t="s">
        <v>43</v>
      </c>
      <c r="L835" s="2">
        <f>1-(F835/E835)</f>
        <v>0.66175977185036072</v>
      </c>
      <c r="M835" s="2">
        <f>N835/E835</f>
        <v>0.29730749874182183</v>
      </c>
      <c r="N835" s="38">
        <f>O835-SUM(G834:I834)</f>
        <v>708900000</v>
      </c>
      <c r="O835" s="38">
        <f>E835-F835</f>
        <v>1577900000</v>
      </c>
    </row>
    <row r="836" spans="1:15" x14ac:dyDescent="0.35">
      <c r="A836" s="2">
        <v>862</v>
      </c>
      <c r="B836" s="2" t="s">
        <v>416</v>
      </c>
      <c r="C836" s="2" t="s">
        <v>19</v>
      </c>
      <c r="D836" s="2" t="s">
        <v>78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s="2" t="s">
        <v>34</v>
      </c>
      <c r="K836" s="2" t="s">
        <v>43</v>
      </c>
      <c r="L836" s="2">
        <f>1-(F836/E836)</f>
        <v>0.69889809199822506</v>
      </c>
      <c r="M836" s="2">
        <f>N836/E836</f>
        <v>0.38906966425085049</v>
      </c>
      <c r="N836" s="38">
        <f>O836-SUM(G835:I835)</f>
        <v>1052200000</v>
      </c>
      <c r="O836" s="38">
        <f>E836-F836</f>
        <v>1890100000</v>
      </c>
    </row>
    <row r="837" spans="1:15" x14ac:dyDescent="0.35">
      <c r="A837" s="2">
        <v>863</v>
      </c>
      <c r="B837" s="2" t="s">
        <v>417</v>
      </c>
      <c r="C837" s="2" t="s">
        <v>11</v>
      </c>
      <c r="D837" s="2" t="s">
        <v>16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s="2" t="s">
        <v>13</v>
      </c>
      <c r="K837" s="2" t="s">
        <v>206</v>
      </c>
      <c r="L837" s="2">
        <f>1-(F837/E837)</f>
        <v>0.39483551467987266</v>
      </c>
      <c r="M837" s="2">
        <f>N837/E837</f>
        <v>0.32798726565263531</v>
      </c>
      <c r="N837" s="38">
        <f>O837-SUM(G836:I836)</f>
        <v>4636100000</v>
      </c>
      <c r="O837" s="38">
        <f>E837-F837</f>
        <v>5581000000</v>
      </c>
    </row>
    <row r="838" spans="1:15" x14ac:dyDescent="0.35">
      <c r="A838" s="2">
        <v>864</v>
      </c>
      <c r="B838" s="2" t="s">
        <v>417</v>
      </c>
      <c r="C838" s="2" t="s">
        <v>15</v>
      </c>
      <c r="D838" s="2" t="s">
        <v>18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s="2" t="s">
        <v>13</v>
      </c>
      <c r="K838" s="2" t="s">
        <v>206</v>
      </c>
      <c r="L838" s="2">
        <f>1-(F838/E838)</f>
        <v>0.40120132560066279</v>
      </c>
      <c r="M838" s="2">
        <f>N838/E838</f>
        <v>0.1895885114609224</v>
      </c>
      <c r="N838" s="38">
        <f>O838-SUM(G837:I837)</f>
        <v>2746000000</v>
      </c>
      <c r="O838" s="38">
        <f>E838-F838</f>
        <v>5811000000</v>
      </c>
    </row>
    <row r="839" spans="1:15" x14ac:dyDescent="0.35">
      <c r="A839" s="2">
        <v>865</v>
      </c>
      <c r="B839" s="2" t="s">
        <v>417</v>
      </c>
      <c r="C839" s="2" t="s">
        <v>17</v>
      </c>
      <c r="D839" s="2" t="s">
        <v>20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s="2" t="s">
        <v>13</v>
      </c>
      <c r="K839" s="2" t="s">
        <v>206</v>
      </c>
      <c r="L839" s="2">
        <f>1-(F839/E839)</f>
        <v>0.41156284968295409</v>
      </c>
      <c r="M839" s="2">
        <f>N839/E839</f>
        <v>0.19350988437150318</v>
      </c>
      <c r="N839" s="38">
        <f>O839-SUM(G838:I838)</f>
        <v>2594000000</v>
      </c>
      <c r="O839" s="38">
        <f>E839-F839</f>
        <v>5517000000</v>
      </c>
    </row>
    <row r="840" spans="1:15" x14ac:dyDescent="0.35">
      <c r="A840" s="2">
        <v>866</v>
      </c>
      <c r="B840" s="2" t="s">
        <v>417</v>
      </c>
      <c r="C840" s="2" t="s">
        <v>19</v>
      </c>
      <c r="D840" s="2" t="s">
        <v>78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s="2" t="s">
        <v>13</v>
      </c>
      <c r="K840" s="2" t="s">
        <v>206</v>
      </c>
      <c r="L840" s="2">
        <f>1-(F840/E840)</f>
        <v>0.41936907125523937</v>
      </c>
      <c r="M840" s="2">
        <f>N840/E840</f>
        <v>0.22450180160305905</v>
      </c>
      <c r="N840" s="38">
        <f>O840-SUM(G839:I839)</f>
        <v>3053000000</v>
      </c>
      <c r="O840" s="38">
        <f>E840-F840</f>
        <v>5703000000</v>
      </c>
    </row>
    <row r="841" spans="1:15" x14ac:dyDescent="0.35">
      <c r="A841" s="2">
        <v>867</v>
      </c>
      <c r="B841" s="2" t="s">
        <v>418</v>
      </c>
      <c r="C841" s="2" t="s">
        <v>11</v>
      </c>
      <c r="D841" s="2" t="s">
        <v>12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s="2" t="s">
        <v>69</v>
      </c>
      <c r="K841" s="2" t="s">
        <v>100</v>
      </c>
      <c r="L841" s="2">
        <f>1-(F841/E841)</f>
        <v>1</v>
      </c>
      <c r="M841" s="2">
        <f>N841/E841</f>
        <v>0.34845941141615644</v>
      </c>
      <c r="N841" s="38">
        <f>O841-SUM(G840:I840)</f>
        <v>1411400000</v>
      </c>
      <c r="O841" s="38">
        <f>E841-F841</f>
        <v>4050400000</v>
      </c>
    </row>
    <row r="842" spans="1:15" x14ac:dyDescent="0.35">
      <c r="A842" s="2">
        <v>868</v>
      </c>
      <c r="B842" s="2" t="s">
        <v>418</v>
      </c>
      <c r="C842" s="2" t="s">
        <v>15</v>
      </c>
      <c r="D842" s="2" t="s">
        <v>16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s="2" t="s">
        <v>69</v>
      </c>
      <c r="K842" s="2" t="s">
        <v>100</v>
      </c>
      <c r="L842" s="2">
        <f>1-(F842/E842)</f>
        <v>1</v>
      </c>
      <c r="M842" s="2">
        <f>N842/E842</f>
        <v>0.30934849072040649</v>
      </c>
      <c r="N842" s="38">
        <f>O842-SUM(G841:I841)</f>
        <v>1436800000</v>
      </c>
      <c r="O842" s="38">
        <f>E842-F842</f>
        <v>4644600000</v>
      </c>
    </row>
    <row r="843" spans="1:15" x14ac:dyDescent="0.35">
      <c r="A843" s="2">
        <v>869</v>
      </c>
      <c r="B843" s="2" t="s">
        <v>418</v>
      </c>
      <c r="C843" s="2" t="s">
        <v>17</v>
      </c>
      <c r="D843" s="2" t="s">
        <v>18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s="2" t="s">
        <v>69</v>
      </c>
      <c r="K843" s="2" t="s">
        <v>100</v>
      </c>
      <c r="L843" s="2">
        <f>1-(F843/E843)</f>
        <v>1</v>
      </c>
      <c r="M843" s="2">
        <f>N843/E843</f>
        <v>0.31526490645217697</v>
      </c>
      <c r="N843" s="38">
        <f>O843-SUM(G842:I842)</f>
        <v>1622700000</v>
      </c>
      <c r="O843" s="38">
        <f>E843-F843</f>
        <v>5147100000</v>
      </c>
    </row>
    <row r="844" spans="1:15" x14ac:dyDescent="0.35">
      <c r="A844" s="2">
        <v>870</v>
      </c>
      <c r="B844" s="2" t="s">
        <v>418</v>
      </c>
      <c r="C844" s="2" t="s">
        <v>19</v>
      </c>
      <c r="D844" s="2" t="s">
        <v>20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s="2" t="s">
        <v>69</v>
      </c>
      <c r="K844" s="2" t="s">
        <v>100</v>
      </c>
      <c r="L844" s="2">
        <f>1-(F844/E844)</f>
        <v>1</v>
      </c>
      <c r="M844" s="2">
        <f>N844/E844</f>
        <v>0.24452946573230006</v>
      </c>
      <c r="N844" s="38">
        <f>O844-SUM(G843:I843)</f>
        <v>1252700000</v>
      </c>
      <c r="O844" s="38">
        <f>E844-F844</f>
        <v>5122900000</v>
      </c>
    </row>
    <row r="845" spans="1:15" x14ac:dyDescent="0.35">
      <c r="A845" s="2">
        <v>871</v>
      </c>
      <c r="B845" s="2" t="s">
        <v>419</v>
      </c>
      <c r="C845" s="2" t="s">
        <v>11</v>
      </c>
      <c r="D845" s="2" t="s">
        <v>12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s="2" t="s">
        <v>13</v>
      </c>
      <c r="K845" s="2" t="s">
        <v>420</v>
      </c>
      <c r="L845" s="2">
        <f>1-(F845/E845)</f>
        <v>0.36085662059988366</v>
      </c>
      <c r="M845" s="2">
        <f>N845/E845</f>
        <v>-0.38385453552734133</v>
      </c>
      <c r="N845" s="38">
        <f>O845-SUM(G844:I844)</f>
        <v>-1940377000</v>
      </c>
      <c r="O845" s="38">
        <f>E845-F845</f>
        <v>1824123000</v>
      </c>
    </row>
    <row r="846" spans="1:15" x14ac:dyDescent="0.35">
      <c r="A846" s="2">
        <v>872</v>
      </c>
      <c r="B846" s="2" t="s">
        <v>419</v>
      </c>
      <c r="C846" s="2" t="s">
        <v>15</v>
      </c>
      <c r="D846" s="2" t="s">
        <v>16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s="2" t="s">
        <v>13</v>
      </c>
      <c r="K846" s="2" t="s">
        <v>420</v>
      </c>
      <c r="L846" s="2">
        <f>1-(F846/E846)</f>
        <v>0.36059529013061165</v>
      </c>
      <c r="M846" s="2">
        <f>N846/E846</f>
        <v>0.12889924758768401</v>
      </c>
      <c r="N846" s="38">
        <f>O846-SUM(G845:I845)</f>
        <v>719847000</v>
      </c>
      <c r="O846" s="38">
        <f>E846-F846</f>
        <v>2013770000</v>
      </c>
    </row>
    <row r="847" spans="1:15" x14ac:dyDescent="0.35">
      <c r="A847" s="2">
        <v>873</v>
      </c>
      <c r="B847" s="2" t="s">
        <v>419</v>
      </c>
      <c r="C847" s="2" t="s">
        <v>17</v>
      </c>
      <c r="D847" s="2" t="s">
        <v>18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s="2" t="s">
        <v>13</v>
      </c>
      <c r="K847" s="2" t="s">
        <v>420</v>
      </c>
      <c r="L847" s="2">
        <f>1-(F847/E847)</f>
        <v>0.36770086681552872</v>
      </c>
      <c r="M847" s="2">
        <f>N847/E847</f>
        <v>0.13461745883222304</v>
      </c>
      <c r="N847" s="38">
        <f>O847-SUM(G846:I846)</f>
        <v>829976000</v>
      </c>
      <c r="O847" s="38">
        <f>E847-F847</f>
        <v>2267038000</v>
      </c>
    </row>
    <row r="848" spans="1:15" x14ac:dyDescent="0.35">
      <c r="A848" s="2">
        <v>874</v>
      </c>
      <c r="B848" s="2" t="s">
        <v>419</v>
      </c>
      <c r="C848" s="2" t="s">
        <v>19</v>
      </c>
      <c r="D848" s="2" t="s">
        <v>20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s="2" t="s">
        <v>13</v>
      </c>
      <c r="K848" s="2" t="s">
        <v>420</v>
      </c>
      <c r="L848" s="2">
        <f>1-(F848/E848)</f>
        <v>0.40759733184477587</v>
      </c>
      <c r="M848" s="2">
        <f>N848/E848</f>
        <v>0.14328098278408299</v>
      </c>
      <c r="N848" s="38">
        <f>O848-SUM(G847:I847)</f>
        <v>886572000</v>
      </c>
      <c r="O848" s="38">
        <f>E848-F848</f>
        <v>2522068000</v>
      </c>
    </row>
    <row r="849" spans="1:15" x14ac:dyDescent="0.35">
      <c r="A849" s="2">
        <v>875</v>
      </c>
      <c r="B849" s="2" t="s">
        <v>421</v>
      </c>
      <c r="C849" s="2" t="s">
        <v>11</v>
      </c>
      <c r="D849" s="2" t="s">
        <v>422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s="2" t="s">
        <v>13</v>
      </c>
      <c r="K849" s="2" t="s">
        <v>213</v>
      </c>
      <c r="L849" s="2">
        <f>1-(F849/E849)</f>
        <v>0.1558859694428405</v>
      </c>
      <c r="M849" s="2">
        <f>N849/E849</f>
        <v>3.0414500266364853E-3</v>
      </c>
      <c r="N849" s="38">
        <f>O849-SUM(G848:I848)</f>
        <v>35945000</v>
      </c>
      <c r="O849" s="38">
        <f>E849-F849</f>
        <v>1842319000</v>
      </c>
    </row>
    <row r="850" spans="1:15" x14ac:dyDescent="0.35">
      <c r="A850" s="2">
        <v>876</v>
      </c>
      <c r="B850" s="2" t="s">
        <v>421</v>
      </c>
      <c r="C850" s="2" t="s">
        <v>15</v>
      </c>
      <c r="D850" s="2" t="s">
        <v>423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s="2" t="s">
        <v>13</v>
      </c>
      <c r="K850" s="2" t="s">
        <v>213</v>
      </c>
      <c r="L850" s="2">
        <f>1-(F850/E850)</f>
        <v>0.16335237130190672</v>
      </c>
      <c r="M850" s="2">
        <f>N850/E850</f>
        <v>7.0928150002398549E-2</v>
      </c>
      <c r="N850" s="38">
        <f>O850-SUM(G849:I849)</f>
        <v>900444000</v>
      </c>
      <c r="O850" s="38">
        <f>E850-F850</f>
        <v>2073784000</v>
      </c>
    </row>
    <row r="851" spans="1:15" x14ac:dyDescent="0.35">
      <c r="A851" s="2">
        <v>877</v>
      </c>
      <c r="B851" s="2" t="s">
        <v>421</v>
      </c>
      <c r="C851" s="2" t="s">
        <v>17</v>
      </c>
      <c r="D851" s="3">
        <v>42045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s="2" t="s">
        <v>13</v>
      </c>
      <c r="K851" s="2" t="s">
        <v>213</v>
      </c>
      <c r="L851" s="2">
        <f>1-(F851/E851)</f>
        <v>0.1624734045011933</v>
      </c>
      <c r="M851" s="2">
        <f>N851/E851</f>
        <v>3.4884676898532314E-2</v>
      </c>
      <c r="N851" s="38">
        <f>O851-SUM(G850:I850)</f>
        <v>422622000</v>
      </c>
      <c r="O851" s="38">
        <f>E851-F851</f>
        <v>1968338000</v>
      </c>
    </row>
    <row r="852" spans="1:15" x14ac:dyDescent="0.35">
      <c r="A852" s="2">
        <v>878</v>
      </c>
      <c r="B852" s="2" t="s">
        <v>421</v>
      </c>
      <c r="C852" s="2" t="s">
        <v>19</v>
      </c>
      <c r="D852" s="2" t="s">
        <v>41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s="2" t="s">
        <v>13</v>
      </c>
      <c r="K852" s="2" t="s">
        <v>213</v>
      </c>
      <c r="L852" s="2">
        <f>1-(F852/E852)</f>
        <v>0.16123729348275473</v>
      </c>
      <c r="M852" s="2">
        <f>N852/E852</f>
        <v>2.2347363322141409E-2</v>
      </c>
      <c r="N852" s="38">
        <f>O852-SUM(G851:I851)</f>
        <v>245020000</v>
      </c>
      <c r="O852" s="38">
        <f>E852-F852</f>
        <v>1767831000</v>
      </c>
    </row>
    <row r="853" spans="1:15" x14ac:dyDescent="0.35">
      <c r="A853" s="2">
        <v>879</v>
      </c>
      <c r="B853" s="2" t="s">
        <v>424</v>
      </c>
      <c r="C853" s="2" t="s">
        <v>11</v>
      </c>
      <c r="D853" s="2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s="2" t="s">
        <v>28</v>
      </c>
      <c r="K853" s="2" t="s">
        <v>235</v>
      </c>
      <c r="L853" s="2">
        <f>1-(F853/E853)</f>
        <v>0.62051587483392123</v>
      </c>
      <c r="M853" s="2">
        <f>N853/E853</f>
        <v>0.29311563659687545</v>
      </c>
      <c r="N853" s="38">
        <f>O853-SUM(G852:I852)</f>
        <v>1279567000</v>
      </c>
      <c r="O853" s="38">
        <f>E853-F853</f>
        <v>2708800000</v>
      </c>
    </row>
    <row r="854" spans="1:15" x14ac:dyDescent="0.35">
      <c r="A854" s="2">
        <v>880</v>
      </c>
      <c r="B854" s="2" t="s">
        <v>424</v>
      </c>
      <c r="C854" s="2" t="s">
        <v>15</v>
      </c>
      <c r="D854" s="2" t="s">
        <v>16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s="2" t="s">
        <v>28</v>
      </c>
      <c r="K854" s="2" t="s">
        <v>235</v>
      </c>
      <c r="L854" s="2">
        <f>1-(F854/E854)</f>
        <v>0.62997151485296954</v>
      </c>
      <c r="M854" s="2">
        <f>N854/E854</f>
        <v>0.12582724722109187</v>
      </c>
      <c r="N854" s="38">
        <f>O854-SUM(G853:I853)</f>
        <v>587500000</v>
      </c>
      <c r="O854" s="38">
        <f>E854-F854</f>
        <v>2941400000</v>
      </c>
    </row>
    <row r="855" spans="1:15" x14ac:dyDescent="0.35">
      <c r="A855" s="2">
        <v>881</v>
      </c>
      <c r="B855" s="2" t="s">
        <v>424</v>
      </c>
      <c r="C855" s="2" t="s">
        <v>17</v>
      </c>
      <c r="D855" s="2" t="s">
        <v>18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s="2" t="s">
        <v>28</v>
      </c>
      <c r="K855" s="2" t="s">
        <v>235</v>
      </c>
      <c r="L855" s="2">
        <f>1-(F855/E855)</f>
        <v>0.61770871604244559</v>
      </c>
      <c r="M855" s="2">
        <f>N855/E855</f>
        <v>0.11277041775626202</v>
      </c>
      <c r="N855" s="38">
        <f>O855-SUM(G854:I854)</f>
        <v>521800000</v>
      </c>
      <c r="O855" s="38">
        <f>E855-F855</f>
        <v>2858200000</v>
      </c>
    </row>
    <row r="856" spans="1:15" x14ac:dyDescent="0.35">
      <c r="A856" s="2">
        <v>882</v>
      </c>
      <c r="B856" s="2" t="s">
        <v>424</v>
      </c>
      <c r="C856" s="2" t="s">
        <v>19</v>
      </c>
      <c r="D856" s="2" t="s">
        <v>20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s="2" t="s">
        <v>28</v>
      </c>
      <c r="K856" s="2" t="s">
        <v>235</v>
      </c>
      <c r="L856" s="2">
        <f>1-(F856/E856)</f>
        <v>0.6337436699740624</v>
      </c>
      <c r="M856" s="2">
        <f>N856/E856</f>
        <v>0.16832722631643954</v>
      </c>
      <c r="N856" s="38">
        <f>O856-SUM(G855:I855)</f>
        <v>817700000</v>
      </c>
      <c r="O856" s="38">
        <f>E856-F856</f>
        <v>3078600000</v>
      </c>
    </row>
    <row r="857" spans="1:15" x14ac:dyDescent="0.35">
      <c r="A857" s="2">
        <v>883</v>
      </c>
      <c r="B857" s="2" t="s">
        <v>425</v>
      </c>
      <c r="C857" s="2" t="s">
        <v>11</v>
      </c>
      <c r="D857" s="2" t="s">
        <v>12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s="2" t="s">
        <v>69</v>
      </c>
      <c r="K857" s="2" t="s">
        <v>139</v>
      </c>
      <c r="L857" s="2">
        <f>1-(F857/E857)</f>
        <v>1</v>
      </c>
      <c r="M857" s="2">
        <f>N857/E857</f>
        <v>0.97685752728359998</v>
      </c>
      <c r="N857" s="38">
        <f>O857-SUM(G856:I856)</f>
        <v>91478800000</v>
      </c>
      <c r="O857" s="38">
        <f>E857-F857</f>
        <v>93646000000</v>
      </c>
    </row>
    <row r="858" spans="1:15" x14ac:dyDescent="0.35">
      <c r="A858" s="2">
        <v>884</v>
      </c>
      <c r="B858" s="2" t="s">
        <v>425</v>
      </c>
      <c r="C858" s="2" t="s">
        <v>15</v>
      </c>
      <c r="D858" s="2" t="s">
        <v>16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s="2" t="s">
        <v>69</v>
      </c>
      <c r="K858" s="2" t="s">
        <v>139</v>
      </c>
      <c r="L858" s="2">
        <f>1-(F858/E858)</f>
        <v>1</v>
      </c>
      <c r="M858" s="2">
        <f>N858/E858</f>
        <v>0.29882028370838565</v>
      </c>
      <c r="N858" s="38">
        <f>O858-SUM(G857:I857)</f>
        <v>29028000000</v>
      </c>
      <c r="O858" s="38">
        <f>E858-F858</f>
        <v>97142000000</v>
      </c>
    </row>
    <row r="859" spans="1:15" x14ac:dyDescent="0.35">
      <c r="A859" s="2">
        <v>885</v>
      </c>
      <c r="B859" s="2" t="s">
        <v>425</v>
      </c>
      <c r="C859" s="2" t="s">
        <v>17</v>
      </c>
      <c r="D859" s="2" t="s">
        <v>18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s="2" t="s">
        <v>69</v>
      </c>
      <c r="K859" s="2" t="s">
        <v>139</v>
      </c>
      <c r="L859" s="2">
        <f>1-(F859/E859)</f>
        <v>1</v>
      </c>
      <c r="M859" s="2">
        <f>N859/E859</f>
        <v>0.23138312330792732</v>
      </c>
      <c r="N859" s="38">
        <f>O859-SUM(G858:I858)</f>
        <v>21281000000</v>
      </c>
      <c r="O859" s="38">
        <f>E859-F859</f>
        <v>91973000000</v>
      </c>
    </row>
    <row r="860" spans="1:15" x14ac:dyDescent="0.35">
      <c r="A860" s="2">
        <v>886</v>
      </c>
      <c r="B860" s="2" t="s">
        <v>425</v>
      </c>
      <c r="C860" s="2" t="s">
        <v>19</v>
      </c>
      <c r="D860" s="2" t="s">
        <v>20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s="2" t="s">
        <v>69</v>
      </c>
      <c r="K860" s="2" t="s">
        <v>139</v>
      </c>
      <c r="L860" s="2">
        <f>1-(F860/E860)</f>
        <v>1</v>
      </c>
      <c r="M860" s="2">
        <f>N860/E860</f>
        <v>0.28203441972446386</v>
      </c>
      <c r="N860" s="38">
        <f>O860-SUM(G859:I859)</f>
        <v>25303000000</v>
      </c>
      <c r="O860" s="38">
        <f>E860-F860</f>
        <v>89716000000</v>
      </c>
    </row>
    <row r="861" spans="1:15" x14ac:dyDescent="0.35">
      <c r="A861" s="2">
        <v>887</v>
      </c>
      <c r="B861" s="2" t="s">
        <v>426</v>
      </c>
      <c r="C861" s="2" t="s">
        <v>11</v>
      </c>
      <c r="D861" s="3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s="2" t="s">
        <v>23</v>
      </c>
      <c r="K861" s="2" t="s">
        <v>427</v>
      </c>
      <c r="L861" s="2">
        <f>1-(F861/E861)</f>
        <v>0.38750618097906708</v>
      </c>
      <c r="M861" s="2">
        <f>N861/E861</f>
        <v>-4.7914125597494639</v>
      </c>
      <c r="N861" s="38">
        <f>O861-SUM(G860:I860)</f>
        <v>-58139000000</v>
      </c>
      <c r="O861" s="38">
        <f>E861-F861</f>
        <v>4702000000</v>
      </c>
    </row>
    <row r="862" spans="1:15" x14ac:dyDescent="0.35">
      <c r="A862" s="2">
        <v>888</v>
      </c>
      <c r="B862" s="2" t="s">
        <v>426</v>
      </c>
      <c r="C862" s="2" t="s">
        <v>15</v>
      </c>
      <c r="D862" s="3">
        <v>41641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s="2" t="s">
        <v>23</v>
      </c>
      <c r="K862" s="2" t="s">
        <v>427</v>
      </c>
      <c r="L862" s="2">
        <f>1-(F862/E862)</f>
        <v>0.3830143540669857</v>
      </c>
      <c r="M862" s="2">
        <f>N862/E862</f>
        <v>0.11531100478468899</v>
      </c>
      <c r="N862" s="38">
        <f>O862-SUM(G861:I861)</f>
        <v>1446000000</v>
      </c>
      <c r="O862" s="38">
        <f>E862-F862</f>
        <v>4803000000</v>
      </c>
    </row>
    <row r="863" spans="1:15" x14ac:dyDescent="0.35">
      <c r="A863" s="2">
        <v>889</v>
      </c>
      <c r="B863" s="2" t="s">
        <v>426</v>
      </c>
      <c r="C863" s="2" t="s">
        <v>17</v>
      </c>
      <c r="D863" s="2" t="s">
        <v>61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s="2" t="s">
        <v>23</v>
      </c>
      <c r="K863" s="2" t="s">
        <v>427</v>
      </c>
      <c r="L863" s="2">
        <f>1-(F863/E863)</f>
        <v>0.3776099511328298</v>
      </c>
      <c r="M863" s="2">
        <f>N863/E863</f>
        <v>0.12194580186583741</v>
      </c>
      <c r="N863" s="38">
        <f>O863-SUM(G862:I862)</f>
        <v>1647000000</v>
      </c>
      <c r="O863" s="38">
        <f>E863-F863</f>
        <v>5100000000</v>
      </c>
    </row>
    <row r="864" spans="1:15" x14ac:dyDescent="0.35">
      <c r="A864" s="2">
        <v>890</v>
      </c>
      <c r="B864" s="2" t="s">
        <v>426</v>
      </c>
      <c r="C864" s="2" t="s">
        <v>19</v>
      </c>
      <c r="D864" s="2" t="s">
        <v>147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s="2" t="s">
        <v>23</v>
      </c>
      <c r="K864" s="2" t="s">
        <v>427</v>
      </c>
      <c r="L864" s="2">
        <f>1-(F864/E864)</f>
        <v>0.36496502043360812</v>
      </c>
      <c r="M864" s="2">
        <f>N864/E864</f>
        <v>0.10334557040936483</v>
      </c>
      <c r="N864" s="38">
        <f>O864-SUM(G863:I863)</f>
        <v>1492000000</v>
      </c>
      <c r="O864" s="38">
        <f>E864-F864</f>
        <v>5269000000</v>
      </c>
    </row>
    <row r="865" spans="1:15" x14ac:dyDescent="0.35">
      <c r="A865" s="2">
        <v>891</v>
      </c>
      <c r="B865" s="2" t="s">
        <v>428</v>
      </c>
      <c r="C865" s="2" t="s">
        <v>11</v>
      </c>
      <c r="D865" s="2" t="s">
        <v>22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s="2" t="s">
        <v>54</v>
      </c>
      <c r="K865" s="2" t="s">
        <v>162</v>
      </c>
      <c r="L865" s="2">
        <f>1-(F865/E865)</f>
        <v>0.38275692047615695</v>
      </c>
      <c r="M865" s="2">
        <f>N865/E865</f>
        <v>8.9173769106149187E-2</v>
      </c>
      <c r="N865" s="38">
        <f>O865-SUM(G864:I864)</f>
        <v>1266000000</v>
      </c>
      <c r="O865" s="38">
        <f>E865-F865</f>
        <v>5434000000</v>
      </c>
    </row>
    <row r="866" spans="1:15" x14ac:dyDescent="0.35">
      <c r="A866" s="2">
        <v>892</v>
      </c>
      <c r="B866" s="2" t="s">
        <v>428</v>
      </c>
      <c r="C866" s="2" t="s">
        <v>15</v>
      </c>
      <c r="D866" s="2" t="s">
        <v>25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s="2" t="s">
        <v>54</v>
      </c>
      <c r="K866" s="2" t="s">
        <v>162</v>
      </c>
      <c r="L866" s="2">
        <f>1-(F866/E866)</f>
        <v>0.41258788534342883</v>
      </c>
      <c r="M866" s="2">
        <f>N866/E866</f>
        <v>0.15082477014602488</v>
      </c>
      <c r="N866" s="38">
        <f>O866-SUM(G865:I865)</f>
        <v>2231000000</v>
      </c>
      <c r="O866" s="38">
        <f>E866-F866</f>
        <v>6103000000</v>
      </c>
    </row>
    <row r="867" spans="1:15" x14ac:dyDescent="0.35">
      <c r="A867" s="2">
        <v>893</v>
      </c>
      <c r="B867" s="2" t="s">
        <v>428</v>
      </c>
      <c r="C867" s="2" t="s">
        <v>17</v>
      </c>
      <c r="D867" s="3">
        <v>42064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s="2" t="s">
        <v>54</v>
      </c>
      <c r="K867" s="2" t="s">
        <v>162</v>
      </c>
      <c r="L867" s="2">
        <f>1-(F867/E867)</f>
        <v>0.34725651577503425</v>
      </c>
      <c r="M867" s="2">
        <f>N867/E867</f>
        <v>0.12325102880658437</v>
      </c>
      <c r="N867" s="38">
        <f>O867-SUM(G866:I866)</f>
        <v>1797000000</v>
      </c>
      <c r="O867" s="38">
        <f>E867-F867</f>
        <v>5063000000</v>
      </c>
    </row>
    <row r="868" spans="1:15" x14ac:dyDescent="0.35">
      <c r="A868" s="2">
        <v>894</v>
      </c>
      <c r="B868" s="2" t="s">
        <v>428</v>
      </c>
      <c r="C868" s="2" t="s">
        <v>19</v>
      </c>
      <c r="D868" s="3">
        <v>42401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s="2" t="s">
        <v>54</v>
      </c>
      <c r="K868" s="2" t="s">
        <v>162</v>
      </c>
      <c r="L868" s="2">
        <f>1-(F868/E868)</f>
        <v>0.34609981515711641</v>
      </c>
      <c r="M868" s="2">
        <f>N868/E868</f>
        <v>4.7467652495378924E-2</v>
      </c>
      <c r="N868" s="38">
        <f>O868-SUM(G867:I867)</f>
        <v>642000000</v>
      </c>
      <c r="O868" s="38">
        <f>E868-F868</f>
        <v>4681000000</v>
      </c>
    </row>
    <row r="869" spans="1:15" x14ac:dyDescent="0.35">
      <c r="A869" s="2">
        <v>895</v>
      </c>
      <c r="B869" s="2" t="s">
        <v>429</v>
      </c>
      <c r="C869" s="2" t="s">
        <v>11</v>
      </c>
      <c r="D869" s="2" t="s">
        <v>37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s="2" t="s">
        <v>69</v>
      </c>
      <c r="K869" s="2" t="s">
        <v>139</v>
      </c>
      <c r="L869" s="2">
        <f>1-(F869/E869)</f>
        <v>0.16630461712192746</v>
      </c>
      <c r="M869" s="2">
        <f>N869/E869</f>
        <v>-2.6218781478699915</v>
      </c>
      <c r="N869" s="38">
        <f>O869-SUM(G868:I868)</f>
        <v>-3375870000</v>
      </c>
      <c r="O869" s="38">
        <f>E869-F869</f>
        <v>214130000</v>
      </c>
    </row>
    <row r="870" spans="1:15" x14ac:dyDescent="0.35">
      <c r="A870" s="2">
        <v>896</v>
      </c>
      <c r="B870" s="2" t="s">
        <v>429</v>
      </c>
      <c r="C870" s="2" t="s">
        <v>15</v>
      </c>
      <c r="D870" s="2" t="s">
        <v>39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s="2" t="s">
        <v>69</v>
      </c>
      <c r="K870" s="2" t="s">
        <v>139</v>
      </c>
      <c r="L870" s="2">
        <f>1-(F870/E870)</f>
        <v>0.17998697880195413</v>
      </c>
      <c r="M870" s="2">
        <f>N870/E870</f>
        <v>5.2323901276637608E-2</v>
      </c>
      <c r="N870" s="38">
        <f>O870-SUM(G869:I869)</f>
        <v>76590000</v>
      </c>
      <c r="O870" s="38">
        <f>E870-F870</f>
        <v>263459000</v>
      </c>
    </row>
    <row r="871" spans="1:15" x14ac:dyDescent="0.35">
      <c r="A871" s="2">
        <v>897</v>
      </c>
      <c r="B871" s="2" t="s">
        <v>429</v>
      </c>
      <c r="C871" s="2" t="s">
        <v>17</v>
      </c>
      <c r="D871" s="2" t="s">
        <v>40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s="2" t="s">
        <v>69</v>
      </c>
      <c r="K871" s="2" t="s">
        <v>139</v>
      </c>
      <c r="L871" s="2">
        <f>1-(F871/E871)</f>
        <v>0.16740925628589665</v>
      </c>
      <c r="M871" s="2">
        <f>N871/E871</f>
        <v>3.9740373218107514E-2</v>
      </c>
      <c r="N871" s="38">
        <f>O871-SUM(G870:I870)</f>
        <v>64674000</v>
      </c>
      <c r="O871" s="38">
        <f>E871-F871</f>
        <v>272444000</v>
      </c>
    </row>
    <row r="872" spans="1:15" x14ac:dyDescent="0.35">
      <c r="A872" s="2">
        <v>898</v>
      </c>
      <c r="B872" s="2" t="s">
        <v>429</v>
      </c>
      <c r="C872" s="2" t="s">
        <v>19</v>
      </c>
      <c r="D872" s="2" t="s">
        <v>41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s="2" t="s">
        <v>69</v>
      </c>
      <c r="K872" s="2" t="s">
        <v>139</v>
      </c>
      <c r="L872" s="2">
        <f>1-(F872/E872)</f>
        <v>0.16311108964642174</v>
      </c>
      <c r="M872" s="2">
        <f>N872/E872</f>
        <v>4.1901878806704741E-2</v>
      </c>
      <c r="N872" s="38">
        <f>O872-SUM(G871:I871)</f>
        <v>76350000</v>
      </c>
      <c r="O872" s="38">
        <f>E872-F872</f>
        <v>297207000</v>
      </c>
    </row>
    <row r="873" spans="1:15" x14ac:dyDescent="0.35">
      <c r="A873" s="2">
        <v>899</v>
      </c>
      <c r="B873" s="2" t="s">
        <v>430</v>
      </c>
      <c r="C873" s="2" t="s">
        <v>11</v>
      </c>
      <c r="D873" s="2" t="s">
        <v>12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s="2" t="s">
        <v>74</v>
      </c>
      <c r="K873" s="2" t="s">
        <v>75</v>
      </c>
      <c r="L873" s="2">
        <f>1-(F873/E873)</f>
        <v>0.7391214472889801</v>
      </c>
      <c r="M873" s="2">
        <f>N873/E873</f>
        <v>0.43928517859821292</v>
      </c>
      <c r="N873" s="38">
        <f>O873-SUM(G872:I872)</f>
        <v>348517000</v>
      </c>
      <c r="O873" s="38">
        <f>E873-F873</f>
        <v>586399000</v>
      </c>
    </row>
    <row r="874" spans="1:15" x14ac:dyDescent="0.35">
      <c r="A874" s="2">
        <v>900</v>
      </c>
      <c r="B874" s="2" t="s">
        <v>430</v>
      </c>
      <c r="C874" s="2" t="s">
        <v>15</v>
      </c>
      <c r="D874" s="2" t="s">
        <v>16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s="2" t="s">
        <v>74</v>
      </c>
      <c r="K874" s="2" t="s">
        <v>75</v>
      </c>
      <c r="L874" s="2">
        <f>1-(F874/E874)</f>
        <v>0.74290068680377974</v>
      </c>
      <c r="M874" s="2">
        <f>N874/E874</f>
        <v>0.35016662275239197</v>
      </c>
      <c r="N874" s="38">
        <f>O874-SUM(G873:I873)</f>
        <v>301678000</v>
      </c>
      <c r="O874" s="38">
        <f>E874-F874</f>
        <v>640029000</v>
      </c>
    </row>
    <row r="875" spans="1:15" x14ac:dyDescent="0.35">
      <c r="A875" s="2">
        <v>901</v>
      </c>
      <c r="B875" s="2" t="s">
        <v>430</v>
      </c>
      <c r="C875" s="2" t="s">
        <v>17</v>
      </c>
      <c r="D875" s="2" t="s">
        <v>18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s="2" t="s">
        <v>74</v>
      </c>
      <c r="K875" s="2" t="s">
        <v>75</v>
      </c>
      <c r="L875" s="2">
        <f>1-(F875/E875)</f>
        <v>0.73979496869393913</v>
      </c>
      <c r="M875" s="2">
        <f>N875/E875</f>
        <v>0.38544939767400443</v>
      </c>
      <c r="N875" s="38">
        <f>O875-SUM(G874:I874)</f>
        <v>383097000</v>
      </c>
      <c r="O875" s="38">
        <f>E875-F875</f>
        <v>735280000</v>
      </c>
    </row>
    <row r="876" spans="1:15" x14ac:dyDescent="0.35">
      <c r="A876" s="2">
        <v>902</v>
      </c>
      <c r="B876" s="2" t="s">
        <v>430</v>
      </c>
      <c r="C876" s="2" t="s">
        <v>19</v>
      </c>
      <c r="D876" s="2" t="s">
        <v>20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s="2" t="s">
        <v>74</v>
      </c>
      <c r="K876" s="2" t="s">
        <v>75</v>
      </c>
      <c r="L876" s="2">
        <f>1-(F876/E876)</f>
        <v>0.73904260397730825</v>
      </c>
      <c r="M876" s="2">
        <f>N876/E876</f>
        <v>0.41312119194116403</v>
      </c>
      <c r="N876" s="38">
        <f>O876-SUM(G875:I875)</f>
        <v>482017000</v>
      </c>
      <c r="O876" s="38">
        <f>E876-F876</f>
        <v>862292000</v>
      </c>
    </row>
    <row r="877" spans="1:15" x14ac:dyDescent="0.35">
      <c r="A877" s="2">
        <v>903</v>
      </c>
      <c r="B877" s="2" t="s">
        <v>431</v>
      </c>
      <c r="C877" s="2" t="s">
        <v>11</v>
      </c>
      <c r="D877" s="2" t="s">
        <v>167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s="2" t="s">
        <v>28</v>
      </c>
      <c r="K877" s="2" t="s">
        <v>92</v>
      </c>
      <c r="L877" s="2">
        <f>1-(F877/E877)</f>
        <v>0.56470371794380214</v>
      </c>
      <c r="M877" s="2">
        <f>N877/E877</f>
        <v>0.4003357979387086</v>
      </c>
      <c r="N877" s="38">
        <f>O877-SUM(G876:I876)</f>
        <v>1138067000</v>
      </c>
      <c r="O877" s="38">
        <f>E877-F877</f>
        <v>1605329000</v>
      </c>
    </row>
    <row r="878" spans="1:15" x14ac:dyDescent="0.35">
      <c r="A878" s="2">
        <v>904</v>
      </c>
      <c r="B878" s="2" t="s">
        <v>431</v>
      </c>
      <c r="C878" s="2" t="s">
        <v>15</v>
      </c>
      <c r="D878" s="2" t="s">
        <v>168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s="2" t="s">
        <v>28</v>
      </c>
      <c r="K878" s="2" t="s">
        <v>92</v>
      </c>
      <c r="L878" s="2">
        <f>1-(F878/E878)</f>
        <v>0.5791088165253867</v>
      </c>
      <c r="M878" s="2">
        <f>N878/E878</f>
        <v>0.28019381390369658</v>
      </c>
      <c r="N878" s="38">
        <f>O878-SUM(G877:I877)</f>
        <v>820802000</v>
      </c>
      <c r="O878" s="38">
        <f>E878-F878</f>
        <v>1696446000</v>
      </c>
    </row>
    <row r="879" spans="1:15" x14ac:dyDescent="0.35">
      <c r="A879" s="2">
        <v>905</v>
      </c>
      <c r="B879" s="2" t="s">
        <v>431</v>
      </c>
      <c r="C879" s="2" t="s">
        <v>17</v>
      </c>
      <c r="D879" s="2" t="s">
        <v>169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s="2" t="s">
        <v>28</v>
      </c>
      <c r="K879" s="2" t="s">
        <v>92</v>
      </c>
      <c r="L879" s="2">
        <f>1-(F879/E879)</f>
        <v>0.56815641802967898</v>
      </c>
      <c r="M879" s="2">
        <f>N879/E879</f>
        <v>0.23967031135563027</v>
      </c>
      <c r="N879" s="38">
        <f>O879-SUM(G878:I878)</f>
        <v>674444000</v>
      </c>
      <c r="O879" s="38">
        <f>E879-F879</f>
        <v>1598820000</v>
      </c>
    </row>
    <row r="880" spans="1:15" x14ac:dyDescent="0.35">
      <c r="A880" s="2">
        <v>906</v>
      </c>
      <c r="B880" s="2" t="s">
        <v>431</v>
      </c>
      <c r="C880" s="2" t="s">
        <v>19</v>
      </c>
      <c r="D880" s="2" t="s">
        <v>170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s="2" t="s">
        <v>28</v>
      </c>
      <c r="K880" s="2" t="s">
        <v>92</v>
      </c>
      <c r="L880" s="2">
        <f>1-(F880/E880)</f>
        <v>0.61018806209295851</v>
      </c>
      <c r="M880" s="2">
        <f>N880/E880</f>
        <v>0.29607105796528926</v>
      </c>
      <c r="N880" s="38">
        <f>O880-SUM(G879:I879)</f>
        <v>883622000</v>
      </c>
      <c r="O880" s="38">
        <f>E880-F880</f>
        <v>1821102000</v>
      </c>
    </row>
    <row r="881" spans="1:15" x14ac:dyDescent="0.35">
      <c r="A881" s="2">
        <v>907</v>
      </c>
      <c r="B881" s="2" t="s">
        <v>432</v>
      </c>
      <c r="C881" s="2" t="s">
        <v>11</v>
      </c>
      <c r="D881" s="2" t="s">
        <v>16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s="2" t="s">
        <v>54</v>
      </c>
      <c r="K881" s="2" t="s">
        <v>191</v>
      </c>
      <c r="L881" s="2">
        <f>1-(F881/E881)</f>
        <v>0.33786616226164301</v>
      </c>
      <c r="M881" s="2">
        <f>N881/E881</f>
        <v>0.29386754255917386</v>
      </c>
      <c r="N881" s="38">
        <f>O881-SUM(G880:I880)</f>
        <v>5748343000</v>
      </c>
      <c r="O881" s="38">
        <f>E881-F881</f>
        <v>6609000000</v>
      </c>
    </row>
    <row r="882" spans="1:15" x14ac:dyDescent="0.35">
      <c r="A882" s="2">
        <v>908</v>
      </c>
      <c r="B882" s="2" t="s">
        <v>432</v>
      </c>
      <c r="C882" s="2" t="s">
        <v>15</v>
      </c>
      <c r="D882" s="2" t="s">
        <v>18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s="2" t="s">
        <v>54</v>
      </c>
      <c r="K882" s="2" t="s">
        <v>191</v>
      </c>
      <c r="L882" s="2">
        <f>1-(F882/E882)</f>
        <v>0.33882579598458729</v>
      </c>
      <c r="M882" s="2">
        <f>N882/E882</f>
        <v>0.15093287365645913</v>
      </c>
      <c r="N882" s="38">
        <f>O882-SUM(G881:I881)</f>
        <v>2977000000</v>
      </c>
      <c r="O882" s="38">
        <f>E882-F882</f>
        <v>6683000000</v>
      </c>
    </row>
    <row r="883" spans="1:15" x14ac:dyDescent="0.35">
      <c r="A883" s="2">
        <v>909</v>
      </c>
      <c r="B883" s="2" t="s">
        <v>432</v>
      </c>
      <c r="C883" s="2" t="s">
        <v>17</v>
      </c>
      <c r="D883" s="2" t="s">
        <v>20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s="2" t="s">
        <v>54</v>
      </c>
      <c r="K883" s="2" t="s">
        <v>191</v>
      </c>
      <c r="L883" s="2">
        <f>1-(F883/E883)</f>
        <v>0.35630143617879617</v>
      </c>
      <c r="M883" s="2">
        <f>N883/E883</f>
        <v>0.13242967027056102</v>
      </c>
      <c r="N883" s="38">
        <f>O883-SUM(G882:I882)</f>
        <v>2462000000</v>
      </c>
      <c r="O883" s="38">
        <f>E883-F883</f>
        <v>6624000000</v>
      </c>
    </row>
    <row r="884" spans="1:15" x14ac:dyDescent="0.35">
      <c r="A884" s="2">
        <v>910</v>
      </c>
      <c r="B884" s="2" t="s">
        <v>432</v>
      </c>
      <c r="C884" s="2" t="s">
        <v>19</v>
      </c>
      <c r="D884" s="2" t="s">
        <v>78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s="2" t="s">
        <v>54</v>
      </c>
      <c r="K884" s="2" t="s">
        <v>191</v>
      </c>
      <c r="L884" s="2">
        <f>1-(F884/E884)</f>
        <v>0.36539940665860893</v>
      </c>
      <c r="M884" s="2">
        <f>N884/E884</f>
        <v>9.0099989012196458E-2</v>
      </c>
      <c r="N884" s="38">
        <f>O884-SUM(G883:I883)</f>
        <v>1640000000</v>
      </c>
      <c r="O884" s="38">
        <f>E884-F884</f>
        <v>6651000000</v>
      </c>
    </row>
    <row r="885" spans="1:15" x14ac:dyDescent="0.35">
      <c r="A885" s="2">
        <v>911</v>
      </c>
      <c r="B885" s="2" t="s">
        <v>433</v>
      </c>
      <c r="C885" s="2" t="s">
        <v>11</v>
      </c>
      <c r="D885" s="2" t="s">
        <v>16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s="2" t="s">
        <v>110</v>
      </c>
      <c r="K885" s="2" t="s">
        <v>434</v>
      </c>
      <c r="L885" s="2">
        <f>1-(F885/E885)</f>
        <v>0.47654584221748397</v>
      </c>
      <c r="M885" s="2">
        <f>N885/E885</f>
        <v>0.23958777540867093</v>
      </c>
      <c r="N885" s="38">
        <f>O885-SUM(G884:I884)</f>
        <v>3371000000</v>
      </c>
      <c r="O885" s="38">
        <f>E885-F885</f>
        <v>6705000000</v>
      </c>
    </row>
    <row r="886" spans="1:15" x14ac:dyDescent="0.35">
      <c r="A886" s="2">
        <v>912</v>
      </c>
      <c r="B886" s="2" t="s">
        <v>433</v>
      </c>
      <c r="C886" s="2" t="s">
        <v>15</v>
      </c>
      <c r="D886" s="2" t="s">
        <v>18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s="2" t="s">
        <v>110</v>
      </c>
      <c r="K886" s="2" t="s">
        <v>434</v>
      </c>
      <c r="L886" s="2">
        <f>1-(F886/E886)</f>
        <v>0.4801553062985332</v>
      </c>
      <c r="M886" s="2">
        <f>N886/E886</f>
        <v>0.30679156908665106</v>
      </c>
      <c r="N886" s="38">
        <f>O886-SUM(G885:I885)</f>
        <v>4978000000</v>
      </c>
      <c r="O886" s="38">
        <f>E886-F886</f>
        <v>7791000000</v>
      </c>
    </row>
    <row r="887" spans="1:15" x14ac:dyDescent="0.35">
      <c r="A887" s="2">
        <v>913</v>
      </c>
      <c r="B887" s="2" t="s">
        <v>433</v>
      </c>
      <c r="C887" s="2" t="s">
        <v>17</v>
      </c>
      <c r="D887" s="2" t="s">
        <v>20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s="2" t="s">
        <v>110</v>
      </c>
      <c r="K887" s="2" t="s">
        <v>434</v>
      </c>
      <c r="L887" s="2">
        <f>1-(F887/E887)</f>
        <v>0.55203776990904674</v>
      </c>
      <c r="M887" s="2">
        <f>N887/E887</f>
        <v>0.33895716170242313</v>
      </c>
      <c r="N887" s="38">
        <f>O887-SUM(G886:I886)</f>
        <v>4882000000</v>
      </c>
      <c r="O887" s="38">
        <f>E887-F887</f>
        <v>7951000000</v>
      </c>
    </row>
    <row r="888" spans="1:15" x14ac:dyDescent="0.35">
      <c r="A888" s="2">
        <v>914</v>
      </c>
      <c r="B888" s="2" t="s">
        <v>433</v>
      </c>
      <c r="C888" s="2" t="s">
        <v>19</v>
      </c>
      <c r="D888" s="2" t="s">
        <v>78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s="2" t="s">
        <v>110</v>
      </c>
      <c r="K888" s="2" t="s">
        <v>434</v>
      </c>
      <c r="L888" s="2">
        <f>1-(F888/E888)</f>
        <v>0.5557512635931996</v>
      </c>
      <c r="M888" s="2">
        <f>N888/E888</f>
        <v>0.29269413386429777</v>
      </c>
      <c r="N888" s="38">
        <f>O888-SUM(G887:I887)</f>
        <v>3822000000</v>
      </c>
      <c r="O888" s="38">
        <f>E888-F888</f>
        <v>7257000000</v>
      </c>
    </row>
    <row r="889" spans="1:15" x14ac:dyDescent="0.35">
      <c r="A889" s="2">
        <v>915</v>
      </c>
      <c r="B889" s="2" t="s">
        <v>435</v>
      </c>
      <c r="C889" s="2" t="s">
        <v>11</v>
      </c>
      <c r="D889" s="2" t="s">
        <v>436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s="2" t="s">
        <v>23</v>
      </c>
      <c r="K889" s="2" t="s">
        <v>106</v>
      </c>
      <c r="L889" s="2">
        <f>1-(F889/E889)</f>
        <v>0.13357532707375053</v>
      </c>
      <c r="M889" s="2">
        <f>N889/E889</f>
        <v>-0.16725973194118521</v>
      </c>
      <c r="N889" s="38">
        <f>O889-SUM(G888:I888)</f>
        <v>-1833638000</v>
      </c>
      <c r="O889" s="38">
        <f>E889-F889</f>
        <v>1464362000</v>
      </c>
    </row>
    <row r="890" spans="1:15" x14ac:dyDescent="0.35">
      <c r="A890" s="2">
        <v>916</v>
      </c>
      <c r="B890" s="2" t="s">
        <v>435</v>
      </c>
      <c r="C890" s="2" t="s">
        <v>15</v>
      </c>
      <c r="D890" s="2" t="s">
        <v>437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s="2" t="s">
        <v>23</v>
      </c>
      <c r="K890" s="2" t="s">
        <v>106</v>
      </c>
      <c r="L890" s="2">
        <f>1-(F890/E890)</f>
        <v>0.13111673263058243</v>
      </c>
      <c r="M890" s="2">
        <f>N890/E890</f>
        <v>7.2921281735069288E-2</v>
      </c>
      <c r="N890" s="38">
        <f>O890-SUM(G889:I889)</f>
        <v>916934000</v>
      </c>
      <c r="O890" s="38">
        <f>E890-F890</f>
        <v>1648701000</v>
      </c>
    </row>
    <row r="891" spans="1:15" x14ac:dyDescent="0.35">
      <c r="A891" s="2">
        <v>917</v>
      </c>
      <c r="B891" s="2" t="s">
        <v>435</v>
      </c>
      <c r="C891" s="2" t="s">
        <v>17</v>
      </c>
      <c r="D891" s="2" t="s">
        <v>142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s="2" t="s">
        <v>23</v>
      </c>
      <c r="K891" s="2" t="s">
        <v>106</v>
      </c>
      <c r="L891" s="2">
        <f>1-(F891/E891)</f>
        <v>0.13228429243388118</v>
      </c>
      <c r="M891" s="2">
        <f>N891/E891</f>
        <v>7.4882631345385253E-2</v>
      </c>
      <c r="N891" s="38">
        <f>O891-SUM(G890:I890)</f>
        <v>1068479000</v>
      </c>
      <c r="O891" s="38">
        <f>E891-F891</f>
        <v>1887527000</v>
      </c>
    </row>
    <row r="892" spans="1:15" x14ac:dyDescent="0.35">
      <c r="A892" s="2">
        <v>918</v>
      </c>
      <c r="B892" s="2" t="s">
        <v>435</v>
      </c>
      <c r="C892" s="2" t="s">
        <v>19</v>
      </c>
      <c r="D892" s="2" t="s">
        <v>438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s="2" t="s">
        <v>23</v>
      </c>
      <c r="K892" s="2" t="s">
        <v>106</v>
      </c>
      <c r="L892" s="2">
        <f>1-(F892/E892)</f>
        <v>0.13325434374004719</v>
      </c>
      <c r="M892" s="2">
        <f>N892/E892</f>
        <v>7.4478759445334636E-2</v>
      </c>
      <c r="N892" s="38">
        <f>O892-SUM(G891:I891)</f>
        <v>1128329000</v>
      </c>
      <c r="O892" s="38">
        <f>E892-F892</f>
        <v>2018760000</v>
      </c>
    </row>
    <row r="893" spans="1:15" x14ac:dyDescent="0.35">
      <c r="A893" s="2">
        <v>919</v>
      </c>
      <c r="B893" s="2" t="s">
        <v>439</v>
      </c>
      <c r="C893" s="2" t="s">
        <v>11</v>
      </c>
      <c r="D893" s="2" t="s">
        <v>12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s="2" t="s">
        <v>54</v>
      </c>
      <c r="K893" s="2" t="s">
        <v>287</v>
      </c>
      <c r="L893" s="2">
        <f>1-(F893/E893)</f>
        <v>0.60320303225940819</v>
      </c>
      <c r="M893" s="2">
        <f>N893/E893</f>
        <v>0.58321221650665389</v>
      </c>
      <c r="N893" s="38">
        <f>O893-SUM(G892:I892)</f>
        <v>28004101000</v>
      </c>
      <c r="O893" s="38">
        <f>E893-F893</f>
        <v>28964000000</v>
      </c>
    </row>
    <row r="894" spans="1:15" x14ac:dyDescent="0.35">
      <c r="A894" s="2">
        <v>920</v>
      </c>
      <c r="B894" s="2" t="s">
        <v>439</v>
      </c>
      <c r="C894" s="2" t="s">
        <v>15</v>
      </c>
      <c r="D894" s="2" t="s">
        <v>16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s="2" t="s">
        <v>54</v>
      </c>
      <c r="K894" s="2" t="s">
        <v>287</v>
      </c>
      <c r="L894" s="2">
        <f>1-(F894/E894)</f>
        <v>0.60684253212105688</v>
      </c>
      <c r="M894" s="2">
        <f>N894/E894</f>
        <v>0.21872198745037777</v>
      </c>
      <c r="N894" s="38">
        <f>O894-SUM(G893:I893)</f>
        <v>10248000000</v>
      </c>
      <c r="O894" s="38">
        <f>E894-F894</f>
        <v>28433000000</v>
      </c>
    </row>
    <row r="895" spans="1:15" x14ac:dyDescent="0.35">
      <c r="A895" s="2">
        <v>921</v>
      </c>
      <c r="B895" s="2" t="s">
        <v>439</v>
      </c>
      <c r="C895" s="2" t="s">
        <v>17</v>
      </c>
      <c r="D895" s="2" t="s">
        <v>18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s="2" t="s">
        <v>54</v>
      </c>
      <c r="K895" s="2" t="s">
        <v>287</v>
      </c>
      <c r="L895" s="2">
        <f>1-(F895/E895)</f>
        <v>0.61109178659941743</v>
      </c>
      <c r="M895" s="2">
        <f>N895/E895</f>
        <v>0.21531370929170834</v>
      </c>
      <c r="N895" s="38">
        <f>O895-SUM(G894:I894)</f>
        <v>9904000000</v>
      </c>
      <c r="O895" s="38">
        <f>E895-F895</f>
        <v>28109000000</v>
      </c>
    </row>
    <row r="896" spans="1:15" x14ac:dyDescent="0.35">
      <c r="A896" s="2">
        <v>922</v>
      </c>
      <c r="B896" s="2" t="s">
        <v>439</v>
      </c>
      <c r="C896" s="2" t="s">
        <v>19</v>
      </c>
      <c r="D896" s="2" t="s">
        <v>20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s="2" t="s">
        <v>54</v>
      </c>
      <c r="K896" s="2" t="s">
        <v>287</v>
      </c>
      <c r="L896" s="2">
        <f>1-(F896/E896)</f>
        <v>0.60531900483135415</v>
      </c>
      <c r="M896" s="2">
        <f>N896/E896</f>
        <v>0.18989027859303742</v>
      </c>
      <c r="N896" s="38">
        <f>O896-SUM(G895:I895)</f>
        <v>8411000000</v>
      </c>
      <c r="O896" s="38">
        <f>E896-F896</f>
        <v>26812000000</v>
      </c>
    </row>
    <row r="897" spans="1:15" x14ac:dyDescent="0.35">
      <c r="A897" s="2">
        <v>923</v>
      </c>
      <c r="B897" s="2" t="s">
        <v>440</v>
      </c>
      <c r="C897" s="2" t="s">
        <v>11</v>
      </c>
      <c r="D897" s="2" t="s">
        <v>441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s="2" t="s">
        <v>23</v>
      </c>
      <c r="K897" s="2" t="s">
        <v>371</v>
      </c>
      <c r="L897" s="2">
        <f>1-(F897/E897)</f>
        <v>0.59886640522300638</v>
      </c>
      <c r="M897" s="2">
        <f>N897/E897</f>
        <v>-7.6899610034596364</v>
      </c>
      <c r="N897" s="38">
        <f>O897-SUM(G896:I896)</f>
        <v>-16777434000</v>
      </c>
      <c r="O897" s="38">
        <f>E897-F897</f>
        <v>1306566000</v>
      </c>
    </row>
    <row r="898" spans="1:15" x14ac:dyDescent="0.35">
      <c r="A898" s="2">
        <v>924</v>
      </c>
      <c r="B898" s="2" t="s">
        <v>440</v>
      </c>
      <c r="C898" s="2" t="s">
        <v>15</v>
      </c>
      <c r="D898" s="2" t="s">
        <v>442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s="2" t="s">
        <v>23</v>
      </c>
      <c r="K898" s="2" t="s">
        <v>371</v>
      </c>
      <c r="L898" s="2">
        <f>1-(F898/E898)</f>
        <v>0.60894647819258185</v>
      </c>
      <c r="M898" s="2">
        <f>N898/E898</f>
        <v>0.40481847287664613</v>
      </c>
      <c r="N898" s="38">
        <f>O898-SUM(G897:I897)</f>
        <v>1340273000</v>
      </c>
      <c r="O898" s="38">
        <f>E898-F898</f>
        <v>2016100000</v>
      </c>
    </row>
    <row r="899" spans="1:15" x14ac:dyDescent="0.35">
      <c r="A899" s="2">
        <v>925</v>
      </c>
      <c r="B899" s="2" t="s">
        <v>440</v>
      </c>
      <c r="C899" s="2" t="s">
        <v>17</v>
      </c>
      <c r="D899" s="2" t="s">
        <v>443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s="2" t="s">
        <v>23</v>
      </c>
      <c r="K899" s="2" t="s">
        <v>371</v>
      </c>
      <c r="L899" s="2">
        <f>1-(F899/E899)</f>
        <v>0.60567310991650469</v>
      </c>
      <c r="M899" s="2">
        <f>N899/E899</f>
        <v>0.37540889854740933</v>
      </c>
      <c r="N899" s="38">
        <f>O899-SUM(G898:I898)</f>
        <v>1641100000</v>
      </c>
      <c r="O899" s="38">
        <f>E899-F899</f>
        <v>2647700000</v>
      </c>
    </row>
    <row r="900" spans="1:15" x14ac:dyDescent="0.35">
      <c r="A900" s="2">
        <v>926</v>
      </c>
      <c r="B900" s="2" t="s">
        <v>440</v>
      </c>
      <c r="C900" s="2" t="s">
        <v>19</v>
      </c>
      <c r="D900" s="3">
        <v>42404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s="2" t="s">
        <v>23</v>
      </c>
      <c r="K900" s="2" t="s">
        <v>371</v>
      </c>
      <c r="L900" s="2">
        <f>1-(F900/E900)</f>
        <v>0.59362067867829627</v>
      </c>
      <c r="M900" s="2">
        <f>N900/E900</f>
        <v>0.29865664990131791</v>
      </c>
      <c r="N900" s="38">
        <f>O900-SUM(G899:I899)</f>
        <v>1407300000</v>
      </c>
      <c r="O900" s="38">
        <f>E900-F900</f>
        <v>2797200000</v>
      </c>
    </row>
    <row r="901" spans="1:15" x14ac:dyDescent="0.35">
      <c r="A901" s="2">
        <v>927</v>
      </c>
      <c r="B901" s="2" t="s">
        <v>444</v>
      </c>
      <c r="C901" s="2" t="s">
        <v>11</v>
      </c>
      <c r="D901" s="3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s="2" t="s">
        <v>54</v>
      </c>
      <c r="K901" s="2" t="s">
        <v>445</v>
      </c>
      <c r="L901" s="2">
        <f>1-(F901/E901)</f>
        <v>0.20589118082364755</v>
      </c>
      <c r="M901" s="2">
        <f>N901/E901</f>
        <v>0.18921537171777808</v>
      </c>
      <c r="N901" s="38">
        <f>O901-SUM(G900:I900)</f>
        <v>18281800000</v>
      </c>
      <c r="O901" s="38">
        <f>E901-F901</f>
        <v>19893000000</v>
      </c>
    </row>
    <row r="902" spans="1:15" x14ac:dyDescent="0.35">
      <c r="A902" s="2">
        <v>928</v>
      </c>
      <c r="B902" s="2" t="s">
        <v>444</v>
      </c>
      <c r="C902" s="2" t="s">
        <v>15</v>
      </c>
      <c r="D902" s="3">
        <v>41641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s="2" t="s">
        <v>54</v>
      </c>
      <c r="K902" s="2" t="s">
        <v>445</v>
      </c>
      <c r="L902" s="2">
        <f>1-(F902/E902)</f>
        <v>0.20571283354510805</v>
      </c>
      <c r="M902" s="2">
        <f>N902/E902</f>
        <v>3.1593392630241426E-2</v>
      </c>
      <c r="N902" s="38">
        <f>O902-SUM(G901:I901)</f>
        <v>3108000000</v>
      </c>
      <c r="O902" s="38">
        <f>E902-F902</f>
        <v>20237000000</v>
      </c>
    </row>
    <row r="903" spans="1:15" x14ac:dyDescent="0.35">
      <c r="A903" s="2">
        <v>929</v>
      </c>
      <c r="B903" s="2" t="s">
        <v>444</v>
      </c>
      <c r="C903" s="2" t="s">
        <v>17</v>
      </c>
      <c r="D903" s="2" t="s">
        <v>61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s="2" t="s">
        <v>54</v>
      </c>
      <c r="K903" s="2" t="s">
        <v>445</v>
      </c>
      <c r="L903" s="2">
        <f>1-(F903/E903)</f>
        <v>0.21161665053242984</v>
      </c>
      <c r="M903" s="2">
        <f>N903/E903</f>
        <v>5.0163647259484627E-2</v>
      </c>
      <c r="N903" s="38">
        <f>O903-SUM(G902:I902)</f>
        <v>5441000000</v>
      </c>
      <c r="O903" s="38">
        <f>E903-F903</f>
        <v>22953000000</v>
      </c>
    </row>
    <row r="904" spans="1:15" x14ac:dyDescent="0.35">
      <c r="A904" s="2">
        <v>930</v>
      </c>
      <c r="B904" s="2" t="s">
        <v>444</v>
      </c>
      <c r="C904" s="2" t="s">
        <v>19</v>
      </c>
      <c r="D904" s="2" t="s">
        <v>147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s="2" t="s">
        <v>54</v>
      </c>
      <c r="K904" s="2" t="s">
        <v>445</v>
      </c>
      <c r="L904" s="2">
        <f>1-(F904/E904)</f>
        <v>0.22156059364472369</v>
      </c>
      <c r="M904" s="2">
        <f>N904/E904</f>
        <v>4.1136301556951652E-2</v>
      </c>
      <c r="N904" s="38">
        <f>O904-SUM(G903:I903)</f>
        <v>4518000000</v>
      </c>
      <c r="O904" s="38">
        <f>E904-F904</f>
        <v>24334000000</v>
      </c>
    </row>
    <row r="905" spans="1:15" x14ac:dyDescent="0.35">
      <c r="A905" s="2">
        <v>931</v>
      </c>
      <c r="B905" s="2" t="s">
        <v>446</v>
      </c>
      <c r="C905" s="2" t="s">
        <v>11</v>
      </c>
      <c r="D905" s="3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s="2" t="s">
        <v>23</v>
      </c>
      <c r="K905" s="2" t="s">
        <v>268</v>
      </c>
      <c r="L905" s="2">
        <f>1-(F905/E905)</f>
        <v>0.36257067275273613</v>
      </c>
      <c r="M905" s="2">
        <f>N905/E905</f>
        <v>-0.71414492452928058</v>
      </c>
      <c r="N905" s="38">
        <f>O905-SUM(G904:I904)</f>
        <v>-13768000000</v>
      </c>
      <c r="O905" s="38">
        <f>E905-F905</f>
        <v>6990000000</v>
      </c>
    </row>
    <row r="906" spans="1:15" x14ac:dyDescent="0.35">
      <c r="A906" s="2">
        <v>932</v>
      </c>
      <c r="B906" s="2" t="s">
        <v>446</v>
      </c>
      <c r="C906" s="2" t="s">
        <v>15</v>
      </c>
      <c r="D906" s="3">
        <v>41641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s="2" t="s">
        <v>23</v>
      </c>
      <c r="K906" s="2" t="s">
        <v>268</v>
      </c>
      <c r="L906" s="2">
        <f>1-(F906/E906)</f>
        <v>0.36487835636592925</v>
      </c>
      <c r="M906" s="2">
        <f>N906/E906</f>
        <v>9.6894540486574532E-2</v>
      </c>
      <c r="N906" s="38">
        <f>O906-SUM(G905:I905)</f>
        <v>1844000000</v>
      </c>
      <c r="O906" s="38">
        <f>E906-F906</f>
        <v>6944000000</v>
      </c>
    </row>
    <row r="907" spans="1:15" x14ac:dyDescent="0.35">
      <c r="A907" s="2">
        <v>933</v>
      </c>
      <c r="B907" s="2" t="s">
        <v>446</v>
      </c>
      <c r="C907" s="2" t="s">
        <v>17</v>
      </c>
      <c r="D907" s="2" t="s">
        <v>61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s="2" t="s">
        <v>23</v>
      </c>
      <c r="K907" s="2" t="s">
        <v>268</v>
      </c>
      <c r="L907" s="2">
        <f>1-(F907/E907)</f>
        <v>0.36403301266887456</v>
      </c>
      <c r="M907" s="2">
        <f>N907/E907</f>
        <v>9.0574567628660049E-2</v>
      </c>
      <c r="N907" s="38">
        <f>O907-SUM(G906:I906)</f>
        <v>1723000000</v>
      </c>
      <c r="O907" s="38">
        <f>E907-F907</f>
        <v>6925000000</v>
      </c>
    </row>
    <row r="908" spans="1:15" x14ac:dyDescent="0.35">
      <c r="A908" s="2">
        <v>934</v>
      </c>
      <c r="B908" s="2" t="s">
        <v>446</v>
      </c>
      <c r="C908" s="2" t="s">
        <v>19</v>
      </c>
      <c r="D908" s="2" t="s">
        <v>147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s="2" t="s">
        <v>23</v>
      </c>
      <c r="K908" s="2" t="s">
        <v>268</v>
      </c>
      <c r="L908" s="2">
        <f>1-(F908/E908)</f>
        <v>0.36133097271401793</v>
      </c>
      <c r="M908" s="2">
        <f>N908/E908</f>
        <v>8.8679441782961888E-2</v>
      </c>
      <c r="N908" s="38">
        <f>O908-SUM(G907:I907)</f>
        <v>1703000000</v>
      </c>
      <c r="O908" s="38">
        <f>E908-F908</f>
        <v>6939000000</v>
      </c>
    </row>
    <row r="909" spans="1:15" x14ac:dyDescent="0.35">
      <c r="A909" s="2">
        <v>935</v>
      </c>
      <c r="B909" s="2" t="s">
        <v>447</v>
      </c>
      <c r="C909" s="2" t="s">
        <v>11</v>
      </c>
      <c r="D909" s="2" t="s">
        <v>16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s="2" t="s">
        <v>13</v>
      </c>
      <c r="K909" s="2" t="s">
        <v>242</v>
      </c>
      <c r="L909" s="2">
        <f>1-(F909/E909)</f>
        <v>0.66011058118431598</v>
      </c>
      <c r="M909" s="2">
        <f>N909/E909</f>
        <v>-1.6131346811294476</v>
      </c>
      <c r="N909" s="38">
        <f>O909-SUM(G908:I908)</f>
        <v>-3822000000</v>
      </c>
      <c r="O909" s="38">
        <f>E909-F909</f>
        <v>1564000000</v>
      </c>
    </row>
    <row r="910" spans="1:15" x14ac:dyDescent="0.35">
      <c r="A910" s="2">
        <v>936</v>
      </c>
      <c r="B910" s="2" t="s">
        <v>447</v>
      </c>
      <c r="C910" s="2" t="s">
        <v>15</v>
      </c>
      <c r="D910" s="2" t="s">
        <v>18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s="2" t="s">
        <v>13</v>
      </c>
      <c r="K910" s="2" t="s">
        <v>242</v>
      </c>
      <c r="L910" s="2">
        <f>1-(F910/E910)</f>
        <v>0.65934577626013735</v>
      </c>
      <c r="M910" s="2">
        <f>N910/E910</f>
        <v>0.33906328819215398</v>
      </c>
      <c r="N910" s="38">
        <f>O910-SUM(G909:I909)</f>
        <v>873800000</v>
      </c>
      <c r="O910" s="38">
        <f>E910-F910</f>
        <v>1699200000</v>
      </c>
    </row>
    <row r="911" spans="1:15" x14ac:dyDescent="0.35">
      <c r="A911" s="2">
        <v>937</v>
      </c>
      <c r="B911" s="2" t="s">
        <v>447</v>
      </c>
      <c r="C911" s="2" t="s">
        <v>17</v>
      </c>
      <c r="D911" s="2" t="s">
        <v>20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s="2" t="s">
        <v>13</v>
      </c>
      <c r="K911" s="2" t="s">
        <v>242</v>
      </c>
      <c r="L911" s="2">
        <f>1-(F911/E911)</f>
        <v>0.68612535141392428</v>
      </c>
      <c r="M911" s="2">
        <f>N911/E911</f>
        <v>0.31813295849181411</v>
      </c>
      <c r="N911" s="38">
        <f>O911-SUM(G910:I910)</f>
        <v>769500000</v>
      </c>
      <c r="O911" s="38">
        <f>E911-F911</f>
        <v>1659600000</v>
      </c>
    </row>
    <row r="912" spans="1:15" x14ac:dyDescent="0.35">
      <c r="A912" s="2">
        <v>938</v>
      </c>
      <c r="B912" s="2" t="s">
        <v>447</v>
      </c>
      <c r="C912" s="2" t="s">
        <v>19</v>
      </c>
      <c r="D912" s="2" t="s">
        <v>78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s="2" t="s">
        <v>13</v>
      </c>
      <c r="K912" s="2" t="s">
        <v>242</v>
      </c>
      <c r="L912" s="2">
        <f>1-(F912/E912)</f>
        <v>0.70392425670465264</v>
      </c>
      <c r="M912" s="2">
        <f>N912/E912</f>
        <v>0.3372890069402793</v>
      </c>
      <c r="N912" s="38">
        <f>O912-SUM(G911:I911)</f>
        <v>787300000</v>
      </c>
      <c r="O912" s="38">
        <f>E912-F912</f>
        <v>1643100000</v>
      </c>
    </row>
    <row r="913" spans="1:15" x14ac:dyDescent="0.35">
      <c r="A913" s="2">
        <v>939</v>
      </c>
      <c r="B913" s="2" t="s">
        <v>448</v>
      </c>
      <c r="C913" s="2" t="s">
        <v>11</v>
      </c>
      <c r="D913" s="3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s="2" t="s">
        <v>23</v>
      </c>
      <c r="K913" s="2" t="s">
        <v>334</v>
      </c>
      <c r="L913" s="2">
        <f>1-(F913/E913)</f>
        <v>0.41935175446983464</v>
      </c>
      <c r="M913" s="2">
        <f>N913/E913</f>
        <v>0.34051056506358163</v>
      </c>
      <c r="N913" s="38">
        <f>O913-SUM(G912:I912)</f>
        <v>3561400000</v>
      </c>
      <c r="O913" s="38">
        <f>E913-F913</f>
        <v>4386000000</v>
      </c>
    </row>
    <row r="914" spans="1:15" x14ac:dyDescent="0.35">
      <c r="A914" s="2">
        <v>940</v>
      </c>
      <c r="B914" s="2" t="s">
        <v>448</v>
      </c>
      <c r="C914" s="2" t="s">
        <v>15</v>
      </c>
      <c r="D914" s="3">
        <v>41641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s="2" t="s">
        <v>23</v>
      </c>
      <c r="K914" s="2" t="s">
        <v>334</v>
      </c>
      <c r="L914" s="2">
        <f>1-(F914/E914)</f>
        <v>0.41112039357653396</v>
      </c>
      <c r="M914" s="2">
        <f>N914/E914</f>
        <v>0.15863733407593056</v>
      </c>
      <c r="N914" s="38">
        <f>O914-SUM(G913:I913)</f>
        <v>1709000000</v>
      </c>
      <c r="O914" s="38">
        <f>E914-F914</f>
        <v>4429000000</v>
      </c>
    </row>
    <row r="915" spans="1:15" x14ac:dyDescent="0.35">
      <c r="A915" s="2">
        <v>941</v>
      </c>
      <c r="B915" s="2" t="s">
        <v>448</v>
      </c>
      <c r="C915" s="2" t="s">
        <v>17</v>
      </c>
      <c r="D915" s="2" t="s">
        <v>61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s="2" t="s">
        <v>23</v>
      </c>
      <c r="K915" s="2" t="s">
        <v>334</v>
      </c>
      <c r="L915" s="2">
        <f>1-(F915/E915)</f>
        <v>0.4197660206041558</v>
      </c>
      <c r="M915" s="2">
        <f>N915/E915</f>
        <v>0.1852627902916012</v>
      </c>
      <c r="N915" s="38">
        <f>O915-SUM(G914:I914)</f>
        <v>2122000000</v>
      </c>
      <c r="O915" s="38">
        <f>E915-F915</f>
        <v>4808000000</v>
      </c>
    </row>
    <row r="916" spans="1:15" x14ac:dyDescent="0.35">
      <c r="A916" s="2">
        <v>942</v>
      </c>
      <c r="B916" s="2" t="s">
        <v>448</v>
      </c>
      <c r="C916" s="2" t="s">
        <v>19</v>
      </c>
      <c r="D916" s="2" t="s">
        <v>147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s="2" t="s">
        <v>23</v>
      </c>
      <c r="K916" s="2" t="s">
        <v>334</v>
      </c>
      <c r="L916" s="2">
        <f>1-(F916/E916)</f>
        <v>0.42817179529373051</v>
      </c>
      <c r="M916" s="2">
        <f>N916/E916</f>
        <v>0.1932697054467665</v>
      </c>
      <c r="N916" s="38">
        <f>O916-SUM(G915:I915)</f>
        <v>2349000000</v>
      </c>
      <c r="O916" s="38">
        <f>E916-F916</f>
        <v>5204000000</v>
      </c>
    </row>
    <row r="917" spans="1:15" x14ac:dyDescent="0.35">
      <c r="A917" s="2">
        <v>943</v>
      </c>
      <c r="B917" s="2" t="s">
        <v>449</v>
      </c>
      <c r="C917" s="2" t="s">
        <v>11</v>
      </c>
      <c r="D917" s="2" t="s">
        <v>12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s="2" t="s">
        <v>13</v>
      </c>
      <c r="K917" s="2" t="s">
        <v>213</v>
      </c>
      <c r="L917" s="2">
        <f>1-(F917/E917)</f>
        <v>0.20371943183482211</v>
      </c>
      <c r="M917" s="2">
        <f>N917/E917</f>
        <v>-0.67840093717967487</v>
      </c>
      <c r="N917" s="38">
        <f>O917-SUM(G916:I916)</f>
        <v>-2316400000</v>
      </c>
      <c r="O917" s="38">
        <f>E917-F917</f>
        <v>695600000</v>
      </c>
    </row>
    <row r="918" spans="1:15" x14ac:dyDescent="0.35">
      <c r="A918" s="2">
        <v>944</v>
      </c>
      <c r="B918" s="2" t="s">
        <v>449</v>
      </c>
      <c r="C918" s="2" t="s">
        <v>15</v>
      </c>
      <c r="D918" s="2" t="s">
        <v>16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s="2" t="s">
        <v>13</v>
      </c>
      <c r="K918" s="2" t="s">
        <v>213</v>
      </c>
      <c r="L918" s="2">
        <f>1-(F918/E918)</f>
        <v>0.20415851834809617</v>
      </c>
      <c r="M918" s="2">
        <f>N918/E918</f>
        <v>9.7405958817439325E-2</v>
      </c>
      <c r="N918" s="38">
        <f>O918-SUM(G917:I917)</f>
        <v>338700000</v>
      </c>
      <c r="O918" s="38">
        <f>E918-F918</f>
        <v>709900000</v>
      </c>
    </row>
    <row r="919" spans="1:15" x14ac:dyDescent="0.35">
      <c r="A919" s="2">
        <v>945</v>
      </c>
      <c r="B919" s="2" t="s">
        <v>449</v>
      </c>
      <c r="C919" s="2" t="s">
        <v>17</v>
      </c>
      <c r="D919" s="2" t="s">
        <v>18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s="2" t="s">
        <v>13</v>
      </c>
      <c r="K919" s="2" t="s">
        <v>213</v>
      </c>
      <c r="L919" s="2">
        <f>1-(F919/E919)</f>
        <v>0.20897337598815535</v>
      </c>
      <c r="M919" s="2">
        <f>N919/E919</f>
        <v>0.11054120508685192</v>
      </c>
      <c r="N919" s="38">
        <f>O919-SUM(G918:I918)</f>
        <v>418100000</v>
      </c>
      <c r="O919" s="38">
        <f>E919-F919</f>
        <v>790400000</v>
      </c>
    </row>
    <row r="920" spans="1:15" x14ac:dyDescent="0.35">
      <c r="A920" s="2">
        <v>946</v>
      </c>
      <c r="B920" s="2" t="s">
        <v>449</v>
      </c>
      <c r="C920" s="2" t="s">
        <v>19</v>
      </c>
      <c r="D920" s="2" t="s">
        <v>20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s="2" t="s">
        <v>13</v>
      </c>
      <c r="K920" s="2" t="s">
        <v>213</v>
      </c>
      <c r="L920" s="2">
        <f>1-(F920/E920)</f>
        <v>0.23567854590013271</v>
      </c>
      <c r="M920" s="2">
        <f>N920/E920</f>
        <v>0.11852854079444501</v>
      </c>
      <c r="N920" s="38">
        <f>O920-SUM(G919:I919)</f>
        <v>464300000</v>
      </c>
      <c r="O920" s="38">
        <f>E920-F920</f>
        <v>923200000</v>
      </c>
    </row>
    <row r="921" spans="1:15" x14ac:dyDescent="0.35">
      <c r="A921" s="2">
        <v>947</v>
      </c>
      <c r="B921" s="2" t="s">
        <v>450</v>
      </c>
      <c r="C921" s="2" t="s">
        <v>11</v>
      </c>
      <c r="D921" s="2" t="s">
        <v>178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s="2" t="s">
        <v>23</v>
      </c>
      <c r="K921" s="2" t="s">
        <v>274</v>
      </c>
      <c r="L921" s="2">
        <f>1-(F921/E921)</f>
        <v>0.17092076874927864</v>
      </c>
      <c r="M921" s="2">
        <f>N921/E921</f>
        <v>9.8032297713852939E-2</v>
      </c>
      <c r="N921" s="38">
        <f>O921-SUM(G920:I920)</f>
        <v>581831000</v>
      </c>
      <c r="O921" s="38">
        <f>E921-F921</f>
        <v>1014431000</v>
      </c>
    </row>
    <row r="922" spans="1:15" x14ac:dyDescent="0.35">
      <c r="A922" s="2">
        <v>948</v>
      </c>
      <c r="B922" s="2" t="s">
        <v>450</v>
      </c>
      <c r="C922" s="2" t="s">
        <v>15</v>
      </c>
      <c r="D922" s="2" t="s">
        <v>180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s="2" t="s">
        <v>23</v>
      </c>
      <c r="K922" s="2" t="s">
        <v>274</v>
      </c>
      <c r="L922" s="2">
        <f>1-(F922/E922)</f>
        <v>0.18554947086124962</v>
      </c>
      <c r="M922" s="2">
        <f>N922/E922</f>
        <v>0.14331258904456817</v>
      </c>
      <c r="N922" s="38">
        <f>O922-SUM(G921:I921)</f>
        <v>1114945000</v>
      </c>
      <c r="O922" s="38">
        <f>E922-F922</f>
        <v>1443540000</v>
      </c>
    </row>
    <row r="923" spans="1:15" x14ac:dyDescent="0.35">
      <c r="A923" s="2">
        <v>949</v>
      </c>
      <c r="B923" s="2" t="s">
        <v>450</v>
      </c>
      <c r="C923" s="2" t="s">
        <v>17</v>
      </c>
      <c r="D923" s="2" t="s">
        <v>181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s="2" t="s">
        <v>23</v>
      </c>
      <c r="K923" s="2" t="s">
        <v>274</v>
      </c>
      <c r="L923" s="2">
        <f>1-(F923/E923)</f>
        <v>0.18117326901138353</v>
      </c>
      <c r="M923" s="2">
        <f>N923/E923</f>
        <v>0.1261277170126941</v>
      </c>
      <c r="N923" s="38">
        <f>O923-SUM(G922:I922)</f>
        <v>1194935000</v>
      </c>
      <c r="O923" s="38">
        <f>E923-F923</f>
        <v>1716437000</v>
      </c>
    </row>
    <row r="924" spans="1:15" x14ac:dyDescent="0.35">
      <c r="A924" s="2">
        <v>950</v>
      </c>
      <c r="B924" s="2" t="s">
        <v>450</v>
      </c>
      <c r="C924" s="2" t="s">
        <v>19</v>
      </c>
      <c r="D924" s="2" t="s">
        <v>182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s="2" t="s">
        <v>23</v>
      </c>
      <c r="K924" s="2" t="s">
        <v>274</v>
      </c>
      <c r="L924" s="2">
        <f>1-(F924/E924)</f>
        <v>0.1850666835677337</v>
      </c>
      <c r="M924" s="2">
        <f>N924/E924</f>
        <v>0.12749398424602595</v>
      </c>
      <c r="N924" s="38">
        <f>O924-SUM(G923:I923)</f>
        <v>1396059000</v>
      </c>
      <c r="O924" s="38">
        <f>E924-F924</f>
        <v>2026480000</v>
      </c>
    </row>
    <row r="925" spans="1:15" x14ac:dyDescent="0.35">
      <c r="A925" s="2">
        <v>951</v>
      </c>
      <c r="B925" s="2" t="s">
        <v>451</v>
      </c>
      <c r="C925" s="2" t="s">
        <v>11</v>
      </c>
      <c r="D925" s="2" t="s">
        <v>12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s="2" t="s">
        <v>34</v>
      </c>
      <c r="K925" s="2" t="s">
        <v>272</v>
      </c>
      <c r="L925" s="2">
        <f>1-(F925/E925)</f>
        <v>0.39667454244101985</v>
      </c>
      <c r="M925" s="2">
        <f>N925/E925</f>
        <v>0.26194290651338292</v>
      </c>
      <c r="N925" s="38">
        <f>O925-SUM(G924:I924)</f>
        <v>1485583000</v>
      </c>
      <c r="O925" s="38">
        <f>E925-F925</f>
        <v>2249700000</v>
      </c>
    </row>
    <row r="926" spans="1:15" x14ac:dyDescent="0.35">
      <c r="A926" s="2">
        <v>952</v>
      </c>
      <c r="B926" s="2" t="s">
        <v>451</v>
      </c>
      <c r="C926" s="2" t="s">
        <v>15</v>
      </c>
      <c r="D926" s="2" t="s">
        <v>16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s="2" t="s">
        <v>34</v>
      </c>
      <c r="K926" s="2" t="s">
        <v>272</v>
      </c>
      <c r="L926" s="2">
        <f>1-(F926/E926)</f>
        <v>0.3827625983506362</v>
      </c>
      <c r="M926" s="2">
        <f>N926/E926</f>
        <v>0.17600674896269133</v>
      </c>
      <c r="N926" s="38">
        <f>O926-SUM(G925:I925)</f>
        <v>1022300000</v>
      </c>
      <c r="O926" s="38">
        <f>E926-F926</f>
        <v>2223200000</v>
      </c>
    </row>
    <row r="927" spans="1:15" x14ac:dyDescent="0.35">
      <c r="A927" s="2">
        <v>953</v>
      </c>
      <c r="B927" s="2" t="s">
        <v>451</v>
      </c>
      <c r="C927" s="2" t="s">
        <v>17</v>
      </c>
      <c r="D927" s="2" t="s">
        <v>18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s="2" t="s">
        <v>34</v>
      </c>
      <c r="K927" s="2" t="s">
        <v>272</v>
      </c>
      <c r="L927" s="2">
        <f>1-(F927/E927)</f>
        <v>0.36647481535697646</v>
      </c>
      <c r="M927" s="2">
        <f>N927/E927</f>
        <v>0.16511411271541687</v>
      </c>
      <c r="N927" s="38">
        <f>O927-SUM(G926:I926)</f>
        <v>992600000</v>
      </c>
      <c r="O927" s="38">
        <f>E927-F927</f>
        <v>2203100000</v>
      </c>
    </row>
    <row r="928" spans="1:15" x14ac:dyDescent="0.35">
      <c r="A928" s="2">
        <v>954</v>
      </c>
      <c r="B928" s="2" t="s">
        <v>451</v>
      </c>
      <c r="C928" s="2" t="s">
        <v>19</v>
      </c>
      <c r="D928" s="2" t="s">
        <v>20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s="2" t="s">
        <v>34</v>
      </c>
      <c r="K928" s="2" t="s">
        <v>272</v>
      </c>
      <c r="L928" s="2">
        <f>1-(F928/E928)</f>
        <v>0.33447771339039878</v>
      </c>
      <c r="M928" s="2">
        <f>N928/E928</f>
        <v>0.18760152532804922</v>
      </c>
      <c r="N928" s="38">
        <f>O928-SUM(G927:I927)</f>
        <v>1628400000</v>
      </c>
      <c r="O928" s="38">
        <f>E928-F928</f>
        <v>2903300000</v>
      </c>
    </row>
    <row r="929" spans="1:15" x14ac:dyDescent="0.35">
      <c r="A929" s="2">
        <v>955</v>
      </c>
      <c r="B929" s="2" t="s">
        <v>452</v>
      </c>
      <c r="C929" s="2" t="s">
        <v>11</v>
      </c>
      <c r="D929" s="2" t="s">
        <v>12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s="2" t="s">
        <v>23</v>
      </c>
      <c r="K929" s="2" t="s">
        <v>453</v>
      </c>
      <c r="L929" s="2">
        <f>1-(F929/E929)</f>
        <v>0.41818318525902698</v>
      </c>
      <c r="M929" s="2">
        <f>N929/E929</f>
        <v>-1.5125165840797684E-2</v>
      </c>
      <c r="N929" s="38">
        <f>O929-SUM(G928:I928)</f>
        <v>-62360000</v>
      </c>
      <c r="O929" s="38">
        <f>E929-F929</f>
        <v>1724140000</v>
      </c>
    </row>
    <row r="930" spans="1:15" x14ac:dyDescent="0.35">
      <c r="A930" s="2">
        <v>956</v>
      </c>
      <c r="B930" s="2" t="s">
        <v>452</v>
      </c>
      <c r="C930" s="2" t="s">
        <v>15</v>
      </c>
      <c r="D930" s="2" t="s">
        <v>16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s="2" t="s">
        <v>23</v>
      </c>
      <c r="K930" s="2" t="s">
        <v>453</v>
      </c>
      <c r="L930" s="2">
        <f>1-(F930/E930)</f>
        <v>0.40995368321913483</v>
      </c>
      <c r="M930" s="2">
        <f>N930/E930</f>
        <v>0.15643686316401609</v>
      </c>
      <c r="N930" s="38">
        <f>O930-SUM(G929:I929)</f>
        <v>791966000</v>
      </c>
      <c r="O930" s="38">
        <f>E930-F930</f>
        <v>2075402000</v>
      </c>
    </row>
    <row r="931" spans="1:15" x14ac:dyDescent="0.35">
      <c r="A931" s="2">
        <v>957</v>
      </c>
      <c r="B931" s="2" t="s">
        <v>452</v>
      </c>
      <c r="C931" s="2" t="s">
        <v>17</v>
      </c>
      <c r="D931" s="2" t="s">
        <v>18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s="2" t="s">
        <v>23</v>
      </c>
      <c r="K931" s="2" t="s">
        <v>453</v>
      </c>
      <c r="L931" s="2">
        <f>1-(F931/E931)</f>
        <v>0.39345516600435837</v>
      </c>
      <c r="M931" s="2">
        <f>N931/E931</f>
        <v>0.16570525146348758</v>
      </c>
      <c r="N931" s="38">
        <f>O931-SUM(G930:I930)</f>
        <v>1116864000</v>
      </c>
      <c r="O931" s="38">
        <f>E931-F931</f>
        <v>2651913000</v>
      </c>
    </row>
    <row r="932" spans="1:15" x14ac:dyDescent="0.35">
      <c r="A932" s="2">
        <v>958</v>
      </c>
      <c r="B932" s="2" t="s">
        <v>452</v>
      </c>
      <c r="C932" s="2" t="s">
        <v>19</v>
      </c>
      <c r="D932" s="2" t="s">
        <v>20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s="2" t="s">
        <v>23</v>
      </c>
      <c r="K932" s="2" t="s">
        <v>453</v>
      </c>
      <c r="L932" s="2">
        <f>1-(F932/E932)</f>
        <v>0.39394878064819938</v>
      </c>
      <c r="M932" s="2">
        <f>N932/E932</f>
        <v>0.11766066751911296</v>
      </c>
      <c r="N932" s="38">
        <f>O932-SUM(G931:I931)</f>
        <v>846290000</v>
      </c>
      <c r="O932" s="38">
        <f>E932-F932</f>
        <v>2833529000</v>
      </c>
    </row>
    <row r="933" spans="1:15" x14ac:dyDescent="0.35">
      <c r="A933" s="2">
        <v>959</v>
      </c>
      <c r="B933" s="2" t="s">
        <v>454</v>
      </c>
      <c r="C933" s="2" t="s">
        <v>11</v>
      </c>
      <c r="D933" s="2" t="s">
        <v>12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s="2" t="s">
        <v>13</v>
      </c>
      <c r="K933" s="2" t="s">
        <v>213</v>
      </c>
      <c r="L933" s="2">
        <f>1-(F933/E933)</f>
        <v>9.9794003204394577E-2</v>
      </c>
      <c r="M933" s="2">
        <f>N933/E933</f>
        <v>-6.1142214084077211E-2</v>
      </c>
      <c r="N933" s="38">
        <f>O933-SUM(G932:I932)</f>
        <v>-801391000</v>
      </c>
      <c r="O933" s="38">
        <f>E933-F933</f>
        <v>1308000000</v>
      </c>
    </row>
    <row r="934" spans="1:15" x14ac:dyDescent="0.35">
      <c r="A934" s="2">
        <v>960</v>
      </c>
      <c r="B934" s="2" t="s">
        <v>454</v>
      </c>
      <c r="C934" s="2" t="s">
        <v>15</v>
      </c>
      <c r="D934" s="2" t="s">
        <v>16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s="2" t="s">
        <v>13</v>
      </c>
      <c r="K934" s="2" t="s">
        <v>213</v>
      </c>
      <c r="L934" s="2">
        <f>1-(F934/E934)</f>
        <v>9.7810858143607682E-2</v>
      </c>
      <c r="M934" s="2">
        <f>N934/E934</f>
        <v>9.781085814360771E-2</v>
      </c>
      <c r="N934" s="38">
        <f>O934-SUM(G933:I933)</f>
        <v>1117000000</v>
      </c>
      <c r="O934" s="38">
        <f>E934-F934</f>
        <v>1117000000</v>
      </c>
    </row>
    <row r="935" spans="1:15" x14ac:dyDescent="0.35">
      <c r="A935" s="2">
        <v>961</v>
      </c>
      <c r="B935" s="2" t="s">
        <v>454</v>
      </c>
      <c r="C935" s="2" t="s">
        <v>17</v>
      </c>
      <c r="D935" s="2" t="s">
        <v>18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s="2" t="s">
        <v>13</v>
      </c>
      <c r="K935" s="2" t="s">
        <v>213</v>
      </c>
      <c r="L935" s="2">
        <f>1-(F935/E935)</f>
        <v>9.2117240123793964E-2</v>
      </c>
      <c r="M935" s="2">
        <f>N935/E935</f>
        <v>9.2117240123793923E-2</v>
      </c>
      <c r="N935" s="38">
        <f>O935-SUM(G934:I934)</f>
        <v>1012000000</v>
      </c>
      <c r="O935" s="38">
        <f>E935-F935</f>
        <v>1012000000</v>
      </c>
    </row>
    <row r="936" spans="1:15" x14ac:dyDescent="0.35">
      <c r="A936" s="2">
        <v>962</v>
      </c>
      <c r="B936" s="2" t="s">
        <v>454</v>
      </c>
      <c r="C936" s="2" t="s">
        <v>19</v>
      </c>
      <c r="D936" s="2" t="s">
        <v>20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s="2" t="s">
        <v>13</v>
      </c>
      <c r="K936" s="2" t="s">
        <v>213</v>
      </c>
      <c r="L936" s="2">
        <f>1-(F936/E936)</f>
        <v>8.503726351996943E-2</v>
      </c>
      <c r="M936" s="2">
        <f>N936/E936</f>
        <v>8.503726351996943E-2</v>
      </c>
      <c r="N936" s="38">
        <f>O936-SUM(G935:I935)</f>
        <v>890000000</v>
      </c>
      <c r="O936" s="38">
        <f>E936-F936</f>
        <v>890000000</v>
      </c>
    </row>
    <row r="937" spans="1:15" x14ac:dyDescent="0.35">
      <c r="A937" s="2">
        <v>963</v>
      </c>
      <c r="B937" s="2" t="s">
        <v>455</v>
      </c>
      <c r="C937" s="2" t="s">
        <v>11</v>
      </c>
      <c r="D937" s="2" t="s">
        <v>167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s="2" t="s">
        <v>28</v>
      </c>
      <c r="K937" s="2" t="s">
        <v>50</v>
      </c>
      <c r="L937" s="2">
        <f>1-(F937/E937)</f>
        <v>0.74847375990067344</v>
      </c>
      <c r="M937" s="2">
        <f>N937/E937</f>
        <v>0.74847375990067355</v>
      </c>
      <c r="N937" s="38">
        <f>O937-SUM(G936:I936)</f>
        <v>959720000</v>
      </c>
      <c r="O937" s="38">
        <f>E937-F937</f>
        <v>959720000</v>
      </c>
    </row>
    <row r="938" spans="1:15" x14ac:dyDescent="0.35">
      <c r="A938" s="2">
        <v>964</v>
      </c>
      <c r="B938" s="2" t="s">
        <v>455</v>
      </c>
      <c r="C938" s="2" t="s">
        <v>15</v>
      </c>
      <c r="D938" s="2" t="s">
        <v>456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s="2" t="s">
        <v>28</v>
      </c>
      <c r="K938" s="2" t="s">
        <v>50</v>
      </c>
      <c r="L938" s="2">
        <f>1-(F938/E938)</f>
        <v>0.75613410103530287</v>
      </c>
      <c r="M938" s="2">
        <f>N938/E938</f>
        <v>0.4777057677043704</v>
      </c>
      <c r="N938" s="38">
        <f>O938-SUM(G937:I937)</f>
        <v>663240000</v>
      </c>
      <c r="O938" s="38">
        <f>E938-F938</f>
        <v>1049806000</v>
      </c>
    </row>
    <row r="939" spans="1:15" x14ac:dyDescent="0.35">
      <c r="A939" s="2">
        <v>965</v>
      </c>
      <c r="B939" s="2" t="s">
        <v>455</v>
      </c>
      <c r="C939" s="2" t="s">
        <v>17</v>
      </c>
      <c r="D939" s="2" t="s">
        <v>457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s="2" t="s">
        <v>28</v>
      </c>
      <c r="K939" s="2" t="s">
        <v>50</v>
      </c>
      <c r="L939" s="2">
        <f>1-(F939/E939)</f>
        <v>0.75885187768745865</v>
      </c>
      <c r="M939" s="2">
        <f>N939/E939</f>
        <v>0.48086044772729891</v>
      </c>
      <c r="N939" s="38">
        <f>O939-SUM(G938:I938)</f>
        <v>709336000</v>
      </c>
      <c r="O939" s="38">
        <f>E939-F939</f>
        <v>1119412000</v>
      </c>
    </row>
    <row r="940" spans="1:15" x14ac:dyDescent="0.35">
      <c r="A940" s="2">
        <v>966</v>
      </c>
      <c r="B940" s="2" t="s">
        <v>455</v>
      </c>
      <c r="C940" s="2" t="s">
        <v>19</v>
      </c>
      <c r="D940" s="3">
        <v>42436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s="2" t="s">
        <v>28</v>
      </c>
      <c r="K940" s="2" t="s">
        <v>50</v>
      </c>
      <c r="L940" s="2">
        <f>1-(F940/E940)</f>
        <v>0.75855586206121628</v>
      </c>
      <c r="M940" s="2">
        <f>N940/E940</f>
        <v>0.45186160052137175</v>
      </c>
      <c r="N940" s="38">
        <f>O940-SUM(G939:I939)</f>
        <v>643422000</v>
      </c>
      <c r="O940" s="38">
        <f>E940-F940</f>
        <v>1080135000</v>
      </c>
    </row>
    <row r="941" spans="1:15" x14ac:dyDescent="0.35">
      <c r="A941" s="2">
        <v>967</v>
      </c>
      <c r="B941" s="2" t="s">
        <v>458</v>
      </c>
      <c r="C941" s="2" t="s">
        <v>11</v>
      </c>
      <c r="D941" s="2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s="2" t="s">
        <v>34</v>
      </c>
      <c r="K941" s="2" t="s">
        <v>35</v>
      </c>
      <c r="L941" s="2">
        <f>1-(F941/E941)</f>
        <v>0.78779741100896328</v>
      </c>
      <c r="M941" s="2">
        <f>N941/E941</f>
        <v>0.76804011785837534</v>
      </c>
      <c r="N941" s="38">
        <f>O941-SUM(G940:I940)</f>
        <v>17360318000</v>
      </c>
      <c r="O941" s="38">
        <f>E941-F941</f>
        <v>17806900000</v>
      </c>
    </row>
    <row r="942" spans="1:15" x14ac:dyDescent="0.35">
      <c r="A942" s="2">
        <v>968</v>
      </c>
      <c r="B942" s="2" t="s">
        <v>458</v>
      </c>
      <c r="C942" s="2" t="s">
        <v>15</v>
      </c>
      <c r="D942" s="2" t="s">
        <v>16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s="2" t="s">
        <v>34</v>
      </c>
      <c r="K942" s="2" t="s">
        <v>35</v>
      </c>
      <c r="L942" s="2">
        <f>1-(F942/E942)</f>
        <v>0.78764856293617036</v>
      </c>
      <c r="M942" s="2">
        <f>N942/E942</f>
        <v>0.26337444998723669</v>
      </c>
      <c r="N942" s="38">
        <f>O942-SUM(G941:I941)</f>
        <v>6087400000</v>
      </c>
      <c r="O942" s="38">
        <f>E942-F942</f>
        <v>18205000000</v>
      </c>
    </row>
    <row r="943" spans="1:15" x14ac:dyDescent="0.35">
      <c r="A943" s="2">
        <v>969</v>
      </c>
      <c r="B943" s="2" t="s">
        <v>458</v>
      </c>
      <c r="C943" s="2" t="s">
        <v>17</v>
      </c>
      <c r="D943" s="2" t="s">
        <v>18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s="2" t="s">
        <v>34</v>
      </c>
      <c r="K943" s="2" t="s">
        <v>35</v>
      </c>
      <c r="L943" s="2">
        <f>1-(F943/E943)</f>
        <v>0.74854197679398027</v>
      </c>
      <c r="M943" s="2">
        <f>N943/E943</f>
        <v>0.12974877138603969</v>
      </c>
      <c r="N943" s="38">
        <f>O943-SUM(G942:I942)</f>
        <v>2545100000</v>
      </c>
      <c r="O943" s="38">
        <f>E943-F943</f>
        <v>14683100000</v>
      </c>
    </row>
    <row r="944" spans="1:15" x14ac:dyDescent="0.35">
      <c r="A944" s="2">
        <v>970</v>
      </c>
      <c r="B944" s="2" t="s">
        <v>458</v>
      </c>
      <c r="C944" s="2" t="s">
        <v>19</v>
      </c>
      <c r="D944" s="2" t="s">
        <v>20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s="2" t="s">
        <v>34</v>
      </c>
      <c r="K944" s="2" t="s">
        <v>35</v>
      </c>
      <c r="L944" s="2">
        <f>1-(F944/E944)</f>
        <v>0.74761883288991771</v>
      </c>
      <c r="M944" s="2">
        <f>N944/E944</f>
        <v>0.1957842945682835</v>
      </c>
      <c r="N944" s="38">
        <f>O944-SUM(G943:I943)</f>
        <v>3907600000</v>
      </c>
      <c r="O944" s="38">
        <f>E944-F944</f>
        <v>14921500000</v>
      </c>
    </row>
    <row r="945" spans="1:15" x14ac:dyDescent="0.35">
      <c r="A945" s="2">
        <v>971</v>
      </c>
      <c r="B945" s="2" t="s">
        <v>459</v>
      </c>
      <c r="C945" s="2" t="s">
        <v>11</v>
      </c>
      <c r="D945" s="2" t="s">
        <v>16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s="2" t="s">
        <v>13</v>
      </c>
      <c r="K945" s="2" t="s">
        <v>118</v>
      </c>
      <c r="L945" s="2">
        <f>1-(F945/E945)</f>
        <v>9.2310066581418937E-2</v>
      </c>
      <c r="M945" s="2">
        <f>N945/E945</f>
        <v>-0.15524934961858988</v>
      </c>
      <c r="N945" s="38">
        <f>O945-SUM(G944:I944)</f>
        <v>-7041800000</v>
      </c>
      <c r="O945" s="38">
        <f>E945-F945</f>
        <v>4187000000</v>
      </c>
    </row>
    <row r="946" spans="1:15" x14ac:dyDescent="0.35">
      <c r="A946" s="2">
        <v>972</v>
      </c>
      <c r="B946" s="2" t="s">
        <v>459</v>
      </c>
      <c r="C946" s="2" t="s">
        <v>15</v>
      </c>
      <c r="D946" s="2" t="s">
        <v>18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s="2" t="s">
        <v>13</v>
      </c>
      <c r="K946" s="2" t="s">
        <v>118</v>
      </c>
      <c r="L946" s="2">
        <f>1-(F946/E946)</f>
        <v>0.11723326490762531</v>
      </c>
      <c r="M946" s="2">
        <f>N946/E946</f>
        <v>0.12519401191608673</v>
      </c>
      <c r="N946" s="38">
        <f>O946-SUM(G945:I945)</f>
        <v>5001000000</v>
      </c>
      <c r="O946" s="38">
        <f>E946-F946</f>
        <v>4683000000</v>
      </c>
    </row>
    <row r="947" spans="1:15" x14ac:dyDescent="0.35">
      <c r="A947" s="2">
        <v>973</v>
      </c>
      <c r="B947" s="2" t="s">
        <v>459</v>
      </c>
      <c r="C947" s="2" t="s">
        <v>17</v>
      </c>
      <c r="D947" s="2" t="s">
        <v>20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s="2" t="s">
        <v>13</v>
      </c>
      <c r="K947" s="2" t="s">
        <v>118</v>
      </c>
      <c r="L947" s="2">
        <f>1-(F947/E947)</f>
        <v>0.11081507795539769</v>
      </c>
      <c r="M947" s="2">
        <f>N947/E947</f>
        <v>0.11893132030787448</v>
      </c>
      <c r="N947" s="38">
        <f>O947-SUM(G946:I946)</f>
        <v>4821000000</v>
      </c>
      <c r="O947" s="38">
        <f>E947-F947</f>
        <v>4492000000</v>
      </c>
    </row>
    <row r="948" spans="1:15" x14ac:dyDescent="0.35">
      <c r="A948" s="2">
        <v>974</v>
      </c>
      <c r="B948" s="2" t="s">
        <v>459</v>
      </c>
      <c r="C948" s="2" t="s">
        <v>19</v>
      </c>
      <c r="D948" s="2" t="s">
        <v>78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s="2" t="s">
        <v>13</v>
      </c>
      <c r="K948" s="2" t="s">
        <v>118</v>
      </c>
      <c r="L948" s="2">
        <f>1-(F948/E948)</f>
        <v>0.10713681002370468</v>
      </c>
      <c r="M948" s="2">
        <f>N948/E948</f>
        <v>0.11179309177108025</v>
      </c>
      <c r="N948" s="38">
        <f>O948-SUM(G947:I947)</f>
        <v>5282000000</v>
      </c>
      <c r="O948" s="38">
        <f>E948-F948</f>
        <v>5062000000</v>
      </c>
    </row>
    <row r="949" spans="1:15" x14ac:dyDescent="0.35">
      <c r="A949" s="2">
        <v>975</v>
      </c>
      <c r="B949" s="2" t="s">
        <v>460</v>
      </c>
      <c r="C949" s="2" t="s">
        <v>11</v>
      </c>
      <c r="D949" s="2" t="s">
        <v>12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s="2" t="s">
        <v>64</v>
      </c>
      <c r="K949" s="2" t="s">
        <v>67</v>
      </c>
      <c r="L949" s="2">
        <f>1-(F949/E949)</f>
        <v>0.30709322992405885</v>
      </c>
      <c r="M949" s="2">
        <f>N949/E949</f>
        <v>0.46446921958313137</v>
      </c>
      <c r="N949" s="38">
        <f>O949-SUM(G948:I948)</f>
        <v>1437300000</v>
      </c>
      <c r="O949" s="38">
        <f>E949-F949</f>
        <v>950300000</v>
      </c>
    </row>
    <row r="950" spans="1:15" x14ac:dyDescent="0.35">
      <c r="A950" s="2">
        <v>976</v>
      </c>
      <c r="B950" s="2" t="s">
        <v>460</v>
      </c>
      <c r="C950" s="2" t="s">
        <v>15</v>
      </c>
      <c r="D950" s="2" t="s">
        <v>16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s="2" t="s">
        <v>64</v>
      </c>
      <c r="K950" s="2" t="s">
        <v>67</v>
      </c>
      <c r="L950" s="2">
        <f>1-(F950/E950)</f>
        <v>0.3065185546875</v>
      </c>
      <c r="M950" s="2">
        <f>N950/E950</f>
        <v>0.17510986328125</v>
      </c>
      <c r="N950" s="38">
        <f>O950-SUM(G949:I949)</f>
        <v>573800000</v>
      </c>
      <c r="O950" s="38">
        <f>E950-F950</f>
        <v>1004400000</v>
      </c>
    </row>
    <row r="951" spans="1:15" x14ac:dyDescent="0.35">
      <c r="A951" s="2">
        <v>977</v>
      </c>
      <c r="B951" s="2" t="s">
        <v>460</v>
      </c>
      <c r="C951" s="2" t="s">
        <v>17</v>
      </c>
      <c r="D951" s="2" t="s">
        <v>18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s="2" t="s">
        <v>64</v>
      </c>
      <c r="K951" s="2" t="s">
        <v>67</v>
      </c>
      <c r="L951" s="2">
        <f>1-(F951/E951)</f>
        <v>0.30827090111333311</v>
      </c>
      <c r="M951" s="2">
        <f>N951/E951</f>
        <v>0.16783571620451901</v>
      </c>
      <c r="N951" s="38">
        <f>O951-SUM(G950:I950)</f>
        <v>562300000</v>
      </c>
      <c r="O951" s="38">
        <f>E951-F951</f>
        <v>1032800000</v>
      </c>
    </row>
    <row r="952" spans="1:15" x14ac:dyDescent="0.35">
      <c r="A952" s="2">
        <v>978</v>
      </c>
      <c r="B952" s="2" t="s">
        <v>460</v>
      </c>
      <c r="C952" s="2" t="s">
        <v>19</v>
      </c>
      <c r="D952" s="2" t="s">
        <v>20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s="2" t="s">
        <v>64</v>
      </c>
      <c r="K952" s="2" t="s">
        <v>67</v>
      </c>
      <c r="L952" s="2">
        <f>1-(F952/E952)</f>
        <v>0.33255470863044012</v>
      </c>
      <c r="M952" s="2">
        <f>N952/E952</f>
        <v>0.18219818047701009</v>
      </c>
      <c r="N952" s="38">
        <f>O952-SUM(G951:I951)</f>
        <v>592800000</v>
      </c>
      <c r="O952" s="38">
        <f>E952-F952</f>
        <v>1082000000</v>
      </c>
    </row>
    <row r="953" spans="1:15" x14ac:dyDescent="0.35">
      <c r="A953" s="2">
        <v>979</v>
      </c>
      <c r="B953" s="2" t="s">
        <v>461</v>
      </c>
      <c r="C953" s="2" t="s">
        <v>11</v>
      </c>
      <c r="D953" s="3">
        <v>41276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s="2" t="s">
        <v>23</v>
      </c>
      <c r="K953" s="2" t="s">
        <v>376</v>
      </c>
      <c r="L953" s="2">
        <f>1-(F953/E953)</f>
        <v>0.34296629124522471</v>
      </c>
      <c r="M953" s="2">
        <f>N953/E953</f>
        <v>0.33297044793254288</v>
      </c>
      <c r="N953" s="38">
        <f>O953-SUM(G952:I952)</f>
        <v>16822000000</v>
      </c>
      <c r="O953" s="38">
        <f>E953-F953</f>
        <v>17327000000</v>
      </c>
    </row>
    <row r="954" spans="1:15" x14ac:dyDescent="0.35">
      <c r="A954" s="2">
        <v>980</v>
      </c>
      <c r="B954" s="2" t="s">
        <v>461</v>
      </c>
      <c r="C954" s="2" t="s">
        <v>15</v>
      </c>
      <c r="D954" s="2" t="s">
        <v>60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s="2" t="s">
        <v>23</v>
      </c>
      <c r="K954" s="2" t="s">
        <v>376</v>
      </c>
      <c r="L954" s="2">
        <f>1-(F954/E954)</f>
        <v>0.34588239698972234</v>
      </c>
      <c r="M954" s="2">
        <f>N954/E954</f>
        <v>8.8155456128198889E-2</v>
      </c>
      <c r="N954" s="38">
        <f>O954-SUM(G953:I953)</f>
        <v>4709000000</v>
      </c>
      <c r="O954" s="38">
        <f>E954-F954</f>
        <v>18476000000</v>
      </c>
    </row>
    <row r="955" spans="1:15" x14ac:dyDescent="0.35">
      <c r="A955" s="2">
        <v>981</v>
      </c>
      <c r="B955" s="2" t="s">
        <v>461</v>
      </c>
      <c r="C955" s="2" t="s">
        <v>17</v>
      </c>
      <c r="D955" s="2" t="s">
        <v>269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s="2" t="s">
        <v>23</v>
      </c>
      <c r="K955" s="2" t="s">
        <v>376</v>
      </c>
      <c r="L955" s="2">
        <f>1-(F955/E955)</f>
        <v>0.34786475285915019</v>
      </c>
      <c r="M955" s="2">
        <f>N955/E955</f>
        <v>9.3040214858687728E-2</v>
      </c>
      <c r="N955" s="38">
        <f>O955-SUM(G954:I954)</f>
        <v>5231000000</v>
      </c>
      <c r="O955" s="38">
        <f>E955-F955</f>
        <v>19558000000</v>
      </c>
    </row>
    <row r="956" spans="1:15" x14ac:dyDescent="0.35">
      <c r="A956" s="2">
        <v>982</v>
      </c>
      <c r="B956" s="2" t="s">
        <v>461</v>
      </c>
      <c r="C956" s="2" t="s">
        <v>19</v>
      </c>
      <c r="D956" s="2" t="s">
        <v>270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s="2" t="s">
        <v>23</v>
      </c>
      <c r="K956" s="2" t="s">
        <v>376</v>
      </c>
      <c r="L956" s="2">
        <f>1-(F956/E956)</f>
        <v>0.34820733317533936</v>
      </c>
      <c r="M956" s="2">
        <f>N956/E956</f>
        <v>9.8249652977621282E-2</v>
      </c>
      <c r="N956" s="38">
        <f>O956-SUM(G955:I955)</f>
        <v>5804000000</v>
      </c>
      <c r="O956" s="38">
        <f>E956-F956</f>
        <v>20570000000</v>
      </c>
    </row>
    <row r="957" spans="1:15" x14ac:dyDescent="0.35">
      <c r="A957" s="2">
        <v>983</v>
      </c>
      <c r="B957" s="2" t="s">
        <v>462</v>
      </c>
      <c r="C957" s="2" t="s">
        <v>11</v>
      </c>
      <c r="D957" s="2" t="s">
        <v>167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s="2" t="s">
        <v>28</v>
      </c>
      <c r="K957" s="2" t="s">
        <v>92</v>
      </c>
      <c r="L957" s="2">
        <f>1-(F957/E957)</f>
        <v>0.38985600108477103</v>
      </c>
      <c r="M957" s="2">
        <f>N957/E957</f>
        <v>-3.9445046786310098</v>
      </c>
      <c r="N957" s="38">
        <f>O957-SUM(G956:I956)</f>
        <v>-14195941000</v>
      </c>
      <c r="O957" s="38">
        <f>E957-F957</f>
        <v>1403059000</v>
      </c>
    </row>
    <row r="958" spans="1:15" x14ac:dyDescent="0.35">
      <c r="A958" s="2">
        <v>984</v>
      </c>
      <c r="B958" s="2" t="s">
        <v>462</v>
      </c>
      <c r="C958" s="2" t="s">
        <v>15</v>
      </c>
      <c r="D958" s="2" t="s">
        <v>456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s="2" t="s">
        <v>28</v>
      </c>
      <c r="K958" s="2" t="s">
        <v>92</v>
      </c>
      <c r="L958" s="2">
        <f>1-(F958/E958)</f>
        <v>0.43571659725883372</v>
      </c>
      <c r="M958" s="2">
        <f>N958/E958</f>
        <v>0.15681453099846354</v>
      </c>
      <c r="N958" s="38">
        <f>O958-SUM(G957:I957)</f>
        <v>722493000</v>
      </c>
      <c r="O958" s="38">
        <f>E958-F958</f>
        <v>2007481000</v>
      </c>
    </row>
    <row r="959" spans="1:15" x14ac:dyDescent="0.35">
      <c r="A959" s="2">
        <v>985</v>
      </c>
      <c r="B959" s="2" t="s">
        <v>462</v>
      </c>
      <c r="C959" s="2" t="s">
        <v>17</v>
      </c>
      <c r="D959" s="2" t="s">
        <v>457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s="2" t="s">
        <v>28</v>
      </c>
      <c r="K959" s="2" t="s">
        <v>92</v>
      </c>
      <c r="L959" s="2">
        <f>1-(F959/E959)</f>
        <v>0.43434122181760659</v>
      </c>
      <c r="M959" s="2">
        <f>N959/E959</f>
        <v>0.18149217996574457</v>
      </c>
      <c r="N959" s="38">
        <f>O959-SUM(G958:I958)</f>
        <v>954524000</v>
      </c>
      <c r="O959" s="38">
        <f>E959-F959</f>
        <v>2284336000</v>
      </c>
    </row>
    <row r="960" spans="1:15" x14ac:dyDescent="0.35">
      <c r="A960" s="2">
        <v>986</v>
      </c>
      <c r="B960" s="2" t="s">
        <v>462</v>
      </c>
      <c r="C960" s="2" t="s">
        <v>19</v>
      </c>
      <c r="D960" s="2" t="s">
        <v>463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s="2" t="s">
        <v>28</v>
      </c>
      <c r="K960" s="2" t="s">
        <v>92</v>
      </c>
      <c r="L960" s="2">
        <f>1-(F960/E960)</f>
        <v>0.44494896526321492</v>
      </c>
      <c r="M960" s="2">
        <f>N960/E960</f>
        <v>0.20422882305199908</v>
      </c>
      <c r="N960" s="38">
        <f>O960-SUM(G959:I959)</f>
        <v>1202069000</v>
      </c>
      <c r="O960" s="38">
        <f>E960-F960</f>
        <v>2618922000</v>
      </c>
    </row>
    <row r="961" spans="1:15" x14ac:dyDescent="0.35">
      <c r="A961" s="2">
        <v>987</v>
      </c>
      <c r="B961" s="2" t="s">
        <v>464</v>
      </c>
      <c r="C961" s="2" t="s">
        <v>11</v>
      </c>
      <c r="D961" s="2" t="s">
        <v>12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s="2" t="s">
        <v>69</v>
      </c>
      <c r="K961" s="2" t="s">
        <v>465</v>
      </c>
      <c r="L961" s="2">
        <f>1-(F961/E961)</f>
        <v>4.2360839934396877E-2</v>
      </c>
      <c r="M961" s="2">
        <f>N961/E961</f>
        <v>-0.15540425139649783</v>
      </c>
      <c r="N961" s="38">
        <f>O961-SUM(G960:I960)</f>
        <v>-1213802000</v>
      </c>
      <c r="O961" s="38">
        <f>E961-F961</f>
        <v>330864000</v>
      </c>
    </row>
    <row r="962" spans="1:15" x14ac:dyDescent="0.35">
      <c r="A962" s="2">
        <v>988</v>
      </c>
      <c r="B962" s="2" t="s">
        <v>464</v>
      </c>
      <c r="C962" s="2" t="s">
        <v>15</v>
      </c>
      <c r="D962" s="2" t="s">
        <v>16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s="2" t="s">
        <v>69</v>
      </c>
      <c r="K962" s="2" t="s">
        <v>465</v>
      </c>
      <c r="L962" s="2">
        <f>1-(F962/E962)</f>
        <v>0.20605505079954656</v>
      </c>
      <c r="M962" s="2">
        <f>N962/E962</f>
        <v>0.15601464910324181</v>
      </c>
      <c r="N962" s="38">
        <f>O962-SUM(G961:I961)</f>
        <v>1487097000</v>
      </c>
      <c r="O962" s="38">
        <f>E962-F962</f>
        <v>1964071000</v>
      </c>
    </row>
    <row r="963" spans="1:15" x14ac:dyDescent="0.35">
      <c r="A963" s="2">
        <v>989</v>
      </c>
      <c r="B963" s="2" t="s">
        <v>464</v>
      </c>
      <c r="C963" s="2" t="s">
        <v>17</v>
      </c>
      <c r="D963" s="2" t="s">
        <v>18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s="2" t="s">
        <v>69</v>
      </c>
      <c r="K963" s="2" t="s">
        <v>465</v>
      </c>
      <c r="L963" s="2">
        <f>1-(F963/E963)</f>
        <v>0.24879578973659833</v>
      </c>
      <c r="M963" s="2">
        <f>N963/E963</f>
        <v>2.9261656426756408E-2</v>
      </c>
      <c r="N963" s="38">
        <f>O963-SUM(G962:I962)</f>
        <v>312570000</v>
      </c>
      <c r="O963" s="38">
        <f>E963-F963</f>
        <v>2657611000</v>
      </c>
    </row>
    <row r="964" spans="1:15" x14ac:dyDescent="0.35">
      <c r="A964" s="2">
        <v>990</v>
      </c>
      <c r="B964" s="2" t="s">
        <v>464</v>
      </c>
      <c r="C964" s="2" t="s">
        <v>19</v>
      </c>
      <c r="D964" s="2" t="s">
        <v>20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s="2" t="s">
        <v>69</v>
      </c>
      <c r="K964" s="2" t="s">
        <v>465</v>
      </c>
      <c r="L964" s="2">
        <f>1-(F964/E964)</f>
        <v>0.24111782906779433</v>
      </c>
      <c r="M964" s="2">
        <f>N964/E964</f>
        <v>-5.9641761549594913E-2</v>
      </c>
      <c r="N964" s="38">
        <f>O964-SUM(G963:I963)</f>
        <v>-603366000</v>
      </c>
      <c r="O964" s="38">
        <f>E964-F964</f>
        <v>2439269000</v>
      </c>
    </row>
    <row r="965" spans="1:15" x14ac:dyDescent="0.35">
      <c r="A965" s="2">
        <v>991</v>
      </c>
      <c r="B965" s="2" t="s">
        <v>466</v>
      </c>
      <c r="C965" s="2" t="s">
        <v>11</v>
      </c>
      <c r="D965" s="2" t="s">
        <v>16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s="2" t="s">
        <v>13</v>
      </c>
      <c r="K965" s="2" t="s">
        <v>14</v>
      </c>
      <c r="L965" s="2">
        <f>1-(F965/E965)</f>
        <v>0.53065144923442009</v>
      </c>
      <c r="M965" s="2">
        <f>N965/E965</f>
        <v>0.36995282219334424</v>
      </c>
      <c r="N965" s="38">
        <f>O965-SUM(G964:I964)</f>
        <v>6547795000</v>
      </c>
      <c r="O965" s="38">
        <f>E965-F965</f>
        <v>9392000000</v>
      </c>
    </row>
    <row r="966" spans="1:15" x14ac:dyDescent="0.35">
      <c r="A966" s="2">
        <v>992</v>
      </c>
      <c r="B966" s="2" t="s">
        <v>466</v>
      </c>
      <c r="C966" s="2" t="s">
        <v>15</v>
      </c>
      <c r="D966" s="2" t="s">
        <v>18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s="2" t="s">
        <v>13</v>
      </c>
      <c r="K966" s="2" t="s">
        <v>14</v>
      </c>
      <c r="L966" s="2">
        <f>1-(F966/E966)</f>
        <v>0.58736898683149685</v>
      </c>
      <c r="M966" s="2">
        <f>N966/E966</f>
        <v>0.15587207739854878</v>
      </c>
      <c r="N966" s="38">
        <f>O966-SUM(G965:I965)</f>
        <v>2900000000</v>
      </c>
      <c r="O966" s="38">
        <f>E966-F966</f>
        <v>10928000000</v>
      </c>
    </row>
    <row r="967" spans="1:15" x14ac:dyDescent="0.35">
      <c r="A967" s="2">
        <v>993</v>
      </c>
      <c r="B967" s="2" t="s">
        <v>466</v>
      </c>
      <c r="C967" s="2" t="s">
        <v>17</v>
      </c>
      <c r="D967" s="2" t="s">
        <v>20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s="2" t="s">
        <v>13</v>
      </c>
      <c r="K967" s="2" t="s">
        <v>14</v>
      </c>
      <c r="L967" s="2">
        <f>1-(F967/E967)</f>
        <v>0.69601412714429867</v>
      </c>
      <c r="M967" s="2">
        <f>N967/E967</f>
        <v>0.2632694248234107</v>
      </c>
      <c r="N967" s="38">
        <f>O967-SUM(G966:I966)</f>
        <v>5218000000</v>
      </c>
      <c r="O967" s="38">
        <f>E967-F967</f>
        <v>13795000000</v>
      </c>
    </row>
    <row r="968" spans="1:15" x14ac:dyDescent="0.35">
      <c r="A968" s="2">
        <v>994</v>
      </c>
      <c r="B968" s="2" t="s">
        <v>466</v>
      </c>
      <c r="C968" s="2" t="s">
        <v>19</v>
      </c>
      <c r="D968" s="2" t="s">
        <v>78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s="2" t="s">
        <v>13</v>
      </c>
      <c r="K968" s="2" t="s">
        <v>14</v>
      </c>
      <c r="L968" s="2">
        <f>1-(F968/E968)</f>
        <v>0.6997796817625459</v>
      </c>
      <c r="M968" s="2">
        <f>N968/E968</f>
        <v>0.22780905752753977</v>
      </c>
      <c r="N968" s="38">
        <f>O968-SUM(G967:I967)</f>
        <v>4653000000</v>
      </c>
      <c r="O968" s="38">
        <f>E968-F968</f>
        <v>14293000000</v>
      </c>
    </row>
    <row r="969" spans="1:15" x14ac:dyDescent="0.35">
      <c r="A969" s="2">
        <v>995</v>
      </c>
      <c r="B969" s="2" t="s">
        <v>467</v>
      </c>
      <c r="C969" s="2" t="s">
        <v>11</v>
      </c>
      <c r="D969" s="2" t="s">
        <v>12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s="2" t="s">
        <v>252</v>
      </c>
      <c r="K969" s="2" t="s">
        <v>468</v>
      </c>
      <c r="L969" s="2">
        <f>1-(F969/E969)</f>
        <v>0.39601631116687575</v>
      </c>
      <c r="M969" s="2">
        <f>N969/E969</f>
        <v>-1.2559598494353827</v>
      </c>
      <c r="N969" s="38">
        <f>O969-SUM(G968:I968)</f>
        <v>-8008000000</v>
      </c>
      <c r="O969" s="38">
        <f>E969-F969</f>
        <v>2525000000</v>
      </c>
    </row>
    <row r="970" spans="1:15" x14ac:dyDescent="0.35">
      <c r="A970" s="2">
        <v>996</v>
      </c>
      <c r="B970" s="2" t="s">
        <v>467</v>
      </c>
      <c r="C970" s="2" t="s">
        <v>15</v>
      </c>
      <c r="D970" s="2" t="s">
        <v>16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s="2" t="s">
        <v>252</v>
      </c>
      <c r="K970" s="2" t="s">
        <v>468</v>
      </c>
      <c r="L970" s="2">
        <f>1-(F970/E970)</f>
        <v>0.4162838587042611</v>
      </c>
      <c r="M970" s="2">
        <f>N970/E970</f>
        <v>0.10739743386662443</v>
      </c>
      <c r="N970" s="38">
        <f>O970-SUM(G969:I969)</f>
        <v>678000000</v>
      </c>
      <c r="O970" s="38">
        <f>E970-F970</f>
        <v>2628000000</v>
      </c>
    </row>
    <row r="971" spans="1:15" x14ac:dyDescent="0.35">
      <c r="A971" s="2">
        <v>997</v>
      </c>
      <c r="B971" s="2" t="s">
        <v>467</v>
      </c>
      <c r="C971" s="2" t="s">
        <v>17</v>
      </c>
      <c r="D971" s="2" t="s">
        <v>18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s="2" t="s">
        <v>252</v>
      </c>
      <c r="K971" s="2" t="s">
        <v>468</v>
      </c>
      <c r="L971" s="2">
        <f>1-(F971/E971)</f>
        <v>0.4429688652796222</v>
      </c>
      <c r="M971" s="2">
        <f>N971/E971</f>
        <v>0.15346023314150803</v>
      </c>
      <c r="N971" s="38">
        <f>O971-SUM(G970:I970)</f>
        <v>1040000000</v>
      </c>
      <c r="O971" s="38">
        <f>E971-F971</f>
        <v>3002000000</v>
      </c>
    </row>
    <row r="972" spans="1:15" x14ac:dyDescent="0.35">
      <c r="A972" s="2">
        <v>998</v>
      </c>
      <c r="B972" s="2" t="s">
        <v>467</v>
      </c>
      <c r="C972" s="2" t="s">
        <v>19</v>
      </c>
      <c r="D972" s="2" t="s">
        <v>20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s="2" t="s">
        <v>252</v>
      </c>
      <c r="K972" s="2" t="s">
        <v>468</v>
      </c>
      <c r="L972" s="2">
        <f>1-(F972/E972)</f>
        <v>0.48171102199538218</v>
      </c>
      <c r="M972" s="2">
        <f>N972/E972</f>
        <v>0.24000486085794143</v>
      </c>
      <c r="N972" s="38">
        <f>O972-SUM(G971:I971)</f>
        <v>1975000000</v>
      </c>
      <c r="O972" s="38">
        <f>E972-F972</f>
        <v>3964000000</v>
      </c>
    </row>
    <row r="973" spans="1:15" x14ac:dyDescent="0.35">
      <c r="A973" s="2">
        <v>999</v>
      </c>
      <c r="B973" s="2" t="s">
        <v>469</v>
      </c>
      <c r="C973" s="2" t="s">
        <v>11</v>
      </c>
      <c r="D973" s="2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s="2" t="s">
        <v>82</v>
      </c>
      <c r="K973" s="2" t="s">
        <v>263</v>
      </c>
      <c r="L973" s="2">
        <f>1-(F973/E973)</f>
        <v>0.12694037749162113</v>
      </c>
      <c r="M973" s="2">
        <f>N973/E973</f>
        <v>6.8883400952548954E-2</v>
      </c>
      <c r="N973" s="38">
        <f>O973-SUM(G972:I972)</f>
        <v>3124000000</v>
      </c>
      <c r="O973" s="38">
        <f>E973-F973</f>
        <v>5757000000</v>
      </c>
    </row>
    <row r="974" spans="1:15" x14ac:dyDescent="0.35">
      <c r="A974" s="2">
        <v>1000</v>
      </c>
      <c r="B974" s="2" t="s">
        <v>469</v>
      </c>
      <c r="C974" s="2" t="s">
        <v>15</v>
      </c>
      <c r="D974" s="2" t="s">
        <v>16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s="2" t="s">
        <v>82</v>
      </c>
      <c r="K974" s="2" t="s">
        <v>263</v>
      </c>
      <c r="L974" s="2">
        <f>1-(F974/E974)</f>
        <v>0.13894058372293583</v>
      </c>
      <c r="M974" s="2">
        <f>N974/E974</f>
        <v>0.11440697199400844</v>
      </c>
      <c r="N974" s="38">
        <f>O974-SUM(G973:I973)</f>
        <v>5041000000</v>
      </c>
      <c r="O974" s="38">
        <f>E974-F974</f>
        <v>6122000000</v>
      </c>
    </row>
    <row r="975" spans="1:15" x14ac:dyDescent="0.35">
      <c r="A975" s="2">
        <v>1001</v>
      </c>
      <c r="B975" s="2" t="s">
        <v>469</v>
      </c>
      <c r="C975" s="2" t="s">
        <v>17</v>
      </c>
      <c r="D975" s="2" t="s">
        <v>18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s="2" t="s">
        <v>82</v>
      </c>
      <c r="K975" s="2" t="s">
        <v>263</v>
      </c>
      <c r="L975" s="2">
        <f>1-(F975/E975)</f>
        <v>0.14622434660585859</v>
      </c>
      <c r="M975" s="2">
        <f>N975/E975</f>
        <v>0.12385984914927206</v>
      </c>
      <c r="N975" s="38">
        <f>O975-SUM(G974:I974)</f>
        <v>5649000000</v>
      </c>
      <c r="O975" s="38">
        <f>E975-F975</f>
        <v>6669000000</v>
      </c>
    </row>
    <row r="976" spans="1:15" x14ac:dyDescent="0.35">
      <c r="A976" s="2">
        <v>1002</v>
      </c>
      <c r="B976" s="2" t="s">
        <v>469</v>
      </c>
      <c r="C976" s="2" t="s">
        <v>19</v>
      </c>
      <c r="D976" s="2" t="s">
        <v>20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s="2" t="s">
        <v>82</v>
      </c>
      <c r="K976" s="2" t="s">
        <v>263</v>
      </c>
      <c r="L976" s="2">
        <f>1-(F976/E976)</f>
        <v>0.21542691308996487</v>
      </c>
      <c r="M976" s="2">
        <f>N976/E976</f>
        <v>0.18692530930197038</v>
      </c>
      <c r="N976" s="38">
        <f>O976-SUM(G975:I975)</f>
        <v>6119000000</v>
      </c>
      <c r="O976" s="38">
        <f>E976-F976</f>
        <v>7052000000</v>
      </c>
    </row>
    <row r="977" spans="1:15" x14ac:dyDescent="0.35">
      <c r="A977" s="2">
        <v>1003</v>
      </c>
      <c r="B977" s="2" t="s">
        <v>470</v>
      </c>
      <c r="C977" s="2" t="s">
        <v>11</v>
      </c>
      <c r="D977" s="3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s="2" t="s">
        <v>23</v>
      </c>
      <c r="K977" s="2" t="s">
        <v>427</v>
      </c>
      <c r="L977" s="2">
        <f>1-(F977/E977)</f>
        <v>0.40265838329841797</v>
      </c>
      <c r="M977" s="2">
        <f>N977/E977</f>
        <v>0.36906739868525607</v>
      </c>
      <c r="N977" s="38">
        <f>O977-SUM(G976:I976)</f>
        <v>10218000000</v>
      </c>
      <c r="O977" s="38">
        <f>E977-F977</f>
        <v>11148000000</v>
      </c>
    </row>
    <row r="978" spans="1:15" x14ac:dyDescent="0.35">
      <c r="A978" s="2">
        <v>1004</v>
      </c>
      <c r="B978" s="2" t="s">
        <v>470</v>
      </c>
      <c r="C978" s="2" t="s">
        <v>15</v>
      </c>
      <c r="D978" s="3">
        <v>41641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s="2" t="s">
        <v>23</v>
      </c>
      <c r="K978" s="2" t="s">
        <v>427</v>
      </c>
      <c r="L978" s="2">
        <f>1-(F978/E978)</f>
        <v>0.40120296444810422</v>
      </c>
      <c r="M978" s="2">
        <f>N978/E978</f>
        <v>9.7526046328452257E-2</v>
      </c>
      <c r="N978" s="38">
        <f>O978-SUM(G977:I977)</f>
        <v>2724000000</v>
      </c>
      <c r="O978" s="38">
        <f>E978-F978</f>
        <v>11206000000</v>
      </c>
    </row>
    <row r="979" spans="1:15" x14ac:dyDescent="0.35">
      <c r="A979" s="2">
        <v>1005</v>
      </c>
      <c r="B979" s="2" t="s">
        <v>470</v>
      </c>
      <c r="C979" s="2" t="s">
        <v>17</v>
      </c>
      <c r="D979" s="2" t="s">
        <v>61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s="2" t="s">
        <v>23</v>
      </c>
      <c r="K979" s="2" t="s">
        <v>427</v>
      </c>
      <c r="L979" s="2">
        <f>1-(F979/E979)</f>
        <v>0.4</v>
      </c>
      <c r="M979" s="2">
        <f>N979/E979</f>
        <v>9.9697562711261345E-2</v>
      </c>
      <c r="N979" s="38">
        <f>O979-SUM(G978:I978)</f>
        <v>2802000000</v>
      </c>
      <c r="O979" s="38">
        <f>E979-F979</f>
        <v>11242000000</v>
      </c>
    </row>
    <row r="980" spans="1:15" x14ac:dyDescent="0.35">
      <c r="A980" s="2">
        <v>1006</v>
      </c>
      <c r="B980" s="2" t="s">
        <v>470</v>
      </c>
      <c r="C980" s="2" t="s">
        <v>19</v>
      </c>
      <c r="D980" s="2" t="s">
        <v>147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s="2" t="s">
        <v>23</v>
      </c>
      <c r="K980" s="2" t="s">
        <v>427</v>
      </c>
      <c r="L980" s="2">
        <f>1-(F980/E980)</f>
        <v>0.39081945418959341</v>
      </c>
      <c r="M980" s="2">
        <f>N980/E980</f>
        <v>8.2277779829388081E-2</v>
      </c>
      <c r="N980" s="38">
        <f>O980-SUM(G979:I979)</f>
        <v>2228000000</v>
      </c>
      <c r="O980" s="38">
        <f>E980-F980</f>
        <v>10583000000</v>
      </c>
    </row>
    <row r="981" spans="1:15" x14ac:dyDescent="0.35">
      <c r="A981" s="2">
        <v>1007</v>
      </c>
      <c r="B981" s="2" t="s">
        <v>471</v>
      </c>
      <c r="C981" s="2" t="s">
        <v>11</v>
      </c>
      <c r="D981" s="2" t="s">
        <v>16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s="2" t="s">
        <v>28</v>
      </c>
      <c r="K981" s="2" t="s">
        <v>80</v>
      </c>
      <c r="L981" s="2">
        <f>1-(F981/E981)</f>
        <v>1</v>
      </c>
      <c r="M981" s="2">
        <f>N981/E981</f>
        <v>6.7372473532242537E-3</v>
      </c>
      <c r="N981" s="38">
        <f>O981-SUM(G980:I980)</f>
        <v>56000000</v>
      </c>
      <c r="O981" s="38">
        <f>E981-F981</f>
        <v>8312000000</v>
      </c>
    </row>
    <row r="982" spans="1:15" x14ac:dyDescent="0.35">
      <c r="A982" s="2">
        <v>1008</v>
      </c>
      <c r="B982" s="2" t="s">
        <v>471</v>
      </c>
      <c r="C982" s="2" t="s">
        <v>15</v>
      </c>
      <c r="D982" s="2" t="s">
        <v>18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s="2" t="s">
        <v>28</v>
      </c>
      <c r="K982" s="2" t="s">
        <v>80</v>
      </c>
      <c r="L982" s="2">
        <f>1-(F982/E982)</f>
        <v>1</v>
      </c>
      <c r="M982" s="2">
        <f>N982/E982</f>
        <v>0.60660946933587545</v>
      </c>
      <c r="N982" s="38">
        <f>O982-SUM(G981:I981)</f>
        <v>5727000000</v>
      </c>
      <c r="O982" s="38">
        <f>E982-F982</f>
        <v>9441000000</v>
      </c>
    </row>
    <row r="983" spans="1:15" x14ac:dyDescent="0.35">
      <c r="A983" s="2">
        <v>1009</v>
      </c>
      <c r="B983" s="2" t="s">
        <v>471</v>
      </c>
      <c r="C983" s="2" t="s">
        <v>17</v>
      </c>
      <c r="D983" s="2" t="s">
        <v>20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s="2" t="s">
        <v>28</v>
      </c>
      <c r="K983" s="2" t="s">
        <v>80</v>
      </c>
      <c r="L983" s="2">
        <f>1-(F983/E983)</f>
        <v>1</v>
      </c>
      <c r="M983" s="2">
        <f>N983/E983</f>
        <v>0.55156718733836763</v>
      </c>
      <c r="N983" s="38">
        <f>O983-SUM(G982:I982)</f>
        <v>5332000000</v>
      </c>
      <c r="O983" s="38">
        <f>E983-F983</f>
        <v>9667000000</v>
      </c>
    </row>
    <row r="984" spans="1:15" x14ac:dyDescent="0.35">
      <c r="A984" s="2">
        <v>1010</v>
      </c>
      <c r="B984" s="2" t="s">
        <v>471</v>
      </c>
      <c r="C984" s="2" t="s">
        <v>19</v>
      </c>
      <c r="D984" s="2" t="s">
        <v>78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s="2" t="s">
        <v>28</v>
      </c>
      <c r="K984" s="2" t="s">
        <v>80</v>
      </c>
      <c r="L984" s="2">
        <f>1-(F984/E984)</f>
        <v>1</v>
      </c>
      <c r="M984" s="2">
        <f>N984/E984</f>
        <v>0.57980697847067553</v>
      </c>
      <c r="N984" s="38">
        <f>O984-SUM(G983:I983)</f>
        <v>6248000000</v>
      </c>
      <c r="O984" s="38">
        <f>E984-F984</f>
        <v>10776000000</v>
      </c>
    </row>
    <row r="985" spans="1:15" x14ac:dyDescent="0.35">
      <c r="A985" s="2">
        <v>1011</v>
      </c>
      <c r="B985" s="2" t="s">
        <v>472</v>
      </c>
      <c r="C985" s="2" t="s">
        <v>11</v>
      </c>
      <c r="D985" s="2" t="s">
        <v>12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s="2" t="s">
        <v>74</v>
      </c>
      <c r="K985" s="2" t="s">
        <v>311</v>
      </c>
      <c r="L985" s="2">
        <f>1-(F985/E985)</f>
        <v>0.75356596510103224</v>
      </c>
      <c r="M985" s="2">
        <f>N985/E985</f>
        <v>-9.5387717278014996</v>
      </c>
      <c r="N985" s="38">
        <f>O985-SUM(G984:I984)</f>
        <v>-4539387000</v>
      </c>
      <c r="O985" s="38">
        <f>E985-F985</f>
        <v>358613000</v>
      </c>
    </row>
    <row r="986" spans="1:15" x14ac:dyDescent="0.35">
      <c r="A986" s="2">
        <v>1012</v>
      </c>
      <c r="B986" s="2" t="s">
        <v>472</v>
      </c>
      <c r="C986" s="2" t="s">
        <v>15</v>
      </c>
      <c r="D986" s="2" t="s">
        <v>16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s="2" t="s">
        <v>74</v>
      </c>
      <c r="K986" s="2" t="s">
        <v>311</v>
      </c>
      <c r="L986" s="2">
        <f>1-(F986/E986)</f>
        <v>0.72926403247887461</v>
      </c>
      <c r="M986" s="2">
        <f>N986/E986</f>
        <v>0.46438810996239122</v>
      </c>
      <c r="N986" s="38">
        <f>O986-SUM(G985:I985)</f>
        <v>295114000</v>
      </c>
      <c r="O986" s="38">
        <f>E986-F986</f>
        <v>463440000</v>
      </c>
    </row>
    <row r="987" spans="1:15" x14ac:dyDescent="0.35">
      <c r="A987" s="2">
        <v>1013</v>
      </c>
      <c r="B987" s="2" t="s">
        <v>472</v>
      </c>
      <c r="C987" s="2" t="s">
        <v>17</v>
      </c>
      <c r="D987" s="2" t="s">
        <v>18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s="2" t="s">
        <v>74</v>
      </c>
      <c r="K987" s="2" t="s">
        <v>311</v>
      </c>
      <c r="L987" s="2">
        <f>1-(F987/E987)</f>
        <v>0.72249307691377485</v>
      </c>
      <c r="M987" s="2">
        <f>N987/E987</f>
        <v>0.49001140747249911</v>
      </c>
      <c r="N987" s="38">
        <f>O987-SUM(G986:I986)</f>
        <v>486254000</v>
      </c>
      <c r="O987" s="38">
        <f>E987-F987</f>
        <v>716953000</v>
      </c>
    </row>
    <row r="988" spans="1:15" x14ac:dyDescent="0.35">
      <c r="A988" s="2">
        <v>1014</v>
      </c>
      <c r="B988" s="2" t="s">
        <v>472</v>
      </c>
      <c r="C988" s="2" t="s">
        <v>19</v>
      </c>
      <c r="D988" s="2" t="s">
        <v>20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s="2" t="s">
        <v>74</v>
      </c>
      <c r="K988" s="2" t="s">
        <v>311</v>
      </c>
      <c r="L988" s="2">
        <f>1-(F988/E988)</f>
        <v>0.73062269186471918</v>
      </c>
      <c r="M988" s="2">
        <f>N988/E988</f>
        <v>0.38589384711429747</v>
      </c>
      <c r="N988" s="38">
        <f>O988-SUM(G987:I987)</f>
        <v>402402000</v>
      </c>
      <c r="O988" s="38">
        <f>E988-F988</f>
        <v>761878000</v>
      </c>
    </row>
    <row r="989" spans="1:15" x14ac:dyDescent="0.35">
      <c r="A989" s="2">
        <v>1015</v>
      </c>
      <c r="B989" s="2" t="s">
        <v>473</v>
      </c>
      <c r="C989" s="2" t="s">
        <v>11</v>
      </c>
      <c r="D989" s="2" t="s">
        <v>12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s="2" t="s">
        <v>74</v>
      </c>
      <c r="K989" s="2" t="s">
        <v>342</v>
      </c>
      <c r="L989" s="2">
        <f>1-(F989/E989)</f>
        <v>0.57677015035416179</v>
      </c>
      <c r="M989" s="2">
        <f>N989/E989</f>
        <v>0.139773823003146</v>
      </c>
      <c r="N989" s="38">
        <f>O989-SUM(G988:I988)</f>
        <v>111472000</v>
      </c>
      <c r="O989" s="38">
        <f>E989-F989</f>
        <v>459984000</v>
      </c>
    </row>
    <row r="990" spans="1:15" x14ac:dyDescent="0.35">
      <c r="A990" s="2">
        <v>1016</v>
      </c>
      <c r="B990" s="2" t="s">
        <v>473</v>
      </c>
      <c r="C990" s="2" t="s">
        <v>15</v>
      </c>
      <c r="D990" s="2" t="s">
        <v>16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s="2" t="s">
        <v>74</v>
      </c>
      <c r="K990" s="2" t="s">
        <v>342</v>
      </c>
      <c r="L990" s="2">
        <f>1-(F990/E990)</f>
        <v>0.58886228417397213</v>
      </c>
      <c r="M990" s="2">
        <f>N990/E990</f>
        <v>0.29936229631608346</v>
      </c>
      <c r="N990" s="38">
        <f>O990-SUM(G989:I989)</f>
        <v>308186000</v>
      </c>
      <c r="O990" s="38">
        <f>E990-F990</f>
        <v>606219000</v>
      </c>
    </row>
    <row r="991" spans="1:15" x14ac:dyDescent="0.35">
      <c r="A991" s="2">
        <v>1017</v>
      </c>
      <c r="B991" s="2" t="s">
        <v>473</v>
      </c>
      <c r="C991" s="2" t="s">
        <v>17</v>
      </c>
      <c r="D991" s="2" t="s">
        <v>18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s="2" t="s">
        <v>74</v>
      </c>
      <c r="K991" s="2" t="s">
        <v>342</v>
      </c>
      <c r="L991" s="2">
        <f>1-(F991/E991)</f>
        <v>0.60015363081736472</v>
      </c>
      <c r="M991" s="2">
        <f>N991/E991</f>
        <v>0.25187220594129639</v>
      </c>
      <c r="N991" s="38">
        <f>O991-SUM(G990:I990)</f>
        <v>278381000</v>
      </c>
      <c r="O991" s="38">
        <f>E991-F991</f>
        <v>663318000</v>
      </c>
    </row>
    <row r="992" spans="1:15" x14ac:dyDescent="0.35">
      <c r="A992" s="2">
        <v>1018</v>
      </c>
      <c r="B992" s="2" t="s">
        <v>473</v>
      </c>
      <c r="C992" s="2" t="s">
        <v>19</v>
      </c>
      <c r="D992" s="2" t="s">
        <v>20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s="2" t="s">
        <v>74</v>
      </c>
      <c r="K992" s="2" t="s">
        <v>342</v>
      </c>
      <c r="L992" s="2">
        <f>1-(F992/E992)</f>
        <v>0.61389637378905704</v>
      </c>
      <c r="M992" s="2">
        <f>N992/E992</f>
        <v>0.29706346082634849</v>
      </c>
      <c r="N992" s="38">
        <f>O992-SUM(G991:I991)</f>
        <v>382662000</v>
      </c>
      <c r="O992" s="38">
        <f>E992-F992</f>
        <v>790790000</v>
      </c>
    </row>
    <row r="993" spans="1:15" x14ac:dyDescent="0.35">
      <c r="A993" s="2">
        <v>1019</v>
      </c>
      <c r="B993" s="2" t="s">
        <v>474</v>
      </c>
      <c r="C993" s="2" t="s">
        <v>11</v>
      </c>
      <c r="D993" s="2" t="s">
        <v>12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s="2" t="s">
        <v>23</v>
      </c>
      <c r="K993" s="2" t="s">
        <v>179</v>
      </c>
      <c r="L993" s="2">
        <f>1-(F993/E993)</f>
        <v>0.13746402573218219</v>
      </c>
      <c r="M993" s="2">
        <f>N993/E993</f>
        <v>9.5620281022515657E-2</v>
      </c>
      <c r="N993" s="38">
        <f>O993-SUM(G992:I992)</f>
        <v>1129658000</v>
      </c>
      <c r="O993" s="38">
        <f>E993-F993</f>
        <v>1624000000</v>
      </c>
    </row>
    <row r="994" spans="1:15" x14ac:dyDescent="0.35">
      <c r="A994" s="2">
        <v>1020</v>
      </c>
      <c r="B994" s="2" t="s">
        <v>474</v>
      </c>
      <c r="C994" s="2" t="s">
        <v>15</v>
      </c>
      <c r="D994" s="2" t="s">
        <v>16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s="2" t="s">
        <v>23</v>
      </c>
      <c r="K994" s="2" t="s">
        <v>179</v>
      </c>
      <c r="L994" s="2">
        <f>1-(F994/E994)</f>
        <v>0.13798498122653313</v>
      </c>
      <c r="M994" s="2">
        <f>N994/E994</f>
        <v>8.4480600750938675E-2</v>
      </c>
      <c r="N994" s="38">
        <f>O994-SUM(G993:I993)</f>
        <v>1080000000</v>
      </c>
      <c r="O994" s="38">
        <f>E994-F994</f>
        <v>1764000000</v>
      </c>
    </row>
    <row r="995" spans="1:15" x14ac:dyDescent="0.35">
      <c r="A995" s="2">
        <v>1021</v>
      </c>
      <c r="B995" s="2" t="s">
        <v>474</v>
      </c>
      <c r="C995" s="2" t="s">
        <v>17</v>
      </c>
      <c r="D995" s="2" t="s">
        <v>18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s="2" t="s">
        <v>23</v>
      </c>
      <c r="K995" s="2" t="s">
        <v>179</v>
      </c>
      <c r="L995" s="2">
        <f>1-(F995/E995)</f>
        <v>0.14250507393447376</v>
      </c>
      <c r="M995" s="2">
        <f>N995/E995</f>
        <v>8.6256886053928672E-2</v>
      </c>
      <c r="N995" s="38">
        <f>O995-SUM(G994:I994)</f>
        <v>1190000000</v>
      </c>
      <c r="O995" s="38">
        <f>E995-F995</f>
        <v>1966000000</v>
      </c>
    </row>
    <row r="996" spans="1:15" x14ac:dyDescent="0.35">
      <c r="A996" s="2">
        <v>1022</v>
      </c>
      <c r="B996" s="2" t="s">
        <v>474</v>
      </c>
      <c r="C996" s="2" t="s">
        <v>19</v>
      </c>
      <c r="D996" s="2" t="s">
        <v>20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s="2" t="s">
        <v>23</v>
      </c>
      <c r="K996" s="2" t="s">
        <v>179</v>
      </c>
      <c r="L996" s="2">
        <f>1-(F996/E996)</f>
        <v>0.14655529476736162</v>
      </c>
      <c r="M996" s="2">
        <f>N996/E996</f>
        <v>9.0846334391826586E-2</v>
      </c>
      <c r="N996" s="38">
        <f>O996-SUM(G995:I995)</f>
        <v>1316000000</v>
      </c>
      <c r="O996" s="38">
        <f>E996-F996</f>
        <v>2123000000</v>
      </c>
    </row>
    <row r="997" spans="1:15" x14ac:dyDescent="0.35">
      <c r="A997" s="2">
        <v>1023</v>
      </c>
      <c r="B997" s="2" t="s">
        <v>475</v>
      </c>
      <c r="C997" s="2" t="s">
        <v>11</v>
      </c>
      <c r="D997" s="2" t="s">
        <v>16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s="2" t="s">
        <v>13</v>
      </c>
      <c r="K997" s="2" t="s">
        <v>87</v>
      </c>
      <c r="L997" s="2">
        <f>1-(F997/E997)</f>
        <v>0.28975003697677859</v>
      </c>
      <c r="M997" s="2">
        <f>N997/E997</f>
        <v>0.17541783759798846</v>
      </c>
      <c r="N997" s="38">
        <f>O997-SUM(G996:I996)</f>
        <v>1186000000</v>
      </c>
      <c r="O997" s="38">
        <f>E997-F997</f>
        <v>1959000000</v>
      </c>
    </row>
    <row r="998" spans="1:15" x14ac:dyDescent="0.35">
      <c r="A998" s="2">
        <v>1024</v>
      </c>
      <c r="B998" s="2" t="s">
        <v>475</v>
      </c>
      <c r="C998" s="2" t="s">
        <v>15</v>
      </c>
      <c r="D998" s="2" t="s">
        <v>18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s="2" t="s">
        <v>13</v>
      </c>
      <c r="K998" s="2" t="s">
        <v>87</v>
      </c>
      <c r="L998" s="2">
        <f>1-(F998/E998)</f>
        <v>0.29403368541250352</v>
      </c>
      <c r="M998" s="2">
        <f>N998/E998</f>
        <v>0.10176991150442478</v>
      </c>
      <c r="N998" s="38">
        <f>O998-SUM(G997:I997)</f>
        <v>713000000</v>
      </c>
      <c r="O998" s="38">
        <f>E998-F998</f>
        <v>2060000000</v>
      </c>
    </row>
    <row r="999" spans="1:15" x14ac:dyDescent="0.35">
      <c r="A999" s="2">
        <v>1025</v>
      </c>
      <c r="B999" s="2" t="s">
        <v>475</v>
      </c>
      <c r="C999" s="2" t="s">
        <v>17</v>
      </c>
      <c r="D999" s="2" t="s">
        <v>20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s="2" t="s">
        <v>13</v>
      </c>
      <c r="K999" s="2" t="s">
        <v>87</v>
      </c>
      <c r="L999" s="2">
        <f>1-(F999/E999)</f>
        <v>0.31545785494259315</v>
      </c>
      <c r="M999" s="2">
        <f>N999/E999</f>
        <v>0.12811537384486138</v>
      </c>
      <c r="N999" s="38">
        <f>O999-SUM(G998:I998)</f>
        <v>915000000</v>
      </c>
      <c r="O999" s="38">
        <f>E999-F999</f>
        <v>2253000000</v>
      </c>
    </row>
    <row r="1000" spans="1:15" x14ac:dyDescent="0.35">
      <c r="A1000" s="2">
        <v>1026</v>
      </c>
      <c r="B1000" s="2" t="s">
        <v>475</v>
      </c>
      <c r="C1000" s="2" t="s">
        <v>19</v>
      </c>
      <c r="D1000" s="2" t="s">
        <v>78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s="2" t="s">
        <v>13</v>
      </c>
      <c r="K1000" s="2" t="s">
        <v>87</v>
      </c>
      <c r="L1000" s="2">
        <f>1-(F1000/E1000)</f>
        <v>0.33383172488786195</v>
      </c>
      <c r="M1000" s="2">
        <f>N1000/E1000</f>
        <v>0.15182819083865706</v>
      </c>
      <c r="N1000" s="38">
        <f>O1000-SUM(G999:I999)</f>
        <v>1117000000</v>
      </c>
      <c r="O1000" s="38">
        <f>E1000-F1000</f>
        <v>2456000000</v>
      </c>
    </row>
    <row r="1001" spans="1:15" x14ac:dyDescent="0.35">
      <c r="A1001" s="2">
        <v>1027</v>
      </c>
      <c r="B1001" s="2" t="s">
        <v>476</v>
      </c>
      <c r="C1001" s="2" t="s">
        <v>11</v>
      </c>
      <c r="D1001" s="2" t="s">
        <v>12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s="2" t="s">
        <v>23</v>
      </c>
      <c r="K1001" s="2" t="s">
        <v>365</v>
      </c>
      <c r="L1001" s="2">
        <f>1-(F1001/E1001)</f>
        <v>0.53095470855167692</v>
      </c>
      <c r="M1001" s="2">
        <f>N1001/E1001</f>
        <v>0.31244886799802085</v>
      </c>
      <c r="N1001" s="38">
        <f>O1001-SUM(G1000:I1000)</f>
        <v>2006197000</v>
      </c>
      <c r="O1001" s="38">
        <f>E1001-F1001</f>
        <v>3409197000</v>
      </c>
    </row>
    <row r="1002" spans="1:15" x14ac:dyDescent="0.35">
      <c r="A1002" s="2">
        <v>1028</v>
      </c>
      <c r="B1002" s="2" t="s">
        <v>476</v>
      </c>
      <c r="C1002" s="2" t="s">
        <v>15</v>
      </c>
      <c r="D1002" s="2" t="s">
        <v>16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s="2" t="s">
        <v>23</v>
      </c>
      <c r="K1002" s="2" t="s">
        <v>365</v>
      </c>
      <c r="L1002" s="2">
        <f>1-(F1002/E1002)</f>
        <v>0.53645966656036825</v>
      </c>
      <c r="M1002" s="2">
        <f>N1002/E1002</f>
        <v>0.16819108167105945</v>
      </c>
      <c r="N1002" s="38">
        <f>O1002-SUM(G1001:I1001)</f>
        <v>1090701000</v>
      </c>
      <c r="O1002" s="38">
        <f>E1002-F1002</f>
        <v>3478883000</v>
      </c>
    </row>
    <row r="1003" spans="1:15" x14ac:dyDescent="0.35">
      <c r="A1003" s="2">
        <v>1029</v>
      </c>
      <c r="B1003" s="2" t="s">
        <v>476</v>
      </c>
      <c r="C1003" s="2" t="s">
        <v>17</v>
      </c>
      <c r="D1003" s="2" t="s">
        <v>18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s="2" t="s">
        <v>23</v>
      </c>
      <c r="K1003" s="2" t="s">
        <v>365</v>
      </c>
      <c r="L1003" s="2">
        <f>1-(F1003/E1003)</f>
        <v>0.49819259177608088</v>
      </c>
      <c r="M1003" s="2">
        <f>N1003/E1003</f>
        <v>0.11458544820154788</v>
      </c>
      <c r="N1003" s="38">
        <f>O1003-SUM(G1002:I1002)</f>
        <v>690242000</v>
      </c>
      <c r="O1003" s="38">
        <f>E1003-F1003</f>
        <v>3001022000</v>
      </c>
    </row>
    <row r="1004" spans="1:15" x14ac:dyDescent="0.35">
      <c r="A1004" s="2">
        <v>1030</v>
      </c>
      <c r="B1004" s="2" t="s">
        <v>476</v>
      </c>
      <c r="C1004" s="2" t="s">
        <v>19</v>
      </c>
      <c r="D1004" s="2" t="s">
        <v>20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s="2" t="s">
        <v>23</v>
      </c>
      <c r="K1004" s="2" t="s">
        <v>365</v>
      </c>
      <c r="L1004" s="2">
        <f>1-(F1004/E1004)</f>
        <v>0.49211791156089324</v>
      </c>
      <c r="M1004" s="2">
        <f>N1004/E1004</f>
        <v>8.0498185656294755E-2</v>
      </c>
      <c r="N1004" s="38">
        <f>O1004-SUM(G1003:I1003)</f>
        <v>459050000</v>
      </c>
      <c r="O1004" s="38">
        <f>E1004-F1004</f>
        <v>2806358000</v>
      </c>
    </row>
    <row r="1005" spans="1:15" x14ac:dyDescent="0.35">
      <c r="A1005" s="2">
        <v>1031</v>
      </c>
      <c r="B1005" s="2" t="s">
        <v>477</v>
      </c>
      <c r="C1005" s="2" t="s">
        <v>11</v>
      </c>
      <c r="D1005" s="2" t="s">
        <v>12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s="2" t="s">
        <v>23</v>
      </c>
      <c r="K1005" s="2" t="s">
        <v>204</v>
      </c>
      <c r="L1005" s="2">
        <f>1-(F1005/E1005)</f>
        <v>0.39236405847571376</v>
      </c>
      <c r="M1005" s="2">
        <f>N1005/E1005</f>
        <v>0.31018478615736206</v>
      </c>
      <c r="N1005" s="38">
        <f>O1005-SUM(G1004:I1004)</f>
        <v>8550864000</v>
      </c>
      <c r="O1005" s="38">
        <f>E1005-F1005</f>
        <v>10816300000</v>
      </c>
    </row>
    <row r="1006" spans="1:15" x14ac:dyDescent="0.35">
      <c r="A1006" s="2">
        <v>1032</v>
      </c>
      <c r="B1006" s="2" t="s">
        <v>477</v>
      </c>
      <c r="C1006" s="2" t="s">
        <v>15</v>
      </c>
      <c r="D1006" s="2" t="s">
        <v>16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s="2" t="s">
        <v>23</v>
      </c>
      <c r="K1006" s="2" t="s">
        <v>204</v>
      </c>
      <c r="L1006" s="2">
        <f>1-(F1006/E1006)</f>
        <v>0.38791775333829082</v>
      </c>
      <c r="M1006" s="2">
        <f>N1006/E1006</f>
        <v>0.30922553076422221</v>
      </c>
      <c r="N1006" s="38">
        <f>O1006-SUM(G1005:I1005)</f>
        <v>8691000000</v>
      </c>
      <c r="O1006" s="38">
        <f>E1006-F1006</f>
        <v>10902700000</v>
      </c>
    </row>
    <row r="1007" spans="1:15" x14ac:dyDescent="0.35">
      <c r="A1007" s="2">
        <v>1033</v>
      </c>
      <c r="B1007" s="2" t="s">
        <v>477</v>
      </c>
      <c r="C1007" s="2" t="s">
        <v>17</v>
      </c>
      <c r="D1007" s="2" t="s">
        <v>18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s="2" t="s">
        <v>23</v>
      </c>
      <c r="K1007" s="2" t="s">
        <v>204</v>
      </c>
      <c r="L1007" s="2">
        <f>1-(F1007/E1007)</f>
        <v>0.38102057847113657</v>
      </c>
      <c r="M1007" s="2">
        <f>N1007/E1007</f>
        <v>0.30309424116204409</v>
      </c>
      <c r="N1007" s="38">
        <f>O1007-SUM(G1006:I1006)</f>
        <v>8317300000</v>
      </c>
      <c r="O1007" s="38">
        <f>E1007-F1007</f>
        <v>10455700000</v>
      </c>
    </row>
    <row r="1008" spans="1:15" x14ac:dyDescent="0.35">
      <c r="A1008" s="2">
        <v>1034</v>
      </c>
      <c r="B1008" s="2" t="s">
        <v>477</v>
      </c>
      <c r="C1008" s="2" t="s">
        <v>19</v>
      </c>
      <c r="D1008" s="2" t="s">
        <v>20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s="2" t="s">
        <v>23</v>
      </c>
      <c r="K1008" s="2" t="s">
        <v>204</v>
      </c>
      <c r="L1008" s="2">
        <f>1-(F1008/E1008)</f>
        <v>0.3852044229331445</v>
      </c>
      <c r="M1008" s="2">
        <f>N1008/E1008</f>
        <v>0.28657380081060874</v>
      </c>
      <c r="N1008" s="38">
        <f>O1008-SUM(G1007:I1007)</f>
        <v>7282700000</v>
      </c>
      <c r="O1008" s="38">
        <f>E1008-F1008</f>
        <v>9789200000</v>
      </c>
    </row>
    <row r="1009" spans="1:15" x14ac:dyDescent="0.35">
      <c r="A1009" s="2">
        <v>1035</v>
      </c>
      <c r="B1009" s="2" t="s">
        <v>478</v>
      </c>
      <c r="C1009" s="2" t="s">
        <v>11</v>
      </c>
      <c r="D1009" s="2" t="s">
        <v>293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s="2" t="s">
        <v>28</v>
      </c>
      <c r="K1009" s="2" t="s">
        <v>50</v>
      </c>
      <c r="L1009" s="2">
        <f>1-(F1009/E1009)</f>
        <v>0.53012569999298187</v>
      </c>
      <c r="M1009" s="2">
        <f>N1009/E1009</f>
        <v>-1.1413851467764442</v>
      </c>
      <c r="N1009" s="38">
        <f>O1009-SUM(G1008:I1008)</f>
        <v>-1805241000</v>
      </c>
      <c r="O1009" s="38">
        <f>E1009-F1009</f>
        <v>838459000</v>
      </c>
    </row>
    <row r="1010" spans="1:15" x14ac:dyDescent="0.35">
      <c r="A1010" s="2">
        <v>1036</v>
      </c>
      <c r="B1010" s="2" t="s">
        <v>478</v>
      </c>
      <c r="C1010" s="2" t="s">
        <v>15</v>
      </c>
      <c r="D1010" s="2" t="s">
        <v>294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s="2" t="s">
        <v>28</v>
      </c>
      <c r="K1010" s="2" t="s">
        <v>50</v>
      </c>
      <c r="L1010" s="2">
        <f>1-(F1010/E1010)</f>
        <v>0.58447238192290141</v>
      </c>
      <c r="M1010" s="2">
        <f>N1010/E1010</f>
        <v>0.25942812226694362</v>
      </c>
      <c r="N1010" s="38">
        <f>O1010-SUM(G1009:I1009)</f>
        <v>501012000</v>
      </c>
      <c r="O1010" s="38">
        <f>E1010-F1010</f>
        <v>1128743000</v>
      </c>
    </row>
    <row r="1011" spans="1:15" x14ac:dyDescent="0.35">
      <c r="A1011" s="2">
        <v>1037</v>
      </c>
      <c r="B1011" s="2" t="s">
        <v>478</v>
      </c>
      <c r="C1011" s="2" t="s">
        <v>17</v>
      </c>
      <c r="D1011" s="2" t="s">
        <v>295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s="2" t="s">
        <v>28</v>
      </c>
      <c r="K1011" s="2" t="s">
        <v>50</v>
      </c>
      <c r="L1011" s="2">
        <f>1-(F1011/E1011)</f>
        <v>0.57267973149961149</v>
      </c>
      <c r="M1011" s="2">
        <f>N1011/E1011</f>
        <v>0.26208642985026798</v>
      </c>
      <c r="N1011" s="38">
        <f>O1011-SUM(G1010:I1010)</f>
        <v>562709000</v>
      </c>
      <c r="O1011" s="38">
        <f>E1011-F1011</f>
        <v>1229564000</v>
      </c>
    </row>
    <row r="1012" spans="1:15" x14ac:dyDescent="0.35">
      <c r="A1012" s="2">
        <v>1038</v>
      </c>
      <c r="B1012" s="2" t="s">
        <v>478</v>
      </c>
      <c r="C1012" s="2" t="s">
        <v>19</v>
      </c>
      <c r="D1012" s="2" t="s">
        <v>296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s="2" t="s">
        <v>28</v>
      </c>
      <c r="K1012" s="2" t="s">
        <v>50</v>
      </c>
      <c r="L1012" s="2">
        <f>1-(F1012/E1012)</f>
        <v>0.5546611795517854</v>
      </c>
      <c r="M1012" s="2">
        <f>N1012/E1012</f>
        <v>0.18605515765179212</v>
      </c>
      <c r="N1012" s="38">
        <f>O1012-SUM(G1011:I1011)</f>
        <v>404360000</v>
      </c>
      <c r="O1012" s="38">
        <f>E1012-F1012</f>
        <v>1205464000</v>
      </c>
    </row>
    <row r="1013" spans="1:15" x14ac:dyDescent="0.35">
      <c r="A1013" s="2">
        <v>1039</v>
      </c>
      <c r="B1013" s="2" t="s">
        <v>479</v>
      </c>
      <c r="C1013" s="2" t="s">
        <v>11</v>
      </c>
      <c r="D1013" s="2" t="s">
        <v>293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s="2" t="s">
        <v>34</v>
      </c>
      <c r="K1013" s="2" t="s">
        <v>38</v>
      </c>
      <c r="L1013" s="2">
        <f>1-(F1013/E1013)</f>
        <v>5.6311172215129823E-2</v>
      </c>
      <c r="M1013" s="2">
        <f>N1013/E1013</f>
        <v>4.9361992209237621E-2</v>
      </c>
      <c r="N1013" s="38">
        <f>O1013-SUM(G1012:I1012)</f>
        <v>6031838000</v>
      </c>
      <c r="O1013" s="38">
        <f>E1013-F1013</f>
        <v>6881000000</v>
      </c>
    </row>
    <row r="1014" spans="1:15" x14ac:dyDescent="0.35">
      <c r="A1014" s="2">
        <v>1040</v>
      </c>
      <c r="B1014" s="2" t="s">
        <v>479</v>
      </c>
      <c r="C1014" s="2" t="s">
        <v>15</v>
      </c>
      <c r="D1014" s="2" t="s">
        <v>294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s="2" t="s">
        <v>34</v>
      </c>
      <c r="K1014" s="2" t="s">
        <v>38</v>
      </c>
      <c r="L1014" s="2">
        <f>1-(F1014/E1014)</f>
        <v>6.0789565622452524E-2</v>
      </c>
      <c r="M1014" s="2">
        <f>N1014/E1014</f>
        <v>2.7723593804588331E-2</v>
      </c>
      <c r="N1014" s="38">
        <f>O1014-SUM(G1013:I1013)</f>
        <v>3809000000</v>
      </c>
      <c r="O1014" s="38">
        <f>E1014-F1014</f>
        <v>8352000000</v>
      </c>
    </row>
    <row r="1015" spans="1:15" x14ac:dyDescent="0.35">
      <c r="A1015" s="2">
        <v>1041</v>
      </c>
      <c r="B1015" s="2" t="s">
        <v>479</v>
      </c>
      <c r="C1015" s="2" t="s">
        <v>17</v>
      </c>
      <c r="D1015" s="2" t="s">
        <v>295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s="2" t="s">
        <v>34</v>
      </c>
      <c r="K1015" s="2" t="s">
        <v>38</v>
      </c>
      <c r="L1015" s="2">
        <f>1-(F1015/E1015)</f>
        <v>6.3732581194671734E-2</v>
      </c>
      <c r="M1015" s="2">
        <f>N1015/E1015</f>
        <v>3.1087156860007261E-2</v>
      </c>
      <c r="N1015" s="38">
        <f>O1015-SUM(G1014:I1014)</f>
        <v>5566000000</v>
      </c>
      <c r="O1015" s="38">
        <f>E1015-F1015</f>
        <v>11411000000</v>
      </c>
    </row>
    <row r="1016" spans="1:15" x14ac:dyDescent="0.35">
      <c r="A1016" s="2">
        <v>1042</v>
      </c>
      <c r="B1016" s="2" t="s">
        <v>479</v>
      </c>
      <c r="C1016" s="2" t="s">
        <v>19</v>
      </c>
      <c r="D1016" s="2" t="s">
        <v>296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s="2" t="s">
        <v>34</v>
      </c>
      <c r="K1016" s="2" t="s">
        <v>38</v>
      </c>
      <c r="L1016" s="2">
        <f>1-(F1016/E1016)</f>
        <v>5.980595544938283E-2</v>
      </c>
      <c r="M1016" s="2">
        <f>N1016/E1016</f>
        <v>1.6360721694851324E-2</v>
      </c>
      <c r="N1016" s="38">
        <f>O1016-SUM(G1015:I1015)</f>
        <v>3123000000</v>
      </c>
      <c r="O1016" s="38">
        <f>E1016-F1016</f>
        <v>11416000000</v>
      </c>
    </row>
    <row r="1017" spans="1:15" x14ac:dyDescent="0.35">
      <c r="A1017" s="2">
        <v>1043</v>
      </c>
      <c r="B1017" s="2" t="s">
        <v>480</v>
      </c>
      <c r="C1017" s="2" t="s">
        <v>11</v>
      </c>
      <c r="D1017" s="2" t="s">
        <v>12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s="2" t="s">
        <v>69</v>
      </c>
      <c r="K1017" s="2" t="s">
        <v>481</v>
      </c>
      <c r="L1017" s="2">
        <f>1-(F1017/E1017)</f>
        <v>0.70882320624107242</v>
      </c>
      <c r="M1017" s="2">
        <f>N1017/E1017</f>
        <v>-2.0996593780903199</v>
      </c>
      <c r="N1017" s="38">
        <f>O1017-SUM(G1016:I1016)</f>
        <v>-5732700000</v>
      </c>
      <c r="O1017" s="38">
        <f>E1017-F1017</f>
        <v>1935300000</v>
      </c>
    </row>
    <row r="1018" spans="1:15" x14ac:dyDescent="0.35">
      <c r="A1018" s="2">
        <v>1044</v>
      </c>
      <c r="B1018" s="2" t="s">
        <v>480</v>
      </c>
      <c r="C1018" s="2" t="s">
        <v>15</v>
      </c>
      <c r="D1018" s="2" t="s">
        <v>16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s="2" t="s">
        <v>69</v>
      </c>
      <c r="K1018" s="2" t="s">
        <v>481</v>
      </c>
      <c r="L1018" s="2">
        <f>1-(F1018/E1018)</f>
        <v>0.72333052985702273</v>
      </c>
      <c r="M1018" s="2">
        <f>N1018/E1018</f>
        <v>0.4388225399495374</v>
      </c>
      <c r="N1018" s="38">
        <f>O1018-SUM(G1017:I1017)</f>
        <v>1304400000</v>
      </c>
      <c r="O1018" s="38">
        <f>E1018-F1018</f>
        <v>2150100000</v>
      </c>
    </row>
    <row r="1019" spans="1:15" x14ac:dyDescent="0.35">
      <c r="A1019" s="2">
        <v>1045</v>
      </c>
      <c r="B1019" s="2" t="s">
        <v>480</v>
      </c>
      <c r="C1019" s="2" t="s">
        <v>17</v>
      </c>
      <c r="D1019" s="2" t="s">
        <v>18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s="2" t="s">
        <v>69</v>
      </c>
      <c r="K1019" s="2" t="s">
        <v>481</v>
      </c>
      <c r="L1019" s="2">
        <f>1-(F1019/E1019)</f>
        <v>0.72099091263533577</v>
      </c>
      <c r="M1019" s="2">
        <f>N1019/E1019</f>
        <v>0.44642053804396725</v>
      </c>
      <c r="N1019" s="38">
        <f>O1019-SUM(G1018:I1018)</f>
        <v>1488500000</v>
      </c>
      <c r="O1019" s="38">
        <f>E1019-F1019</f>
        <v>2404000000</v>
      </c>
    </row>
    <row r="1020" spans="1:15" x14ac:dyDescent="0.35">
      <c r="A1020" s="2">
        <v>1046</v>
      </c>
      <c r="B1020" s="2" t="s">
        <v>480</v>
      </c>
      <c r="C1020" s="2" t="s">
        <v>19</v>
      </c>
      <c r="D1020" s="2" t="s">
        <v>20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s="2" t="s">
        <v>69</v>
      </c>
      <c r="K1020" s="2" t="s">
        <v>481</v>
      </c>
      <c r="L1020" s="2">
        <f>1-(F1020/E1020)</f>
        <v>0.71981632945903284</v>
      </c>
      <c r="M1020" s="2">
        <f>N1020/E1020</f>
        <v>0.44290429042904289</v>
      </c>
      <c r="N1020" s="38">
        <f>O1020-SUM(G1019:I1019)</f>
        <v>1543300000</v>
      </c>
      <c r="O1020" s="38">
        <f>E1020-F1020</f>
        <v>2508200000</v>
      </c>
    </row>
    <row r="1021" spans="1:15" x14ac:dyDescent="0.35">
      <c r="A1021" s="2">
        <v>1047</v>
      </c>
      <c r="B1021" s="2" t="s">
        <v>482</v>
      </c>
      <c r="C1021" s="2" t="s">
        <v>11</v>
      </c>
      <c r="D1021" s="2" t="s">
        <v>12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s="2" t="s">
        <v>54</v>
      </c>
      <c r="K1021" s="2" t="s">
        <v>162</v>
      </c>
      <c r="L1021" s="2">
        <f>1-(F1021/E1021)</f>
        <v>0.37343995430529775</v>
      </c>
      <c r="M1021" s="2">
        <f>N1021/E1021</f>
        <v>0.34388690561188062</v>
      </c>
      <c r="N1021" s="38">
        <f>O1021-SUM(G1020:I1020)</f>
        <v>12041200000</v>
      </c>
      <c r="O1021" s="38">
        <f>E1021-F1021</f>
        <v>13076000000</v>
      </c>
    </row>
    <row r="1022" spans="1:15" x14ac:dyDescent="0.35">
      <c r="A1022" s="2">
        <v>1048</v>
      </c>
      <c r="B1022" s="2" t="s">
        <v>482</v>
      </c>
      <c r="C1022" s="2" t="s">
        <v>15</v>
      </c>
      <c r="D1022" s="2" t="s">
        <v>16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s="2" t="s">
        <v>54</v>
      </c>
      <c r="K1022" s="2" t="s">
        <v>162</v>
      </c>
      <c r="L1022" s="2">
        <f>1-(F1022/E1022)</f>
        <v>0.37139862319045869</v>
      </c>
      <c r="M1022" s="2">
        <f>N1022/E1022</f>
        <v>0.10530043344004079</v>
      </c>
      <c r="N1022" s="38">
        <f>O1022-SUM(G1021:I1021)</f>
        <v>3717000000</v>
      </c>
      <c r="O1022" s="38">
        <f>E1022-F1022</f>
        <v>13110000000</v>
      </c>
    </row>
    <row r="1023" spans="1:15" x14ac:dyDescent="0.35">
      <c r="A1023" s="2">
        <v>1049</v>
      </c>
      <c r="B1023" s="2" t="s">
        <v>482</v>
      </c>
      <c r="C1023" s="2" t="s">
        <v>17</v>
      </c>
      <c r="D1023" s="2" t="s">
        <v>18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s="2" t="s">
        <v>54</v>
      </c>
      <c r="K1023" s="2" t="s">
        <v>162</v>
      </c>
      <c r="L1023" s="2">
        <f>1-(F1023/E1023)</f>
        <v>0.36786006307674335</v>
      </c>
      <c r="M1023" s="2">
        <f>N1023/E1023</f>
        <v>0.10807732741502162</v>
      </c>
      <c r="N1023" s="38">
        <f>O1023-SUM(G1022:I1022)</f>
        <v>3701000000</v>
      </c>
      <c r="O1023" s="38">
        <f>E1023-F1023</f>
        <v>12597000000</v>
      </c>
    </row>
    <row r="1024" spans="1:15" x14ac:dyDescent="0.35">
      <c r="A1024" s="2">
        <v>1050</v>
      </c>
      <c r="B1024" s="2" t="s">
        <v>482</v>
      </c>
      <c r="C1024" s="2" t="s">
        <v>19</v>
      </c>
      <c r="D1024" s="2" t="s">
        <v>20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s="2" t="s">
        <v>54</v>
      </c>
      <c r="K1024" s="2" t="s">
        <v>162</v>
      </c>
      <c r="L1024" s="2">
        <f>1-(F1024/E1024)</f>
        <v>0.38844648400593873</v>
      </c>
      <c r="M1024" s="2">
        <f>N1024/E1024</f>
        <v>9.6133081387501693E-2</v>
      </c>
      <c r="N1024" s="38">
        <f>O1024-SUM(G1023:I1023)</f>
        <v>2849000000</v>
      </c>
      <c r="O1024" s="38">
        <f>E1024-F1024</f>
        <v>11512000000</v>
      </c>
    </row>
    <row r="1025" spans="1:15" x14ac:dyDescent="0.35">
      <c r="A1025" s="2">
        <v>1051</v>
      </c>
      <c r="B1025" s="2" t="s">
        <v>483</v>
      </c>
      <c r="C1025" s="2" t="s">
        <v>11</v>
      </c>
      <c r="D1025" s="2" t="s">
        <v>12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s="2" t="s">
        <v>69</v>
      </c>
      <c r="K1025" s="2" t="s">
        <v>70</v>
      </c>
      <c r="L1025" s="2">
        <f>1-(F1025/E1025)</f>
        <v>0.44259721203228175</v>
      </c>
      <c r="M1025" s="2">
        <f>N1025/E1025</f>
        <v>0.32876008804108586</v>
      </c>
      <c r="N1025" s="38">
        <f>O1025-SUM(G1024:I1024)</f>
        <v>22405000000</v>
      </c>
      <c r="O1025" s="38">
        <f>E1025-F1025</f>
        <v>30163000000</v>
      </c>
    </row>
    <row r="1026" spans="1:15" x14ac:dyDescent="0.35">
      <c r="A1026" s="2">
        <v>1052</v>
      </c>
      <c r="B1026" s="2" t="s">
        <v>483</v>
      </c>
      <c r="C1026" s="2" t="s">
        <v>15</v>
      </c>
      <c r="D1026" s="2" t="s">
        <v>16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s="2" t="s">
        <v>69</v>
      </c>
      <c r="K1026" s="2" t="s">
        <v>70</v>
      </c>
      <c r="L1026" s="2">
        <f>1-(F1026/E1026)</f>
        <v>0.44123814132172023</v>
      </c>
      <c r="M1026" s="2">
        <f>N1026/E1026</f>
        <v>4.7493365005351985E-2</v>
      </c>
      <c r="N1026" s="38">
        <f>O1026-SUM(G1025:I1025)</f>
        <v>3239000000</v>
      </c>
      <c r="O1026" s="38">
        <f>E1026-F1026</f>
        <v>30092000000</v>
      </c>
    </row>
    <row r="1027" spans="1:15" x14ac:dyDescent="0.35">
      <c r="A1027" s="2">
        <v>1053</v>
      </c>
      <c r="B1027" s="2" t="s">
        <v>483</v>
      </c>
      <c r="C1027" s="2" t="s">
        <v>17</v>
      </c>
      <c r="D1027" s="2" t="s">
        <v>18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s="2" t="s">
        <v>69</v>
      </c>
      <c r="K1027" s="2" t="s">
        <v>70</v>
      </c>
      <c r="L1027" s="2">
        <f>1-(F1027/E1027)</f>
        <v>0.46666484805499486</v>
      </c>
      <c r="M1027" s="2">
        <f>N1027/E1027</f>
        <v>0.11148998854274647</v>
      </c>
      <c r="N1027" s="38">
        <f>O1027-SUM(G1026:I1026)</f>
        <v>8174000000</v>
      </c>
      <c r="O1027" s="38">
        <f>E1027-F1027</f>
        <v>34214000000</v>
      </c>
    </row>
    <row r="1028" spans="1:15" x14ac:dyDescent="0.35">
      <c r="A1028" s="2">
        <v>1054</v>
      </c>
      <c r="B1028" s="2" t="s">
        <v>483</v>
      </c>
      <c r="C1028" s="2" t="s">
        <v>19</v>
      </c>
      <c r="D1028" s="2" t="s">
        <v>20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s="2" t="s">
        <v>69</v>
      </c>
      <c r="K1028" s="2" t="s">
        <v>70</v>
      </c>
      <c r="L1028" s="2">
        <f>1-(F1028/E1028)</f>
        <v>0.44655544595502561</v>
      </c>
      <c r="M1028" s="2">
        <f>N1028/E1028</f>
        <v>8.330116796042944E-2</v>
      </c>
      <c r="N1028" s="38">
        <f>O1028-SUM(G1027:I1027)</f>
        <v>5827000000</v>
      </c>
      <c r="O1028" s="38">
        <f>E1028-F1028</f>
        <v>31237000000</v>
      </c>
    </row>
    <row r="1029" spans="1:15" x14ac:dyDescent="0.35">
      <c r="A1029" s="2">
        <v>1055</v>
      </c>
      <c r="B1029" s="2" t="s">
        <v>484</v>
      </c>
      <c r="C1029" s="2" t="s">
        <v>11</v>
      </c>
      <c r="D1029" s="2" t="s">
        <v>12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s="2" t="s">
        <v>23</v>
      </c>
      <c r="K1029" s="2" t="s">
        <v>485</v>
      </c>
      <c r="L1029" s="2">
        <f>1-(F1029/E1029)</f>
        <v>0.25744007408456837</v>
      </c>
      <c r="M1029" s="2">
        <f>N1029/E1029</f>
        <v>-3.8488284340996342</v>
      </c>
      <c r="N1029" s="38">
        <f>O1029-SUM(G1028:I1028)</f>
        <v>-22276942000</v>
      </c>
      <c r="O1029" s="38">
        <f>E1029-F1029</f>
        <v>1490058000</v>
      </c>
    </row>
    <row r="1030" spans="1:15" x14ac:dyDescent="0.35">
      <c r="A1030" s="2">
        <v>1056</v>
      </c>
      <c r="B1030" s="2" t="s">
        <v>484</v>
      </c>
      <c r="C1030" s="2" t="s">
        <v>15</v>
      </c>
      <c r="D1030" s="2" t="s">
        <v>16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s="2" t="s">
        <v>23</v>
      </c>
      <c r="K1030" s="2" t="s">
        <v>485</v>
      </c>
      <c r="L1030" s="2">
        <f>1-(F1030/E1030)</f>
        <v>0.26137886776452168</v>
      </c>
      <c r="M1030" s="2">
        <f>N1030/E1030</f>
        <v>0.11025801108596096</v>
      </c>
      <c r="N1030" s="38">
        <f>O1030-SUM(G1029:I1029)</f>
        <v>810259000</v>
      </c>
      <c r="O1030" s="38">
        <f>E1030-F1030</f>
        <v>1920809000</v>
      </c>
    </row>
    <row r="1031" spans="1:15" x14ac:dyDescent="0.35">
      <c r="A1031" s="2">
        <v>1057</v>
      </c>
      <c r="B1031" s="2" t="s">
        <v>484</v>
      </c>
      <c r="C1031" s="2" t="s">
        <v>17</v>
      </c>
      <c r="D1031" s="2" t="s">
        <v>18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s="2" t="s">
        <v>23</v>
      </c>
      <c r="K1031" s="2" t="s">
        <v>485</v>
      </c>
      <c r="L1031" s="2">
        <f>1-(F1031/E1031)</f>
        <v>0.27605650119190928</v>
      </c>
      <c r="M1031" s="2">
        <f>N1031/E1031</f>
        <v>9.9996078655506818E-2</v>
      </c>
      <c r="N1031" s="38">
        <f>O1031-SUM(G1030:I1030)</f>
        <v>780314000</v>
      </c>
      <c r="O1031" s="38">
        <f>E1031-F1031</f>
        <v>2154192000</v>
      </c>
    </row>
    <row r="1032" spans="1:15" x14ac:dyDescent="0.35">
      <c r="A1032" s="2">
        <v>1058</v>
      </c>
      <c r="B1032" s="2" t="s">
        <v>484</v>
      </c>
      <c r="C1032" s="2" t="s">
        <v>19</v>
      </c>
      <c r="D1032" s="2" t="s">
        <v>20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s="2" t="s">
        <v>23</v>
      </c>
      <c r="K1032" s="2" t="s">
        <v>485</v>
      </c>
      <c r="L1032" s="2">
        <f>1-(F1032/E1032)</f>
        <v>0.29866408773616704</v>
      </c>
      <c r="M1032" s="2">
        <f>N1032/E1032</f>
        <v>0.12752053102973984</v>
      </c>
      <c r="N1032" s="38">
        <f>O1032-SUM(G1031:I1031)</f>
        <v>1029290000</v>
      </c>
      <c r="O1032" s="38">
        <f>E1032-F1032</f>
        <v>2410686000</v>
      </c>
    </row>
    <row r="1033" spans="1:15" x14ac:dyDescent="0.35">
      <c r="A1033" s="2">
        <v>1059</v>
      </c>
      <c r="B1033" s="2" t="s">
        <v>486</v>
      </c>
      <c r="C1033" s="2" t="s">
        <v>11</v>
      </c>
      <c r="D1033" s="2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s="2" t="s">
        <v>54</v>
      </c>
      <c r="K1033" s="2" t="s">
        <v>162</v>
      </c>
      <c r="L1033" s="2">
        <f>1-(F1033/E1033)</f>
        <v>0.61453874349575788</v>
      </c>
      <c r="M1033" s="2">
        <f>N1033/E1033</f>
        <v>0.21130905082921078</v>
      </c>
      <c r="N1033" s="38">
        <f>O1033-SUM(G1032:I1032)</f>
        <v>824380000</v>
      </c>
      <c r="O1033" s="38">
        <f>E1033-F1033</f>
        <v>2397500000</v>
      </c>
    </row>
    <row r="1034" spans="1:15" x14ac:dyDescent="0.35">
      <c r="A1034" s="2">
        <v>1060</v>
      </c>
      <c r="B1034" s="2" t="s">
        <v>486</v>
      </c>
      <c r="C1034" s="2" t="s">
        <v>15</v>
      </c>
      <c r="D1034" s="2" t="s">
        <v>16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s="2" t="s">
        <v>54</v>
      </c>
      <c r="K1034" s="2" t="s">
        <v>162</v>
      </c>
      <c r="L1034" s="2">
        <f>1-(F1034/E1034)</f>
        <v>0.63613207322589094</v>
      </c>
      <c r="M1034" s="2">
        <f>N1034/E1034</f>
        <v>0.26538434070512057</v>
      </c>
      <c r="N1034" s="38">
        <f>O1034-SUM(G1033:I1033)</f>
        <v>1114800000</v>
      </c>
      <c r="O1034" s="38">
        <f>E1034-F1034</f>
        <v>2672200000</v>
      </c>
    </row>
    <row r="1035" spans="1:15" x14ac:dyDescent="0.35">
      <c r="A1035" s="2">
        <v>1061</v>
      </c>
      <c r="B1035" s="2" t="s">
        <v>486</v>
      </c>
      <c r="C1035" s="2" t="s">
        <v>17</v>
      </c>
      <c r="D1035" s="2" t="s">
        <v>18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s="2" t="s">
        <v>54</v>
      </c>
      <c r="K1035" s="2" t="s">
        <v>162</v>
      </c>
      <c r="L1035" s="2">
        <f>1-(F1035/E1035)</f>
        <v>0.61431519742362739</v>
      </c>
      <c r="M1035" s="2">
        <f>N1035/E1035</f>
        <v>0.24037829133876126</v>
      </c>
      <c r="N1035" s="38">
        <f>O1035-SUM(G1034:I1034)</f>
        <v>1059900000</v>
      </c>
      <c r="O1035" s="38">
        <f>E1035-F1035</f>
        <v>2708700000</v>
      </c>
    </row>
    <row r="1036" spans="1:15" x14ac:dyDescent="0.35">
      <c r="A1036" s="2">
        <v>1062</v>
      </c>
      <c r="B1036" s="2" t="s">
        <v>486</v>
      </c>
      <c r="C1036" s="2" t="s">
        <v>19</v>
      </c>
      <c r="D1036" s="2" t="s">
        <v>20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s="2" t="s">
        <v>54</v>
      </c>
      <c r="K1036" s="2" t="s">
        <v>162</v>
      </c>
      <c r="L1036" s="2">
        <f>1-(F1036/E1036)</f>
        <v>0.64254660673494945</v>
      </c>
      <c r="M1036" s="2">
        <f>N1036/E1036</f>
        <v>0.2169577284896716</v>
      </c>
      <c r="N1036" s="38">
        <f>O1036-SUM(G1035:I1035)</f>
        <v>883300000</v>
      </c>
      <c r="O1036" s="38">
        <f>E1036-F1036</f>
        <v>2616000000</v>
      </c>
    </row>
    <row r="1037" spans="1:15" x14ac:dyDescent="0.35">
      <c r="A1037" s="2">
        <v>1063</v>
      </c>
      <c r="B1037" s="2" t="s">
        <v>487</v>
      </c>
      <c r="C1037" s="2" t="s">
        <v>11</v>
      </c>
      <c r="D1037" s="2" t="s">
        <v>178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s="2" t="s">
        <v>54</v>
      </c>
      <c r="K1037" s="2" t="s">
        <v>162</v>
      </c>
      <c r="L1037" s="2">
        <f>1-(F1037/E1037)</f>
        <v>0.40398700101857687</v>
      </c>
      <c r="M1037" s="2">
        <f>N1037/E1037</f>
        <v>6.0629577533103749E-3</v>
      </c>
      <c r="N1037" s="38">
        <f>O1037-SUM(G1036:I1036)</f>
        <v>25000000</v>
      </c>
      <c r="O1037" s="38">
        <f>E1037-F1037</f>
        <v>1665800000</v>
      </c>
    </row>
    <row r="1038" spans="1:15" x14ac:dyDescent="0.35">
      <c r="A1038" s="2">
        <v>1064</v>
      </c>
      <c r="B1038" s="2" t="s">
        <v>487</v>
      </c>
      <c r="C1038" s="2" t="s">
        <v>15</v>
      </c>
      <c r="D1038" s="2" t="s">
        <v>180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s="2" t="s">
        <v>54</v>
      </c>
      <c r="K1038" s="2" t="s">
        <v>162</v>
      </c>
      <c r="L1038" s="2">
        <f>1-(F1038/E1038)</f>
        <v>0.40775829562594268</v>
      </c>
      <c r="M1038" s="2">
        <f>N1038/E1038</f>
        <v>0.15080599547511311</v>
      </c>
      <c r="N1038" s="38">
        <f>O1038-SUM(G1037:I1037)</f>
        <v>639900000</v>
      </c>
      <c r="O1038" s="38">
        <f>E1038-F1038</f>
        <v>1730200000</v>
      </c>
    </row>
    <row r="1039" spans="1:15" x14ac:dyDescent="0.35">
      <c r="A1039" s="2">
        <v>1065</v>
      </c>
      <c r="B1039" s="2" t="s">
        <v>487</v>
      </c>
      <c r="C1039" s="2" t="s">
        <v>17</v>
      </c>
      <c r="D1039" s="2" t="s">
        <v>181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s="2" t="s">
        <v>54</v>
      </c>
      <c r="K1039" s="2" t="s">
        <v>162</v>
      </c>
      <c r="L1039" s="2">
        <f>1-(F1039/E1039)</f>
        <v>0.40437120312827313</v>
      </c>
      <c r="M1039" s="2">
        <f>N1039/E1039</f>
        <v>0.14321625584805531</v>
      </c>
      <c r="N1039" s="38">
        <f>O1039-SUM(G1038:I1038)</f>
        <v>615300000</v>
      </c>
      <c r="O1039" s="38">
        <f>E1039-F1039</f>
        <v>1737300000</v>
      </c>
    </row>
    <row r="1040" spans="1:15" x14ac:dyDescent="0.35">
      <c r="A1040" s="2">
        <v>1066</v>
      </c>
      <c r="B1040" s="2" t="s">
        <v>487</v>
      </c>
      <c r="C1040" s="2" t="s">
        <v>19</v>
      </c>
      <c r="D1040" s="2" t="s">
        <v>182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s="2" t="s">
        <v>54</v>
      </c>
      <c r="K1040" s="2" t="s">
        <v>162</v>
      </c>
      <c r="L1040" s="2">
        <f>1-(F1040/E1040)</f>
        <v>0.4152102459480902</v>
      </c>
      <c r="M1040" s="2">
        <f>N1040/E1040</f>
        <v>0.1596509123880766</v>
      </c>
      <c r="N1040" s="38">
        <f>O1040-SUM(G1039:I1039)</f>
        <v>704300000</v>
      </c>
      <c r="O1040" s="38">
        <f>E1040-F1040</f>
        <v>1831700000</v>
      </c>
    </row>
    <row r="1041" spans="1:15" x14ac:dyDescent="0.35">
      <c r="A1041" s="2">
        <v>1067</v>
      </c>
      <c r="B1041" s="2" t="s">
        <v>488</v>
      </c>
      <c r="C1041" s="2" t="s">
        <v>11</v>
      </c>
      <c r="D1041" s="2" t="s">
        <v>12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s="2" t="s">
        <v>82</v>
      </c>
      <c r="K1041" s="2" t="s">
        <v>489</v>
      </c>
      <c r="L1041" s="2">
        <f>1-(F1041/E1041)</f>
        <v>0.16099898567892823</v>
      </c>
      <c r="M1041" s="2">
        <f>N1041/E1041</f>
        <v>-0.4172772197070625</v>
      </c>
      <c r="N1041" s="38">
        <f>O1041-SUM(G1040:I1040)</f>
        <v>-847866000</v>
      </c>
      <c r="O1041" s="38">
        <f>E1041-F1041</f>
        <v>327134000</v>
      </c>
    </row>
    <row r="1042" spans="1:15" x14ac:dyDescent="0.35">
      <c r="A1042" s="2">
        <v>1068</v>
      </c>
      <c r="B1042" s="2" t="s">
        <v>488</v>
      </c>
      <c r="C1042" s="2" t="s">
        <v>15</v>
      </c>
      <c r="D1042" s="2" t="s">
        <v>16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s="2" t="s">
        <v>82</v>
      </c>
      <c r="K1042" s="2" t="s">
        <v>489</v>
      </c>
      <c r="L1042" s="2">
        <f>1-(F1042/E1042)</f>
        <v>0.16884638776813909</v>
      </c>
      <c r="M1042" s="2">
        <f>N1042/E1042</f>
        <v>0.10583512057937855</v>
      </c>
      <c r="N1042" s="38">
        <f>O1042-SUM(G1041:I1041)</f>
        <v>228133000</v>
      </c>
      <c r="O1042" s="38">
        <f>E1042-F1042</f>
        <v>363957000</v>
      </c>
    </row>
    <row r="1043" spans="1:15" x14ac:dyDescent="0.35">
      <c r="A1043" s="2">
        <v>1069</v>
      </c>
      <c r="B1043" s="2" t="s">
        <v>488</v>
      </c>
      <c r="C1043" s="2" t="s">
        <v>17</v>
      </c>
      <c r="D1043" s="2" t="s">
        <v>18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s="2" t="s">
        <v>82</v>
      </c>
      <c r="K1043" s="2" t="s">
        <v>489</v>
      </c>
      <c r="L1043" s="2">
        <f>1-(F1043/E1043)</f>
        <v>0.17659521743260786</v>
      </c>
      <c r="M1043" s="2">
        <f>N1043/E1043</f>
        <v>0.12747405213947088</v>
      </c>
      <c r="N1043" s="38">
        <f>O1043-SUM(G1042:I1042)</f>
        <v>377062000</v>
      </c>
      <c r="O1043" s="38">
        <f>E1043-F1043</f>
        <v>522360000</v>
      </c>
    </row>
    <row r="1044" spans="1:15" x14ac:dyDescent="0.35">
      <c r="A1044" s="2">
        <v>1070</v>
      </c>
      <c r="B1044" s="2" t="s">
        <v>488</v>
      </c>
      <c r="C1044" s="2" t="s">
        <v>19</v>
      </c>
      <c r="D1044" s="2" t="s">
        <v>20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s="2" t="s">
        <v>82</v>
      </c>
      <c r="K1044" s="2" t="s">
        <v>489</v>
      </c>
      <c r="L1044" s="2">
        <f>1-(F1044/E1044)</f>
        <v>0.20391375223544106</v>
      </c>
      <c r="M1044" s="2">
        <f>N1044/E1044</f>
        <v>0.1574120585268832</v>
      </c>
      <c r="N1044" s="38">
        <f>O1044-SUM(G1043:I1043)</f>
        <v>557171000</v>
      </c>
      <c r="O1044" s="38">
        <f>E1044-F1044</f>
        <v>721767000</v>
      </c>
    </row>
    <row r="1045" spans="1:15" x14ac:dyDescent="0.35">
      <c r="A1045" s="2">
        <v>1071</v>
      </c>
      <c r="B1045" s="2" t="s">
        <v>490</v>
      </c>
      <c r="C1045" s="2" t="s">
        <v>11</v>
      </c>
      <c r="D1045" s="2" t="s">
        <v>12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s="2" t="s">
        <v>69</v>
      </c>
      <c r="K1045" s="2" t="s">
        <v>491</v>
      </c>
      <c r="L1045" s="2">
        <f>1-(F1045/E1045)</f>
        <v>1</v>
      </c>
      <c r="M1045" s="2">
        <f>N1045/E1045</f>
        <v>0.98038518953371356</v>
      </c>
      <c r="N1045" s="38">
        <f>O1045-SUM(G1044:I1044)</f>
        <v>11690113000</v>
      </c>
      <c r="O1045" s="38">
        <f>E1045-F1045</f>
        <v>11924000000</v>
      </c>
    </row>
    <row r="1046" spans="1:15" x14ac:dyDescent="0.35">
      <c r="A1046" s="2">
        <v>1072</v>
      </c>
      <c r="B1046" s="2" t="s">
        <v>490</v>
      </c>
      <c r="C1046" s="2" t="s">
        <v>15</v>
      </c>
      <c r="D1046" s="2" t="s">
        <v>16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s="2" t="s">
        <v>69</v>
      </c>
      <c r="K1046" s="2" t="s">
        <v>491</v>
      </c>
      <c r="L1046" s="2">
        <f>1-(F1046/E1046)</f>
        <v>1</v>
      </c>
      <c r="M1046" s="2">
        <f>N1046/E1046</f>
        <v>0.17665769513090288</v>
      </c>
      <c r="N1046" s="38">
        <f>O1046-SUM(G1045:I1045)</f>
        <v>2166000000</v>
      </c>
      <c r="O1046" s="38">
        <f>E1046-F1046</f>
        <v>12261000000</v>
      </c>
    </row>
    <row r="1047" spans="1:15" x14ac:dyDescent="0.35">
      <c r="A1047" s="2">
        <v>1073</v>
      </c>
      <c r="B1047" s="2" t="s">
        <v>490</v>
      </c>
      <c r="C1047" s="2" t="s">
        <v>17</v>
      </c>
      <c r="D1047" s="2" t="s">
        <v>18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s="2" t="s">
        <v>69</v>
      </c>
      <c r="K1047" s="2" t="s">
        <v>491</v>
      </c>
      <c r="L1047" s="2">
        <f>1-(F1047/E1047)</f>
        <v>1</v>
      </c>
      <c r="M1047" s="2">
        <f>N1047/E1047</f>
        <v>0.21365145548606285</v>
      </c>
      <c r="N1047" s="38">
        <f>O1047-SUM(G1046:I1046)</f>
        <v>2767000000</v>
      </c>
      <c r="O1047" s="38">
        <f>E1047-F1047</f>
        <v>12951000000</v>
      </c>
    </row>
    <row r="1048" spans="1:15" x14ac:dyDescent="0.35">
      <c r="A1048" s="2">
        <v>1074</v>
      </c>
      <c r="B1048" s="2" t="s">
        <v>490</v>
      </c>
      <c r="C1048" s="2" t="s">
        <v>19</v>
      </c>
      <c r="D1048" s="2" t="s">
        <v>20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s="2" t="s">
        <v>69</v>
      </c>
      <c r="K1048" s="2" t="s">
        <v>491</v>
      </c>
      <c r="L1048" s="2">
        <f>1-(F1048/E1048)</f>
        <v>1</v>
      </c>
      <c r="M1048" s="2">
        <f>N1048/E1048</f>
        <v>0.17397037151942915</v>
      </c>
      <c r="N1048" s="38">
        <f>O1048-SUM(G1047:I1047)</f>
        <v>2243000000</v>
      </c>
      <c r="O1048" s="38">
        <f>E1048-F1048</f>
        <v>12893000000</v>
      </c>
    </row>
    <row r="1049" spans="1:15" x14ac:dyDescent="0.35">
      <c r="A1049" s="2">
        <v>1075</v>
      </c>
      <c r="B1049" s="2" t="s">
        <v>492</v>
      </c>
      <c r="C1049" s="2" t="s">
        <v>11</v>
      </c>
      <c r="D1049" s="2" t="s">
        <v>16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s="2" t="s">
        <v>13</v>
      </c>
      <c r="K1049" s="2" t="s">
        <v>213</v>
      </c>
      <c r="L1049" s="2">
        <f>1-(F1049/E1049)</f>
        <v>0.47828058695863429</v>
      </c>
      <c r="M1049" s="2">
        <f>N1049/E1049</f>
        <v>0.13899776489261767</v>
      </c>
      <c r="N1049" s="38">
        <f>O1049-SUM(G1048:I1048)</f>
        <v>4291000000</v>
      </c>
      <c r="O1049" s="38">
        <f>E1049-F1049</f>
        <v>14765000000</v>
      </c>
    </row>
    <row r="1050" spans="1:15" x14ac:dyDescent="0.35">
      <c r="A1050" s="2">
        <v>1076</v>
      </c>
      <c r="B1050" s="2" t="s">
        <v>492</v>
      </c>
      <c r="C1050" s="2" t="s">
        <v>15</v>
      </c>
      <c r="D1050" s="2" t="s">
        <v>18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s="2" t="s">
        <v>13</v>
      </c>
      <c r="K1050" s="2" t="s">
        <v>213</v>
      </c>
      <c r="L1050" s="2">
        <f>1-(F1050/E1050)</f>
        <v>0.48314006473712323</v>
      </c>
      <c r="M1050" s="2">
        <f>N1050/E1050</f>
        <v>0.22862260771188839</v>
      </c>
      <c r="N1050" s="38">
        <f>O1050-SUM(G1049:I1049)</f>
        <v>7275000000</v>
      </c>
      <c r="O1050" s="38">
        <f>E1050-F1050</f>
        <v>15374000000</v>
      </c>
    </row>
    <row r="1051" spans="1:15" x14ac:dyDescent="0.35">
      <c r="A1051" s="2">
        <v>1077</v>
      </c>
      <c r="B1051" s="2" t="s">
        <v>492</v>
      </c>
      <c r="C1051" s="2" t="s">
        <v>17</v>
      </c>
      <c r="D1051" s="2" t="s">
        <v>20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s="2" t="s">
        <v>13</v>
      </c>
      <c r="K1051" s="2" t="s">
        <v>213</v>
      </c>
      <c r="L1051" s="2">
        <f>1-(F1051/E1051)</f>
        <v>0.49187421549844756</v>
      </c>
      <c r="M1051" s="2">
        <f>N1051/E1051</f>
        <v>0.21972649798506969</v>
      </c>
      <c r="N1051" s="38">
        <f>O1051-SUM(G1050:I1050)</f>
        <v>6652000000</v>
      </c>
      <c r="O1051" s="38">
        <f>E1051-F1051</f>
        <v>14891000000</v>
      </c>
    </row>
    <row r="1052" spans="1:15" x14ac:dyDescent="0.35">
      <c r="A1052" s="2">
        <v>1078</v>
      </c>
      <c r="B1052" s="2" t="s">
        <v>492</v>
      </c>
      <c r="C1052" s="2" t="s">
        <v>19</v>
      </c>
      <c r="D1052" s="2" t="s">
        <v>78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s="2" t="s">
        <v>13</v>
      </c>
      <c r="K1052" s="2" t="s">
        <v>213</v>
      </c>
      <c r="L1052" s="2">
        <f>1-(F1052/E1052)</f>
        <v>0.50048158357966055</v>
      </c>
      <c r="M1052" s="2">
        <f>N1052/E1052</f>
        <v>0.2366069945863363</v>
      </c>
      <c r="N1052" s="38">
        <f>O1052-SUM(G1051:I1051)</f>
        <v>7124000000</v>
      </c>
      <c r="O1052" s="38">
        <f>E1052-F1052</f>
        <v>15069000000</v>
      </c>
    </row>
    <row r="1053" spans="1:15" x14ac:dyDescent="0.35">
      <c r="A1053" s="2">
        <v>1079</v>
      </c>
      <c r="B1053" s="2" t="s">
        <v>493</v>
      </c>
      <c r="C1053" s="2" t="s">
        <v>11</v>
      </c>
      <c r="D1053" s="2" t="s">
        <v>12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s="2" t="s">
        <v>54</v>
      </c>
      <c r="K1053" s="2" t="s">
        <v>287</v>
      </c>
      <c r="L1053" s="2">
        <f>1-(F1053/E1053)</f>
        <v>0.51713251115396597</v>
      </c>
      <c r="M1053" s="2">
        <f>N1053/E1053</f>
        <v>-3.2903078659602407</v>
      </c>
      <c r="N1053" s="38">
        <f>O1053-SUM(G1052:I1052)</f>
        <v>-6780344000</v>
      </c>
      <c r="O1053" s="38">
        <f>E1053-F1053</f>
        <v>1065656000</v>
      </c>
    </row>
    <row r="1054" spans="1:15" x14ac:dyDescent="0.35">
      <c r="A1054" s="2">
        <v>1080</v>
      </c>
      <c r="B1054" s="2" t="s">
        <v>493</v>
      </c>
      <c r="C1054" s="2" t="s">
        <v>15</v>
      </c>
      <c r="D1054" s="2" t="s">
        <v>16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s="2" t="s">
        <v>54</v>
      </c>
      <c r="K1054" s="2" t="s">
        <v>287</v>
      </c>
      <c r="L1054" s="2">
        <f>1-(F1054/E1054)</f>
        <v>0.52213157955652267</v>
      </c>
      <c r="M1054" s="2">
        <f>N1054/E1054</f>
        <v>0.52213157955652267</v>
      </c>
      <c r="N1054" s="38">
        <f>O1054-SUM(G1053:I1053)</f>
        <v>1172931000</v>
      </c>
      <c r="O1054" s="38">
        <f>E1054-F1054</f>
        <v>1172931000</v>
      </c>
    </row>
    <row r="1055" spans="1:15" x14ac:dyDescent="0.35">
      <c r="A1055" s="2">
        <v>1081</v>
      </c>
      <c r="B1055" s="2" t="s">
        <v>493</v>
      </c>
      <c r="C1055" s="2" t="s">
        <v>17</v>
      </c>
      <c r="D1055" s="2" t="s">
        <v>18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s="2" t="s">
        <v>54</v>
      </c>
      <c r="K1055" s="2" t="s">
        <v>287</v>
      </c>
      <c r="L1055" s="2">
        <f>1-(F1055/E1055)</f>
        <v>0.54356279669450724</v>
      </c>
      <c r="M1055" s="2">
        <f>N1055/E1055</f>
        <v>0.54356279669450724</v>
      </c>
      <c r="N1055" s="38">
        <f>O1055-SUM(G1054:I1054)</f>
        <v>1339810000</v>
      </c>
      <c r="O1055" s="38">
        <f>E1055-F1055</f>
        <v>1339810000</v>
      </c>
    </row>
    <row r="1056" spans="1:15" x14ac:dyDescent="0.35">
      <c r="A1056" s="2">
        <v>1082</v>
      </c>
      <c r="B1056" s="2" t="s">
        <v>493</v>
      </c>
      <c r="C1056" s="2" t="s">
        <v>19</v>
      </c>
      <c r="D1056" s="2" t="s">
        <v>20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s="2" t="s">
        <v>54</v>
      </c>
      <c r="K1056" s="2" t="s">
        <v>287</v>
      </c>
      <c r="L1056" s="2">
        <f>1-(F1056/E1056)</f>
        <v>0.59954550196065182</v>
      </c>
      <c r="M1056" s="2">
        <f>N1056/E1056</f>
        <v>0.59954550196065182</v>
      </c>
      <c r="N1056" s="38">
        <f>O1056-SUM(G1055:I1055)</f>
        <v>1632301000</v>
      </c>
      <c r="O1056" s="38">
        <f>E1056-F1056</f>
        <v>1632301000</v>
      </c>
    </row>
    <row r="1057" spans="1:15" x14ac:dyDescent="0.35">
      <c r="A1057" s="2">
        <v>1083</v>
      </c>
      <c r="B1057" s="2" t="s">
        <v>494</v>
      </c>
      <c r="C1057" s="2" t="s">
        <v>11</v>
      </c>
      <c r="D1057" s="2" t="s">
        <v>12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s="2" t="s">
        <v>54</v>
      </c>
      <c r="K1057" s="2" t="s">
        <v>495</v>
      </c>
      <c r="L1057" s="2">
        <f>1-(F1057/E1057)</f>
        <v>0.38845560159233083</v>
      </c>
      <c r="M1057" s="2">
        <f>N1057/E1057</f>
        <v>0.38845560159233083</v>
      </c>
      <c r="N1057" s="38">
        <f>O1057-SUM(G1056:I1056)</f>
        <v>9563000000</v>
      </c>
      <c r="O1057" s="38">
        <f>E1057-F1057</f>
        <v>9563000000</v>
      </c>
    </row>
    <row r="1058" spans="1:15" x14ac:dyDescent="0.35">
      <c r="A1058" s="2">
        <v>1084</v>
      </c>
      <c r="B1058" s="2" t="s">
        <v>494</v>
      </c>
      <c r="C1058" s="2" t="s">
        <v>15</v>
      </c>
      <c r="D1058" s="2" t="s">
        <v>16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s="2" t="s">
        <v>54</v>
      </c>
      <c r="K1058" s="2" t="s">
        <v>495</v>
      </c>
      <c r="L1058" s="2">
        <f>1-(F1058/E1058)</f>
        <v>0.42740946619798903</v>
      </c>
      <c r="M1058" s="2">
        <f>N1058/E1058</f>
        <v>0.33548598054442902</v>
      </c>
      <c r="N1058" s="38">
        <f>O1058-SUM(G1057:I1057)</f>
        <v>8208000000</v>
      </c>
      <c r="O1058" s="38">
        <f>E1058-F1058</f>
        <v>10457000000</v>
      </c>
    </row>
    <row r="1059" spans="1:15" x14ac:dyDescent="0.35">
      <c r="A1059" s="2">
        <v>1085</v>
      </c>
      <c r="B1059" s="2" t="s">
        <v>494</v>
      </c>
      <c r="C1059" s="2" t="s">
        <v>17</v>
      </c>
      <c r="D1059" s="2" t="s">
        <v>18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s="2" t="s">
        <v>54</v>
      </c>
      <c r="K1059" s="2" t="s">
        <v>495</v>
      </c>
      <c r="L1059" s="2">
        <f>1-(F1059/E1059)</f>
        <v>0.41432183345567242</v>
      </c>
      <c r="M1059" s="2">
        <f>N1059/E1059</f>
        <v>0.31800016311883206</v>
      </c>
      <c r="N1059" s="38">
        <f>O1059-SUM(G1058:I1058)</f>
        <v>7798000000</v>
      </c>
      <c r="O1059" s="38">
        <f>E1059-F1059</f>
        <v>10160000000</v>
      </c>
    </row>
    <row r="1060" spans="1:15" x14ac:dyDescent="0.35">
      <c r="A1060" s="2">
        <v>1086</v>
      </c>
      <c r="B1060" s="2" t="s">
        <v>494</v>
      </c>
      <c r="C1060" s="2" t="s">
        <v>19</v>
      </c>
      <c r="D1060" s="2" t="s">
        <v>20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s="2" t="s">
        <v>54</v>
      </c>
      <c r="K1060" s="2" t="s">
        <v>495</v>
      </c>
      <c r="L1060" s="2">
        <f>1-(F1060/E1060)</f>
        <v>0.43697412911850275</v>
      </c>
      <c r="M1060" s="2">
        <f>N1060/E1060</f>
        <v>0.33706849099630415</v>
      </c>
      <c r="N1060" s="38">
        <f>O1060-SUM(G1059:I1059)</f>
        <v>8573000000</v>
      </c>
      <c r="O1060" s="38">
        <f>E1060-F1060</f>
        <v>11114000000</v>
      </c>
    </row>
    <row r="1061" spans="1:15" x14ac:dyDescent="0.35">
      <c r="A1061" s="2">
        <v>1087</v>
      </c>
      <c r="B1061" s="2" t="s">
        <v>496</v>
      </c>
      <c r="C1061" s="2" t="s">
        <v>11</v>
      </c>
      <c r="D1061" s="2" t="s">
        <v>129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s="2" t="s">
        <v>82</v>
      </c>
      <c r="K1061" s="2" t="s">
        <v>187</v>
      </c>
      <c r="L1061" s="2">
        <f>1-(F1061/E1061)</f>
        <v>0.51497207455756677</v>
      </c>
      <c r="M1061" s="2">
        <f>N1061/E1061</f>
        <v>0.32999125227104503</v>
      </c>
      <c r="N1061" s="38">
        <f>O1061-SUM(G1060:I1060)</f>
        <v>4904000000</v>
      </c>
      <c r="O1061" s="38">
        <f>E1061-F1061</f>
        <v>7653000000</v>
      </c>
    </row>
    <row r="1062" spans="1:15" x14ac:dyDescent="0.35">
      <c r="A1062" s="2">
        <v>1088</v>
      </c>
      <c r="B1062" s="2" t="s">
        <v>496</v>
      </c>
      <c r="C1062" s="2" t="s">
        <v>15</v>
      </c>
      <c r="D1062" s="2" t="s">
        <v>130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s="2" t="s">
        <v>82</v>
      </c>
      <c r="K1062" s="2" t="s">
        <v>187</v>
      </c>
      <c r="L1062" s="2">
        <f>1-(F1062/E1062)</f>
        <v>0.54077578051087982</v>
      </c>
      <c r="M1062" s="2">
        <f>N1062/E1062</f>
        <v>0.28325449385052032</v>
      </c>
      <c r="N1062" s="38">
        <f>O1062-SUM(G1061:I1061)</f>
        <v>4491000000</v>
      </c>
      <c r="O1062" s="38">
        <f>E1062-F1062</f>
        <v>8574000000</v>
      </c>
    </row>
    <row r="1063" spans="1:15" x14ac:dyDescent="0.35">
      <c r="A1063" s="2">
        <v>1089</v>
      </c>
      <c r="B1063" s="2" t="s">
        <v>496</v>
      </c>
      <c r="C1063" s="2" t="s">
        <v>17</v>
      </c>
      <c r="D1063" s="2" t="s">
        <v>131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s="2" t="s">
        <v>82</v>
      </c>
      <c r="K1063" s="2" t="s">
        <v>187</v>
      </c>
      <c r="L1063" s="2">
        <f>1-(F1063/E1063)</f>
        <v>0.54543030464635689</v>
      </c>
      <c r="M1063" s="2">
        <f>N1063/E1063</f>
        <v>0.24551696553563096</v>
      </c>
      <c r="N1063" s="38">
        <f>O1063-SUM(G1062:I1062)</f>
        <v>3683000000</v>
      </c>
      <c r="O1063" s="38">
        <f>E1063-F1063</f>
        <v>8182000000</v>
      </c>
    </row>
    <row r="1064" spans="1:15" x14ac:dyDescent="0.35">
      <c r="A1064" s="2">
        <v>1090</v>
      </c>
      <c r="B1064" s="2" t="s">
        <v>496</v>
      </c>
      <c r="C1064" s="2" t="s">
        <v>19</v>
      </c>
      <c r="D1064" s="2" t="s">
        <v>132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s="2" t="s">
        <v>82</v>
      </c>
      <c r="K1064" s="2" t="s">
        <v>187</v>
      </c>
      <c r="L1064" s="2">
        <f>1-(F1064/E1064)</f>
        <v>0.51970078506887862</v>
      </c>
      <c r="M1064" s="2">
        <f>N1064/E1064</f>
        <v>0.2037475929491927</v>
      </c>
      <c r="N1064" s="38">
        <f>O1064-SUM(G1063:I1063)</f>
        <v>2751000000</v>
      </c>
      <c r="O1064" s="38">
        <f>E1064-F1064</f>
        <v>7017000000</v>
      </c>
    </row>
    <row r="1065" spans="1:15" x14ac:dyDescent="0.35">
      <c r="A1065" s="2">
        <v>1091</v>
      </c>
      <c r="B1065" s="2" t="s">
        <v>497</v>
      </c>
      <c r="C1065" s="2" t="s">
        <v>11</v>
      </c>
      <c r="D1065" s="2" t="s">
        <v>247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s="2" t="s">
        <v>82</v>
      </c>
      <c r="K1065" s="2" t="s">
        <v>187</v>
      </c>
      <c r="L1065" s="2">
        <f>1-(F1065/E1065)</f>
        <v>0.27673674817778049</v>
      </c>
      <c r="M1065" s="2">
        <f>N1065/E1065</f>
        <v>-0.1588915290602661</v>
      </c>
      <c r="N1065" s="38">
        <f>O1065-SUM(G1064:I1064)</f>
        <v>-1584800000</v>
      </c>
      <c r="O1065" s="38">
        <f>E1065-F1065</f>
        <v>2760200000</v>
      </c>
    </row>
    <row r="1066" spans="1:15" x14ac:dyDescent="0.35">
      <c r="A1066" s="2">
        <v>1092</v>
      </c>
      <c r="B1066" s="2" t="s">
        <v>497</v>
      </c>
      <c r="C1066" s="2" t="s">
        <v>15</v>
      </c>
      <c r="D1066" s="2" t="s">
        <v>18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s="2" t="s">
        <v>82</v>
      </c>
      <c r="K1066" s="2" t="s">
        <v>187</v>
      </c>
      <c r="L1066" s="2">
        <f>1-(F1066/E1066)</f>
        <v>0.21274763135228247</v>
      </c>
      <c r="M1066" s="2">
        <f>N1066/E1066</f>
        <v>0.15194681861348527</v>
      </c>
      <c r="N1066" s="38">
        <f>O1066-SUM(G1065:I1065)</f>
        <v>1376000000</v>
      </c>
      <c r="O1066" s="38">
        <f>E1066-F1066</f>
        <v>1926600000</v>
      </c>
    </row>
    <row r="1067" spans="1:15" x14ac:dyDescent="0.35">
      <c r="A1067" s="2">
        <v>1093</v>
      </c>
      <c r="B1067" s="2" t="s">
        <v>497</v>
      </c>
      <c r="C1067" s="2" t="s">
        <v>17</v>
      </c>
      <c r="D1067" s="2" t="s">
        <v>20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s="2" t="s">
        <v>82</v>
      </c>
      <c r="K1067" s="2" t="s">
        <v>187</v>
      </c>
      <c r="L1067" s="2">
        <f>1-(F1067/E1067)</f>
        <v>0.1931244589839578</v>
      </c>
      <c r="M1067" s="2">
        <f>N1067/E1067</f>
        <v>0.13626297033264759</v>
      </c>
      <c r="N1067" s="38">
        <f>O1067-SUM(G1066:I1066)</f>
        <v>1212100000</v>
      </c>
      <c r="O1067" s="38">
        <f>E1067-F1067</f>
        <v>1717900000</v>
      </c>
    </row>
    <row r="1068" spans="1:15" x14ac:dyDescent="0.35">
      <c r="A1068" s="2">
        <v>1094</v>
      </c>
      <c r="B1068" s="2" t="s">
        <v>497</v>
      </c>
      <c r="C1068" s="2" t="s">
        <v>19</v>
      </c>
      <c r="D1068" s="2" t="s">
        <v>78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s="2" t="s">
        <v>82</v>
      </c>
      <c r="K1068" s="2" t="s">
        <v>187</v>
      </c>
      <c r="L1068" s="2">
        <f>1-(F1068/E1068)</f>
        <v>0.11308426872172894</v>
      </c>
      <c r="M1068" s="2">
        <f>N1068/E1068</f>
        <v>5.1781426257887973E-2</v>
      </c>
      <c r="N1068" s="38">
        <f>O1068-SUM(G1067:I1067)</f>
        <v>370900000</v>
      </c>
      <c r="O1068" s="38">
        <f>E1068-F1068</f>
        <v>810000000</v>
      </c>
    </row>
    <row r="1069" spans="1:15" x14ac:dyDescent="0.35">
      <c r="A1069" s="2">
        <v>1095</v>
      </c>
      <c r="B1069" s="2" t="s">
        <v>498</v>
      </c>
      <c r="C1069" s="2" t="s">
        <v>11</v>
      </c>
      <c r="D1069" s="2" t="s">
        <v>12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s="2" t="s">
        <v>110</v>
      </c>
      <c r="K1069" s="2" t="s">
        <v>434</v>
      </c>
      <c r="L1069" s="2">
        <f>1-(F1069/E1069)</f>
        <v>0.16165509526646649</v>
      </c>
      <c r="M1069" s="2">
        <f>N1069/E1069</f>
        <v>0.15568498230852473</v>
      </c>
      <c r="N1069" s="38">
        <f>O1069-SUM(G1068:I1068)</f>
        <v>12804000000</v>
      </c>
      <c r="O1069" s="38">
        <f>E1069-F1069</f>
        <v>13295000000</v>
      </c>
    </row>
    <row r="1070" spans="1:15" x14ac:dyDescent="0.35">
      <c r="A1070" s="2">
        <v>1096</v>
      </c>
      <c r="B1070" s="2" t="s">
        <v>498</v>
      </c>
      <c r="C1070" s="2" t="s">
        <v>15</v>
      </c>
      <c r="D1070" s="2" t="s">
        <v>16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s="2" t="s">
        <v>110</v>
      </c>
      <c r="K1070" s="2" t="s">
        <v>434</v>
      </c>
      <c r="L1070" s="2">
        <f>1-(F1070/E1070)</f>
        <v>0.12382188498402558</v>
      </c>
      <c r="M1070" s="2">
        <f>N1070/E1070</f>
        <v>4.1982827476038341E-2</v>
      </c>
      <c r="N1070" s="38">
        <f>O1070-SUM(G1069:I1069)</f>
        <v>4205000000</v>
      </c>
      <c r="O1070" s="38">
        <f>E1070-F1070</f>
        <v>12402000000</v>
      </c>
    </row>
    <row r="1071" spans="1:15" x14ac:dyDescent="0.35">
      <c r="A1071" s="2">
        <v>1097</v>
      </c>
      <c r="B1071" s="2" t="s">
        <v>498</v>
      </c>
      <c r="C1071" s="2" t="s">
        <v>17</v>
      </c>
      <c r="D1071" s="2" t="s">
        <v>18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s="2" t="s">
        <v>110</v>
      </c>
      <c r="K1071" s="2" t="s">
        <v>434</v>
      </c>
      <c r="L1071" s="2">
        <f>1-(F1071/E1071)</f>
        <v>0.13844219307482342</v>
      </c>
      <c r="M1071" s="2">
        <f>N1071/E1071</f>
        <v>4.5707801302432093E-2</v>
      </c>
      <c r="N1071" s="38">
        <f>O1071-SUM(G1070:I1070)</f>
        <v>4471000000</v>
      </c>
      <c r="O1071" s="38">
        <f>E1071-F1071</f>
        <v>13542000000</v>
      </c>
    </row>
    <row r="1072" spans="1:15" x14ac:dyDescent="0.35">
      <c r="A1072" s="2">
        <v>1098</v>
      </c>
      <c r="B1072" s="2" t="s">
        <v>498</v>
      </c>
      <c r="C1072" s="2" t="s">
        <v>19</v>
      </c>
      <c r="D1072" s="2" t="s">
        <v>20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s="2" t="s">
        <v>110</v>
      </c>
      <c r="K1072" s="2" t="s">
        <v>434</v>
      </c>
      <c r="L1072" s="2">
        <f>1-(F1072/E1072)</f>
        <v>0.22428557549513539</v>
      </c>
      <c r="M1072" s="2">
        <f>N1072/E1072</f>
        <v>8.8603905566890115E-2</v>
      </c>
      <c r="N1072" s="38">
        <f>O1072-SUM(G1071:I1071)</f>
        <v>6384000000</v>
      </c>
      <c r="O1072" s="38">
        <f>E1072-F1072</f>
        <v>16160000000</v>
      </c>
    </row>
    <row r="1073" spans="1:15" x14ac:dyDescent="0.35">
      <c r="A1073" s="2">
        <v>1099</v>
      </c>
      <c r="B1073" s="2" t="s">
        <v>499</v>
      </c>
      <c r="C1073" s="2" t="s">
        <v>11</v>
      </c>
      <c r="D1073" s="2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s="2" t="s">
        <v>34</v>
      </c>
      <c r="K1073" s="2" t="s">
        <v>35</v>
      </c>
      <c r="L1073" s="2">
        <f>1-(F1073/E1073)</f>
        <v>0.65206169208961851</v>
      </c>
      <c r="M1073" s="2">
        <f>N1073/E1073</f>
        <v>0.4050606131127425</v>
      </c>
      <c r="N1073" s="38">
        <f>O1073-SUM(G1072:I1072)</f>
        <v>19146000000</v>
      </c>
      <c r="O1073" s="38">
        <f>E1073-F1073</f>
        <v>30821000000</v>
      </c>
    </row>
    <row r="1074" spans="1:15" x14ac:dyDescent="0.35">
      <c r="A1074" s="2">
        <v>1100</v>
      </c>
      <c r="B1074" s="2" t="s">
        <v>499</v>
      </c>
      <c r="C1074" s="2" t="s">
        <v>15</v>
      </c>
      <c r="D1074" s="2" t="s">
        <v>16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s="2" t="s">
        <v>34</v>
      </c>
      <c r="K1074" s="2" t="s">
        <v>35</v>
      </c>
      <c r="L1074" s="2">
        <f>1-(F1074/E1074)</f>
        <v>0.6149705902391388</v>
      </c>
      <c r="M1074" s="2">
        <f>N1074/E1074</f>
        <v>0.13932732268980083</v>
      </c>
      <c r="N1074" s="38">
        <f>O1074-SUM(G1073:I1073)</f>
        <v>6135000000</v>
      </c>
      <c r="O1074" s="38">
        <f>E1074-F1074</f>
        <v>27079000000</v>
      </c>
    </row>
    <row r="1075" spans="1:15" x14ac:dyDescent="0.35">
      <c r="A1075" s="2">
        <v>1101</v>
      </c>
      <c r="B1075" s="2" t="s">
        <v>499</v>
      </c>
      <c r="C1075" s="2" t="s">
        <v>17</v>
      </c>
      <c r="D1075" s="2" t="s">
        <v>18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s="2" t="s">
        <v>34</v>
      </c>
      <c r="K1075" s="2" t="s">
        <v>35</v>
      </c>
      <c r="L1075" s="2">
        <f>1-(F1075/E1075)</f>
        <v>0.60300210715723179</v>
      </c>
      <c r="M1075" s="2">
        <f>N1075/E1075</f>
        <v>0.14335771953500484</v>
      </c>
      <c r="N1075" s="38">
        <f>O1075-SUM(G1074:I1074)</f>
        <v>6055000000</v>
      </c>
      <c r="O1075" s="38">
        <f>E1075-F1075</f>
        <v>25469000000</v>
      </c>
    </row>
    <row r="1076" spans="1:15" x14ac:dyDescent="0.35">
      <c r="A1076" s="2">
        <v>1102</v>
      </c>
      <c r="B1076" s="2" t="s">
        <v>499</v>
      </c>
      <c r="C1076" s="2" t="s">
        <v>19</v>
      </c>
      <c r="D1076" s="2" t="s">
        <v>20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s="2" t="s">
        <v>34</v>
      </c>
      <c r="K1076" s="2" t="s">
        <v>35</v>
      </c>
      <c r="L1076" s="2">
        <f>1-(F1076/E1076)</f>
        <v>0.62190490657754816</v>
      </c>
      <c r="M1076" s="2">
        <f>N1076/E1076</f>
        <v>0.14628588789305788</v>
      </c>
      <c r="N1076" s="38">
        <f>O1076-SUM(G1075:I1075)</f>
        <v>5778000000</v>
      </c>
      <c r="O1076" s="38">
        <f>E1076-F1076</f>
        <v>24564000000</v>
      </c>
    </row>
    <row r="1077" spans="1:15" x14ac:dyDescent="0.35">
      <c r="A1077" s="2">
        <v>1103</v>
      </c>
      <c r="B1077" s="2" t="s">
        <v>500</v>
      </c>
      <c r="C1077" s="2" t="s">
        <v>11</v>
      </c>
      <c r="D1077" s="2" t="s">
        <v>12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s="2" t="s">
        <v>110</v>
      </c>
      <c r="K1077" s="2" t="s">
        <v>111</v>
      </c>
      <c r="L1077" s="2">
        <f>1-(F1077/E1077)</f>
        <v>0.82625773023566773</v>
      </c>
      <c r="M1077" s="2">
        <f>N1077/E1077</f>
        <v>-0.59585492227979275</v>
      </c>
      <c r="N1077" s="38">
        <f>O1077-SUM(G1076:I1076)</f>
        <v>-7130000000</v>
      </c>
      <c r="O1077" s="38">
        <f>E1077-F1077</f>
        <v>9887000000</v>
      </c>
    </row>
    <row r="1078" spans="1:15" x14ac:dyDescent="0.35">
      <c r="A1078" s="2">
        <v>1104</v>
      </c>
      <c r="B1078" s="2" t="s">
        <v>500</v>
      </c>
      <c r="C1078" s="2" t="s">
        <v>15</v>
      </c>
      <c r="D1078" s="2" t="s">
        <v>16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s="2" t="s">
        <v>110</v>
      </c>
      <c r="K1078" s="2" t="s">
        <v>111</v>
      </c>
      <c r="L1078" s="2">
        <f>1-(F1078/E1078)</f>
        <v>0.80962472406181019</v>
      </c>
      <c r="M1078" s="2">
        <f>N1078/E1078</f>
        <v>0.27761589403973508</v>
      </c>
      <c r="N1078" s="38">
        <f>O1078-SUM(G1077:I1077)</f>
        <v>3144000000</v>
      </c>
      <c r="O1078" s="38">
        <f>E1078-F1078</f>
        <v>9169000000</v>
      </c>
    </row>
    <row r="1079" spans="1:15" x14ac:dyDescent="0.35">
      <c r="A1079" s="2">
        <v>1105</v>
      </c>
      <c r="B1079" s="2" t="s">
        <v>500</v>
      </c>
      <c r="C1079" s="2" t="s">
        <v>17</v>
      </c>
      <c r="D1079" s="2" t="s">
        <v>18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s="2" t="s">
        <v>110</v>
      </c>
      <c r="K1079" s="2" t="s">
        <v>111</v>
      </c>
      <c r="L1079" s="2">
        <f>1-(F1079/E1079)</f>
        <v>0.79291904849714179</v>
      </c>
      <c r="M1079" s="2">
        <f>N1079/E1079</f>
        <v>0.24257790890650932</v>
      </c>
      <c r="N1079" s="38">
        <f>O1079-SUM(G1078:I1078)</f>
        <v>2631000000</v>
      </c>
      <c r="O1079" s="38">
        <f>E1079-F1079</f>
        <v>8600000000</v>
      </c>
    </row>
    <row r="1080" spans="1:15" x14ac:dyDescent="0.35">
      <c r="A1080" s="2">
        <v>1106</v>
      </c>
      <c r="B1080" s="2" t="s">
        <v>500</v>
      </c>
      <c r="C1080" s="2" t="s">
        <v>19</v>
      </c>
      <c r="D1080" s="2" t="s">
        <v>20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s="2" t="s">
        <v>110</v>
      </c>
      <c r="K1080" s="2" t="s">
        <v>111</v>
      </c>
      <c r="L1080" s="2">
        <f>1-(F1080/E1080)</f>
        <v>0.69322709163346619</v>
      </c>
      <c r="M1080" s="2">
        <f>N1080/E1080</f>
        <v>-0.48170952553422675</v>
      </c>
      <c r="N1080" s="38">
        <f>O1080-SUM(G1079:I1079)</f>
        <v>-2660000000</v>
      </c>
      <c r="O1080" s="38">
        <f>E1080-F1080</f>
        <v>3828000000</v>
      </c>
    </row>
    <row r="1081" spans="1:15" x14ac:dyDescent="0.35">
      <c r="A1081" s="2">
        <v>1107</v>
      </c>
      <c r="B1081" s="2" t="s">
        <v>501</v>
      </c>
      <c r="C1081" s="2" t="s">
        <v>11</v>
      </c>
      <c r="D1081" s="2" t="s">
        <v>167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s="2" t="s">
        <v>28</v>
      </c>
      <c r="K1081" s="2" t="s">
        <v>502</v>
      </c>
      <c r="L1081" s="2">
        <f>1-(F1081/E1081)</f>
        <v>0.73814692545825888</v>
      </c>
      <c r="M1081" s="2">
        <f>N1081/E1081</f>
        <v>0.67664324525684338</v>
      </c>
      <c r="N1081" s="38">
        <f>O1081-SUM(G1080:I1080)</f>
        <v>52676000000</v>
      </c>
      <c r="O1081" s="38">
        <f>E1081-F1081</f>
        <v>57464000000</v>
      </c>
    </row>
    <row r="1082" spans="1:15" x14ac:dyDescent="0.35">
      <c r="A1082" s="2">
        <v>1108</v>
      </c>
      <c r="B1082" s="2" t="s">
        <v>501</v>
      </c>
      <c r="C1082" s="2" t="s">
        <v>15</v>
      </c>
      <c r="D1082" s="2" t="s">
        <v>168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s="2" t="s">
        <v>28</v>
      </c>
      <c r="K1082" s="2" t="s">
        <v>502</v>
      </c>
      <c r="L1082" s="2">
        <f>1-(F1082/E1082)</f>
        <v>0.68816003132449644</v>
      </c>
      <c r="M1082" s="2">
        <f>N1082/E1082</f>
        <v>0.33460781039466564</v>
      </c>
      <c r="N1082" s="38">
        <f>O1082-SUM(G1081:I1081)</f>
        <v>29055000000</v>
      </c>
      <c r="O1082" s="38">
        <f>E1082-F1082</f>
        <v>59755000000</v>
      </c>
    </row>
    <row r="1083" spans="1:15" x14ac:dyDescent="0.35">
      <c r="A1083" s="2">
        <v>1109</v>
      </c>
      <c r="B1083" s="2" t="s">
        <v>501</v>
      </c>
      <c r="C1083" s="2" t="s">
        <v>17</v>
      </c>
      <c r="D1083" s="2" t="s">
        <v>169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s="2" t="s">
        <v>28</v>
      </c>
      <c r="K1083" s="2" t="s">
        <v>502</v>
      </c>
      <c r="L1083" s="2">
        <f>1-(F1083/E1083)</f>
        <v>0.64695447745244716</v>
      </c>
      <c r="M1083" s="2">
        <f>N1083/E1083</f>
        <v>0.30640094037187432</v>
      </c>
      <c r="N1083" s="38">
        <f>O1083-SUM(G1082:I1082)</f>
        <v>28673000000</v>
      </c>
      <c r="O1083" s="38">
        <f>E1083-F1083</f>
        <v>60542000000</v>
      </c>
    </row>
    <row r="1084" spans="1:15" x14ac:dyDescent="0.35">
      <c r="A1084" s="2">
        <v>1110</v>
      </c>
      <c r="B1084" s="2" t="s">
        <v>501</v>
      </c>
      <c r="C1084" s="2" t="s">
        <v>19</v>
      </c>
      <c r="D1084" s="2" t="s">
        <v>170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s="2" t="s">
        <v>28</v>
      </c>
      <c r="K1084" s="2" t="s">
        <v>502</v>
      </c>
      <c r="L1084" s="2">
        <f>1-(F1084/E1084)</f>
        <v>0.61579934364744493</v>
      </c>
      <c r="M1084" s="2">
        <f>N1084/E1084</f>
        <v>0.23640412564463198</v>
      </c>
      <c r="N1084" s="38">
        <f>O1084-SUM(G1083:I1083)</f>
        <v>20170000000</v>
      </c>
      <c r="O1084" s="38">
        <f>E1084-F1084</f>
        <v>52540000000</v>
      </c>
    </row>
    <row r="1085" spans="1:15" x14ac:dyDescent="0.35">
      <c r="A1085" s="2">
        <v>1111</v>
      </c>
      <c r="B1085" s="2" t="s">
        <v>503</v>
      </c>
      <c r="C1085" s="2" t="s">
        <v>11</v>
      </c>
      <c r="D1085" s="2" t="s">
        <v>12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s="2" t="s">
        <v>69</v>
      </c>
      <c r="K1085" s="2" t="s">
        <v>139</v>
      </c>
      <c r="L1085" s="2">
        <f>1-(F1085/E1085)</f>
        <v>0.97470446120649912</v>
      </c>
      <c r="M1085" s="2">
        <f>N1085/E1085</f>
        <v>-5.8051404277108372</v>
      </c>
      <c r="N1085" s="38">
        <f>O1085-SUM(G1084:I1084)</f>
        <v>-26755631000</v>
      </c>
      <c r="O1085" s="38">
        <f>E1085-F1085</f>
        <v>4492369000</v>
      </c>
    </row>
    <row r="1086" spans="1:15" x14ac:dyDescent="0.35">
      <c r="A1086" s="2">
        <v>1112</v>
      </c>
      <c r="B1086" s="2" t="s">
        <v>503</v>
      </c>
      <c r="C1086" s="2" t="s">
        <v>15</v>
      </c>
      <c r="D1086" s="2" t="s">
        <v>16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s="2" t="s">
        <v>69</v>
      </c>
      <c r="K1086" s="2" t="s">
        <v>139</v>
      </c>
      <c r="L1086" s="2">
        <f>1-(F1086/E1086)</f>
        <v>0.98264565615747224</v>
      </c>
      <c r="M1086" s="2">
        <f>N1086/E1086</f>
        <v>0.4200250117210042</v>
      </c>
      <c r="N1086" s="38">
        <f>O1086-SUM(G1085:I1085)</f>
        <v>2025587000</v>
      </c>
      <c r="O1086" s="38">
        <f>E1086-F1086</f>
        <v>4738847000</v>
      </c>
    </row>
    <row r="1087" spans="1:15" x14ac:dyDescent="0.35">
      <c r="A1087" s="2">
        <v>1113</v>
      </c>
      <c r="B1087" s="2" t="s">
        <v>503</v>
      </c>
      <c r="C1087" s="2" t="s">
        <v>17</v>
      </c>
      <c r="D1087" s="2" t="s">
        <v>18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s="2" t="s">
        <v>69</v>
      </c>
      <c r="K1087" s="2" t="s">
        <v>139</v>
      </c>
      <c r="L1087" s="2">
        <f>1-(F1087/E1087)</f>
        <v>0.98668053165545855</v>
      </c>
      <c r="M1087" s="2">
        <f>N1087/E1087</f>
        <v>0.40121216599980997</v>
      </c>
      <c r="N1087" s="38">
        <f>O1087-SUM(G1086:I1086)</f>
        <v>1900201000</v>
      </c>
      <c r="O1087" s="38">
        <f>E1087-F1087</f>
        <v>4673067000</v>
      </c>
    </row>
    <row r="1088" spans="1:15" x14ac:dyDescent="0.35">
      <c r="A1088" s="2">
        <v>1114</v>
      </c>
      <c r="B1088" s="2" t="s">
        <v>503</v>
      </c>
      <c r="C1088" s="2" t="s">
        <v>19</v>
      </c>
      <c r="D1088" s="2" t="s">
        <v>20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s="2" t="s">
        <v>69</v>
      </c>
      <c r="K1088" s="2" t="s">
        <v>139</v>
      </c>
      <c r="L1088" s="2">
        <f>1-(F1088/E1088)</f>
        <v>0.98522502837837811</v>
      </c>
      <c r="M1088" s="2">
        <f>N1088/E1088</f>
        <v>0.42206629821647074</v>
      </c>
      <c r="N1088" s="38">
        <f>O1088-SUM(G1087:I1087)</f>
        <v>2108593000</v>
      </c>
      <c r="O1088" s="38">
        <f>E1088-F1088</f>
        <v>4922067000</v>
      </c>
    </row>
    <row r="1089" spans="1:15" x14ac:dyDescent="0.35">
      <c r="A1089" s="2">
        <v>1115</v>
      </c>
      <c r="B1089" s="2" t="s">
        <v>504</v>
      </c>
      <c r="C1089" s="2" t="s">
        <v>11</v>
      </c>
      <c r="D1089" s="2" t="s">
        <v>16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s="2" t="s">
        <v>34</v>
      </c>
      <c r="K1089" s="2" t="s">
        <v>406</v>
      </c>
      <c r="L1089" s="2">
        <f>1-(F1089/E1089)</f>
        <v>0.53885922154611321</v>
      </c>
      <c r="M1089" s="2">
        <f>N1089/E1089</f>
        <v>-0.71921863729375546</v>
      </c>
      <c r="N1089" s="38">
        <f>O1089-SUM(G1088:I1088)</f>
        <v>-1711001000</v>
      </c>
      <c r="O1089" s="38">
        <f>E1089-F1089</f>
        <v>1281931000</v>
      </c>
    </row>
    <row r="1090" spans="1:15" x14ac:dyDescent="0.35">
      <c r="A1090" s="2">
        <v>1116</v>
      </c>
      <c r="B1090" s="2" t="s">
        <v>504</v>
      </c>
      <c r="C1090" s="2" t="s">
        <v>15</v>
      </c>
      <c r="D1090" s="2" t="s">
        <v>18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s="2" t="s">
        <v>34</v>
      </c>
      <c r="K1090" s="2" t="s">
        <v>406</v>
      </c>
      <c r="L1090" s="2">
        <f>1-(F1090/E1090)</f>
        <v>0.54656447771364491</v>
      </c>
      <c r="M1090" s="2">
        <f>N1090/E1090</f>
        <v>0.21125325474872514</v>
      </c>
      <c r="N1090" s="38">
        <f>O1090-SUM(G1089:I1089)</f>
        <v>525172000</v>
      </c>
      <c r="O1090" s="38">
        <f>E1090-F1090</f>
        <v>1358750000</v>
      </c>
    </row>
    <row r="1091" spans="1:15" x14ac:dyDescent="0.35">
      <c r="A1091" s="2">
        <v>1117</v>
      </c>
      <c r="B1091" s="2" t="s">
        <v>504</v>
      </c>
      <c r="C1091" s="2" t="s">
        <v>17</v>
      </c>
      <c r="D1091" s="2" t="s">
        <v>20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s="2" t="s">
        <v>34</v>
      </c>
      <c r="K1091" s="2" t="s">
        <v>406</v>
      </c>
      <c r="L1091" s="2">
        <f>1-(F1091/E1091)</f>
        <v>0.56440113264872904</v>
      </c>
      <c r="M1091" s="2">
        <f>N1091/E1091</f>
        <v>0.1965933706736154</v>
      </c>
      <c r="N1091" s="38">
        <f>O1091-SUM(G1090:I1090)</f>
        <v>470929000</v>
      </c>
      <c r="O1091" s="38">
        <f>E1091-F1091</f>
        <v>1351993000</v>
      </c>
    </row>
    <row r="1092" spans="1:15" x14ac:dyDescent="0.35">
      <c r="A1092" s="2">
        <v>1118</v>
      </c>
      <c r="B1092" s="2" t="s">
        <v>504</v>
      </c>
      <c r="C1092" s="2" t="s">
        <v>19</v>
      </c>
      <c r="D1092" s="2" t="s">
        <v>78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s="2" t="s">
        <v>34</v>
      </c>
      <c r="K1092" s="2" t="s">
        <v>406</v>
      </c>
      <c r="L1092" s="2">
        <f>1-(F1092/E1092)</f>
        <v>0.57234446071514999</v>
      </c>
      <c r="M1092" s="2">
        <f>N1092/E1092</f>
        <v>0.2331300181759684</v>
      </c>
      <c r="N1092" s="38">
        <f>O1092-SUM(G1091:I1091)</f>
        <v>584750000</v>
      </c>
      <c r="O1092" s="38">
        <f>E1092-F1092</f>
        <v>1435587000</v>
      </c>
    </row>
    <row r="1093" spans="1:15" x14ac:dyDescent="0.35">
      <c r="A1093" s="2">
        <v>1119</v>
      </c>
      <c r="B1093" s="2" t="s">
        <v>505</v>
      </c>
      <c r="C1093" s="2" t="s">
        <v>11</v>
      </c>
      <c r="D1093" s="2" t="s">
        <v>506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s="2" t="s">
        <v>28</v>
      </c>
      <c r="K1093" s="2" t="s">
        <v>50</v>
      </c>
      <c r="L1093" s="2">
        <f>1-(F1093/E1093)</f>
        <v>0.20357103493882944</v>
      </c>
      <c r="M1093" s="2">
        <f>N1093/E1093</f>
        <v>0.10562746610823322</v>
      </c>
      <c r="N1093" s="38">
        <f>O1093-SUM(G1092:I1092)</f>
        <v>958358000</v>
      </c>
      <c r="O1093" s="38">
        <f>E1093-F1093</f>
        <v>1847000000</v>
      </c>
    </row>
    <row r="1094" spans="1:15" x14ac:dyDescent="0.35">
      <c r="A1094" s="2">
        <v>1120</v>
      </c>
      <c r="B1094" s="2" t="s">
        <v>505</v>
      </c>
      <c r="C1094" s="2" t="s">
        <v>15</v>
      </c>
      <c r="D1094" s="2" t="s">
        <v>507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s="2" t="s">
        <v>28</v>
      </c>
      <c r="K1094" s="2" t="s">
        <v>50</v>
      </c>
      <c r="L1094" s="2">
        <f>1-(F1094/E1094)</f>
        <v>0.33237559603863553</v>
      </c>
      <c r="M1094" s="2">
        <f>N1094/E1094</f>
        <v>0.2415943269348331</v>
      </c>
      <c r="N1094" s="38">
        <f>O1094-SUM(G1093:I1093)</f>
        <v>3952000000</v>
      </c>
      <c r="O1094" s="38">
        <f>E1094-F1094</f>
        <v>5437000000</v>
      </c>
    </row>
    <row r="1095" spans="1:15" x14ac:dyDescent="0.35">
      <c r="A1095" s="2">
        <v>1121</v>
      </c>
      <c r="B1095" s="2" t="s">
        <v>505</v>
      </c>
      <c r="C1095" s="2" t="s">
        <v>17</v>
      </c>
      <c r="D1095" s="3">
        <v>42072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s="2" t="s">
        <v>28</v>
      </c>
      <c r="K1095" s="2" t="s">
        <v>50</v>
      </c>
      <c r="L1095" s="2">
        <f>1-(F1095/E1095)</f>
        <v>0.32207262845849804</v>
      </c>
      <c r="M1095" s="2">
        <f>N1095/E1095</f>
        <v>0.17940958498023715</v>
      </c>
      <c r="N1095" s="38">
        <f>O1095-SUM(G1094:I1094)</f>
        <v>2905000000</v>
      </c>
      <c r="O1095" s="38">
        <f>E1095-F1095</f>
        <v>5215000000</v>
      </c>
    </row>
    <row r="1096" spans="1:15" x14ac:dyDescent="0.35">
      <c r="A1096" s="2">
        <v>1122</v>
      </c>
      <c r="B1096" s="2" t="s">
        <v>505</v>
      </c>
      <c r="C1096" s="2" t="s">
        <v>19</v>
      </c>
      <c r="D1096" s="3">
        <v>42378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s="2" t="s">
        <v>28</v>
      </c>
      <c r="K1096" s="2" t="s">
        <v>50</v>
      </c>
      <c r="L1096" s="2">
        <f>1-(F1096/E1096)</f>
        <v>0.20203242196951365</v>
      </c>
      <c r="M1096" s="2">
        <f>N1096/E1096</f>
        <v>2.3469634647955481E-2</v>
      </c>
      <c r="N1096" s="38">
        <f>O1096-SUM(G1095:I1095)</f>
        <v>291000000</v>
      </c>
      <c r="O1096" s="38">
        <f>E1096-F1096</f>
        <v>2505000000</v>
      </c>
    </row>
    <row r="1097" spans="1:15" x14ac:dyDescent="0.35">
      <c r="A1097" s="2">
        <v>1123</v>
      </c>
      <c r="B1097" s="2" t="s">
        <v>508</v>
      </c>
      <c r="C1097" s="2" t="s">
        <v>11</v>
      </c>
      <c r="D1097" s="2" t="s">
        <v>12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s="2" t="s">
        <v>110</v>
      </c>
      <c r="K1097" s="2" t="s">
        <v>193</v>
      </c>
      <c r="L1097" s="2">
        <f>1-(F1097/E1097)</f>
        <v>0.76584110925683335</v>
      </c>
      <c r="M1097" s="2">
        <f>N1097/E1097</f>
        <v>0.27327976204296223</v>
      </c>
      <c r="N1097" s="38">
        <f>O1097-SUM(G1096:I1096)</f>
        <v>1259427000</v>
      </c>
      <c r="O1097" s="38">
        <f>E1097-F1097</f>
        <v>3529427000</v>
      </c>
    </row>
    <row r="1098" spans="1:15" x14ac:dyDescent="0.35">
      <c r="A1098" s="2">
        <v>1124</v>
      </c>
      <c r="B1098" s="2" t="s">
        <v>508</v>
      </c>
      <c r="C1098" s="2" t="s">
        <v>15</v>
      </c>
      <c r="D1098" s="2" t="s">
        <v>16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s="2" t="s">
        <v>110</v>
      </c>
      <c r="K1098" s="2" t="s">
        <v>193</v>
      </c>
      <c r="L1098" s="2">
        <f>1-(F1098/E1098)</f>
        <v>0.76418482101144314</v>
      </c>
      <c r="M1098" s="2">
        <f>N1098/E1098</f>
        <v>0.46742344644498096</v>
      </c>
      <c r="N1098" s="38">
        <f>O1098-SUM(G1097:I1097)</f>
        <v>2483274000</v>
      </c>
      <c r="O1098" s="38">
        <f>E1098-F1098</f>
        <v>4059874000</v>
      </c>
    </row>
    <row r="1099" spans="1:15" x14ac:dyDescent="0.35">
      <c r="A1099" s="2">
        <v>1125</v>
      </c>
      <c r="B1099" s="2" t="s">
        <v>508</v>
      </c>
      <c r="C1099" s="2" t="s">
        <v>17</v>
      </c>
      <c r="D1099" s="2" t="s">
        <v>18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s="2" t="s">
        <v>110</v>
      </c>
      <c r="K1099" s="2" t="s">
        <v>193</v>
      </c>
      <c r="L1099" s="2">
        <f>1-(F1099/E1099)</f>
        <v>0.79393045818504415</v>
      </c>
      <c r="M1099" s="2">
        <f>N1099/E1099</f>
        <v>0.40275741817867611</v>
      </c>
      <c r="N1099" s="38">
        <f>O1099-SUM(G1098:I1098)</f>
        <v>2130157000</v>
      </c>
      <c r="O1099" s="38">
        <f>E1099-F1099</f>
        <v>4199045000</v>
      </c>
    </row>
    <row r="1100" spans="1:15" x14ac:dyDescent="0.35">
      <c r="A1100" s="2">
        <v>1126</v>
      </c>
      <c r="B1100" s="2" t="s">
        <v>508</v>
      </c>
      <c r="C1100" s="2" t="s">
        <v>19</v>
      </c>
      <c r="D1100" s="2" t="s">
        <v>20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s="2" t="s">
        <v>110</v>
      </c>
      <c r="K1100" s="2" t="s">
        <v>193</v>
      </c>
      <c r="L1100" s="2">
        <f>1-(F1100/E1100)</f>
        <v>0.70137374978292977</v>
      </c>
      <c r="M1100" s="2">
        <f>N1100/E1100</f>
        <v>-0.16986519398546743</v>
      </c>
      <c r="N1100" s="38">
        <f>O1100-SUM(G1099:I1099)</f>
        <v>-473434000</v>
      </c>
      <c r="O1100" s="38">
        <f>E1100-F1100</f>
        <v>1954810000</v>
      </c>
    </row>
    <row r="1101" spans="1:15" x14ac:dyDescent="0.35">
      <c r="A1101" s="2">
        <v>1127</v>
      </c>
      <c r="B1101" s="2" t="s">
        <v>509</v>
      </c>
      <c r="C1101" s="2" t="s">
        <v>11</v>
      </c>
      <c r="D1101" s="2" t="s">
        <v>18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s="2" t="s">
        <v>34</v>
      </c>
      <c r="K1101" s="2" t="s">
        <v>35</v>
      </c>
      <c r="L1101" s="2">
        <f>1-(F1101/E1101)</f>
        <v>0.45701849836779107</v>
      </c>
      <c r="M1101" s="2">
        <f>N1101/E1101</f>
        <v>0.19263355614280533</v>
      </c>
      <c r="N1101" s="38">
        <f>O1101-SUM(G1100:I1100)</f>
        <v>1487054000</v>
      </c>
      <c r="O1101" s="38">
        <f>E1101-F1101</f>
        <v>3528000000</v>
      </c>
    </row>
    <row r="1102" spans="1:15" x14ac:dyDescent="0.35">
      <c r="A1102" s="2">
        <v>1128</v>
      </c>
      <c r="B1102" s="2" t="s">
        <v>509</v>
      </c>
      <c r="C1102" s="2" t="s">
        <v>15</v>
      </c>
      <c r="D1102" s="2" t="s">
        <v>20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s="2" t="s">
        <v>34</v>
      </c>
      <c r="K1102" s="2" t="s">
        <v>35</v>
      </c>
      <c r="L1102" s="2">
        <f>1-(F1102/E1102)</f>
        <v>0.44712757044531404</v>
      </c>
      <c r="M1102" s="2">
        <f>N1102/E1102</f>
        <v>0.22150106582673157</v>
      </c>
      <c r="N1102" s="38">
        <f>O1102-SUM(G1101:I1101)</f>
        <v>2088600000</v>
      </c>
      <c r="O1102" s="38">
        <f>E1102-F1102</f>
        <v>4216100000</v>
      </c>
    </row>
    <row r="1103" spans="1:15" x14ac:dyDescent="0.35">
      <c r="A1103" s="2">
        <v>1132</v>
      </c>
      <c r="B1103" s="2" t="s">
        <v>510</v>
      </c>
      <c r="C1103" s="2" t="s">
        <v>11</v>
      </c>
      <c r="D1103" s="2" t="s">
        <v>16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s="2" t="s">
        <v>110</v>
      </c>
      <c r="K1103" s="2" t="s">
        <v>111</v>
      </c>
      <c r="L1103" s="2">
        <f>1-(F1103/E1103)</f>
        <v>0.83170488534396814</v>
      </c>
      <c r="M1103" s="2">
        <f>N1103/E1103</f>
        <v>0.26289132602193421</v>
      </c>
      <c r="N1103" s="38">
        <f>O1103-SUM(G1102:I1102)</f>
        <v>1318400000</v>
      </c>
      <c r="O1103" s="38">
        <f>E1103-F1103</f>
        <v>4171000000</v>
      </c>
    </row>
    <row r="1104" spans="1:15" x14ac:dyDescent="0.35">
      <c r="A1104" s="2">
        <v>1133</v>
      </c>
      <c r="B1104" s="2" t="s">
        <v>510</v>
      </c>
      <c r="C1104" s="2" t="s">
        <v>15</v>
      </c>
      <c r="D1104" s="2" t="s">
        <v>18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s="2" t="s">
        <v>110</v>
      </c>
      <c r="K1104" s="2" t="s">
        <v>111</v>
      </c>
      <c r="L1104" s="2">
        <f>1-(F1104/E1104)</f>
        <v>0.81524926686217003</v>
      </c>
      <c r="M1104" s="2">
        <f>N1104/E1104</f>
        <v>0.42150537634408602</v>
      </c>
      <c r="N1104" s="38">
        <f>O1104-SUM(G1103:I1103)</f>
        <v>2156000000</v>
      </c>
      <c r="O1104" s="38">
        <f>E1104-F1104</f>
        <v>4170000000</v>
      </c>
    </row>
    <row r="1105" spans="1:15" x14ac:dyDescent="0.35">
      <c r="A1105" s="2">
        <v>1134</v>
      </c>
      <c r="B1105" s="2" t="s">
        <v>510</v>
      </c>
      <c r="C1105" s="2" t="s">
        <v>17</v>
      </c>
      <c r="D1105" s="2" t="s">
        <v>20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s="2" t="s">
        <v>110</v>
      </c>
      <c r="K1105" s="2" t="s">
        <v>111</v>
      </c>
      <c r="L1105" s="2">
        <f>1-(F1105/E1105)</f>
        <v>0.69242852654728249</v>
      </c>
      <c r="M1105" s="2">
        <f>N1105/E1105</f>
        <v>-1.5708451146716932E-2</v>
      </c>
      <c r="N1105" s="38">
        <f>O1105-SUM(G1104:I1104)</f>
        <v>-50000000</v>
      </c>
      <c r="O1105" s="38">
        <f>E1105-F1105</f>
        <v>2204000000</v>
      </c>
    </row>
    <row r="1106" spans="1:15" x14ac:dyDescent="0.35">
      <c r="A1106" s="2">
        <v>1135</v>
      </c>
      <c r="B1106" s="2" t="s">
        <v>510</v>
      </c>
      <c r="C1106" s="2" t="s">
        <v>19</v>
      </c>
      <c r="D1106" s="2" t="s">
        <v>78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s="2" t="s">
        <v>110</v>
      </c>
      <c r="K1106" s="2" t="s">
        <v>111</v>
      </c>
      <c r="L1106" s="2">
        <f>1-(F1106/E1106)</f>
        <v>0.68977370380979663</v>
      </c>
      <c r="M1106" s="2">
        <f>N1106/E1106</f>
        <v>-0.13405900887997707</v>
      </c>
      <c r="N1106" s="38">
        <f>O1106-SUM(G1105:I1105)</f>
        <v>-468000000</v>
      </c>
      <c r="O1106" s="38">
        <f>E1106-F1106</f>
        <v>2408000000</v>
      </c>
    </row>
    <row r="1107" spans="1:15" x14ac:dyDescent="0.35">
      <c r="A1107" s="2">
        <v>1136</v>
      </c>
      <c r="B1107" s="2" t="s">
        <v>511</v>
      </c>
      <c r="C1107" s="2" t="s">
        <v>11</v>
      </c>
      <c r="D1107" s="2" t="s">
        <v>12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s="2" t="s">
        <v>69</v>
      </c>
      <c r="K1107" s="2" t="s">
        <v>481</v>
      </c>
      <c r="L1107" s="2">
        <f>1-(F1107/E1107)</f>
        <v>0.52166721799536886</v>
      </c>
      <c r="M1107" s="2">
        <f>N1107/E1107</f>
        <v>-0.36718491564670858</v>
      </c>
      <c r="N1107" s="38">
        <f>O1107-SUM(G1106:I1106)</f>
        <v>-1110000000</v>
      </c>
      <c r="O1107" s="38">
        <f>E1107-F1107</f>
        <v>1577000000</v>
      </c>
    </row>
    <row r="1108" spans="1:15" x14ac:dyDescent="0.35">
      <c r="A1108" s="2">
        <v>1137</v>
      </c>
      <c r="B1108" s="2" t="s">
        <v>511</v>
      </c>
      <c r="C1108" s="2" t="s">
        <v>15</v>
      </c>
      <c r="D1108" s="2" t="s">
        <v>16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s="2" t="s">
        <v>69</v>
      </c>
      <c r="K1108" s="2" t="s">
        <v>481</v>
      </c>
      <c r="L1108" s="2">
        <f>1-(F1108/E1108)</f>
        <v>0.5754838709677419</v>
      </c>
      <c r="M1108" s="2">
        <f>N1108/E1108</f>
        <v>0.2735483870967742</v>
      </c>
      <c r="N1108" s="38">
        <f>O1108-SUM(G1107:I1107)</f>
        <v>848000000</v>
      </c>
      <c r="O1108" s="38">
        <f>E1108-F1108</f>
        <v>1784000000</v>
      </c>
    </row>
    <row r="1109" spans="1:15" x14ac:dyDescent="0.35">
      <c r="A1109" s="2">
        <v>1138</v>
      </c>
      <c r="B1109" s="2" t="s">
        <v>511</v>
      </c>
      <c r="C1109" s="2" t="s">
        <v>17</v>
      </c>
      <c r="D1109" s="2" t="s">
        <v>18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s="2" t="s">
        <v>69</v>
      </c>
      <c r="K1109" s="2" t="s">
        <v>481</v>
      </c>
      <c r="L1109" s="2">
        <f>1-(F1109/E1109)</f>
        <v>0.57641146911025709</v>
      </c>
      <c r="M1109" s="2">
        <f>N1109/E1109</f>
        <v>0.22879101389299439</v>
      </c>
      <c r="N1109" s="38">
        <f>O1109-SUM(G1108:I1108)</f>
        <v>774000000</v>
      </c>
      <c r="O1109" s="38">
        <f>E1109-F1109</f>
        <v>1950000000</v>
      </c>
    </row>
    <row r="1110" spans="1:15" x14ac:dyDescent="0.35">
      <c r="A1110" s="2">
        <v>1139</v>
      </c>
      <c r="B1110" s="2" t="s">
        <v>511</v>
      </c>
      <c r="C1110" s="2" t="s">
        <v>19</v>
      </c>
      <c r="D1110" s="2" t="s">
        <v>20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s="2" t="s">
        <v>69</v>
      </c>
      <c r="K1110" s="2" t="s">
        <v>481</v>
      </c>
      <c r="L1110" s="2">
        <f>1-(F1110/E1110)</f>
        <v>0.6011543134872418</v>
      </c>
      <c r="M1110" s="2">
        <f>N1110/E1110</f>
        <v>0.22691373025516404</v>
      </c>
      <c r="N1110" s="38">
        <f>O1110-SUM(G1109:I1109)</f>
        <v>747000000</v>
      </c>
      <c r="O1110" s="38">
        <f>E1110-F1110</f>
        <v>1979000000</v>
      </c>
    </row>
    <row r="1111" spans="1:15" x14ac:dyDescent="0.35">
      <c r="A1111" s="2">
        <v>1140</v>
      </c>
      <c r="B1111" s="2" t="s">
        <v>512</v>
      </c>
      <c r="C1111" s="2" t="s">
        <v>11</v>
      </c>
      <c r="D1111" s="2" t="s">
        <v>12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s="2" t="s">
        <v>64</v>
      </c>
      <c r="K1111" s="2" t="s">
        <v>65</v>
      </c>
      <c r="L1111" s="2">
        <f>1-(F1111/E1111)</f>
        <v>0.41947250280583614</v>
      </c>
      <c r="M1111" s="2">
        <f>N1111/E1111</f>
        <v>0.33613916947250283</v>
      </c>
      <c r="N1111" s="38">
        <f>O1111-SUM(G1110:I1110)</f>
        <v>4792000000</v>
      </c>
      <c r="O1111" s="38">
        <f>E1111-F1111</f>
        <v>5980000000</v>
      </c>
    </row>
    <row r="1112" spans="1:15" x14ac:dyDescent="0.35">
      <c r="A1112" s="2">
        <v>1141</v>
      </c>
      <c r="B1112" s="2" t="s">
        <v>512</v>
      </c>
      <c r="C1112" s="2" t="s">
        <v>15</v>
      </c>
      <c r="D1112" s="2" t="s">
        <v>16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s="2" t="s">
        <v>64</v>
      </c>
      <c r="K1112" s="2" t="s">
        <v>65</v>
      </c>
      <c r="L1112" s="2">
        <f>1-(F1112/E1112)</f>
        <v>0.46141649048625788</v>
      </c>
      <c r="M1112" s="2">
        <f>N1112/E1112</f>
        <v>0.28276955602536996</v>
      </c>
      <c r="N1112" s="38">
        <f>O1112-SUM(G1111:I1111)</f>
        <v>4280000000</v>
      </c>
      <c r="O1112" s="38">
        <f>E1112-F1112</f>
        <v>6984000000</v>
      </c>
    </row>
    <row r="1113" spans="1:15" x14ac:dyDescent="0.35">
      <c r="A1113" s="2">
        <v>1142</v>
      </c>
      <c r="B1113" s="2" t="s">
        <v>512</v>
      </c>
      <c r="C1113" s="2" t="s">
        <v>17</v>
      </c>
      <c r="D1113" s="2" t="s">
        <v>18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s="2" t="s">
        <v>64</v>
      </c>
      <c r="K1113" s="2" t="s">
        <v>65</v>
      </c>
      <c r="L1113" s="2">
        <f>1-(F1113/E1113)</f>
        <v>0.48587039539392518</v>
      </c>
      <c r="M1113" s="2">
        <f>N1113/E1113</f>
        <v>0.28359085835144821</v>
      </c>
      <c r="N1113" s="38">
        <f>O1113-SUM(G1112:I1112)</f>
        <v>4827000000</v>
      </c>
      <c r="O1113" s="38">
        <f>E1113-F1113</f>
        <v>8270000000</v>
      </c>
    </row>
    <row r="1114" spans="1:15" x14ac:dyDescent="0.35">
      <c r="A1114" s="2">
        <v>1143</v>
      </c>
      <c r="B1114" s="2" t="s">
        <v>512</v>
      </c>
      <c r="C1114" s="2" t="s">
        <v>19</v>
      </c>
      <c r="D1114" s="2" t="s">
        <v>20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s="2" t="s">
        <v>64</v>
      </c>
      <c r="K1114" s="2" t="s">
        <v>65</v>
      </c>
      <c r="L1114" s="2">
        <f>1-(F1114/E1114)</f>
        <v>0.50840672538030418</v>
      </c>
      <c r="M1114" s="2">
        <f>N1114/E1114</f>
        <v>0.28680086926684206</v>
      </c>
      <c r="N1114" s="38">
        <f>O1114-SUM(G1113:I1113)</f>
        <v>5015000000</v>
      </c>
      <c r="O1114" s="38">
        <f>E1114-F1114</f>
        <v>8890000000</v>
      </c>
    </row>
    <row r="1115" spans="1:15" x14ac:dyDescent="0.35">
      <c r="A1115" s="2">
        <v>1144</v>
      </c>
      <c r="B1115" s="2" t="s">
        <v>513</v>
      </c>
      <c r="C1115" s="2" t="s">
        <v>11</v>
      </c>
      <c r="D1115" s="2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s="2" t="s">
        <v>82</v>
      </c>
      <c r="K1115" s="2" t="s">
        <v>514</v>
      </c>
      <c r="L1115" s="2">
        <f>1-(F1115/E1115)</f>
        <v>0.56503412284223198</v>
      </c>
      <c r="M1115" s="2">
        <f>N1115/E1115</f>
        <v>0.14050582095543959</v>
      </c>
      <c r="N1115" s="38">
        <f>O1115-SUM(G1114:I1114)</f>
        <v>1400000000</v>
      </c>
      <c r="O1115" s="38">
        <f>E1115-F1115</f>
        <v>5630000000</v>
      </c>
    </row>
    <row r="1116" spans="1:15" x14ac:dyDescent="0.35">
      <c r="A1116" s="2">
        <v>1145</v>
      </c>
      <c r="B1116" s="2" t="s">
        <v>513</v>
      </c>
      <c r="C1116" s="2" t="s">
        <v>15</v>
      </c>
      <c r="D1116" s="2" t="s">
        <v>16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s="2" t="s">
        <v>82</v>
      </c>
      <c r="K1116" s="2" t="s">
        <v>514</v>
      </c>
      <c r="L1116" s="2">
        <f>1-(F1116/E1116)</f>
        <v>0.37021630615640599</v>
      </c>
      <c r="M1116" s="2">
        <f>N1116/E1116</f>
        <v>7.3924411694794384E-2</v>
      </c>
      <c r="N1116" s="38">
        <f>O1116-SUM(G1115:I1115)</f>
        <v>622000000</v>
      </c>
      <c r="O1116" s="38">
        <f>E1116-F1116</f>
        <v>3115000000</v>
      </c>
    </row>
    <row r="1117" spans="1:15" x14ac:dyDescent="0.35">
      <c r="A1117" s="2">
        <v>1146</v>
      </c>
      <c r="B1117" s="2" t="s">
        <v>513</v>
      </c>
      <c r="C1117" s="2" t="s">
        <v>17</v>
      </c>
      <c r="D1117" s="2" t="s">
        <v>18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s="2" t="s">
        <v>82</v>
      </c>
      <c r="K1117" s="2" t="s">
        <v>514</v>
      </c>
      <c r="L1117" s="2">
        <f>1-(F1117/E1117)</f>
        <v>0.38878222709818977</v>
      </c>
      <c r="M1117" s="2">
        <f>N1117/E1117</f>
        <v>5.7597366977509598E-2</v>
      </c>
      <c r="N1117" s="38">
        <f>O1117-SUM(G1116:I1116)</f>
        <v>420000000</v>
      </c>
      <c r="O1117" s="38">
        <f>E1117-F1117</f>
        <v>2835000000</v>
      </c>
    </row>
    <row r="1118" spans="1:15" x14ac:dyDescent="0.35">
      <c r="A1118" s="2">
        <v>1147</v>
      </c>
      <c r="B1118" s="2" t="s">
        <v>513</v>
      </c>
      <c r="C1118" s="2" t="s">
        <v>19</v>
      </c>
      <c r="D1118" s="2" t="s">
        <v>20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s="2" t="s">
        <v>82</v>
      </c>
      <c r="K1118" s="2" t="s">
        <v>514</v>
      </c>
      <c r="L1118" s="2">
        <f>1-(F1118/E1118)</f>
        <v>0.44210117738387888</v>
      </c>
      <c r="M1118" s="2">
        <f>N1118/E1118</f>
        <v>0.17052658817440808</v>
      </c>
      <c r="N1118" s="38">
        <f>O1118-SUM(G1117:I1117)</f>
        <v>1318000000</v>
      </c>
      <c r="O1118" s="38">
        <f>E1118-F1118</f>
        <v>3417000000</v>
      </c>
    </row>
    <row r="1119" spans="1:15" x14ac:dyDescent="0.35">
      <c r="A1119" s="2">
        <v>1148</v>
      </c>
      <c r="B1119" s="2" t="s">
        <v>515</v>
      </c>
      <c r="C1119" s="2" t="s">
        <v>11</v>
      </c>
      <c r="D1119" s="2" t="s">
        <v>16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s="2" t="s">
        <v>28</v>
      </c>
      <c r="K1119" s="2" t="s">
        <v>80</v>
      </c>
      <c r="L1119" s="2">
        <f>1-(F1119/E1119)</f>
        <v>0.28742511821754957</v>
      </c>
      <c r="M1119" s="2">
        <f>N1119/E1119</f>
        <v>-0.21502518423558747</v>
      </c>
      <c r="N1119" s="38">
        <f>O1119-SUM(G1118:I1118)</f>
        <v>-940641000</v>
      </c>
      <c r="O1119" s="38">
        <f>E1119-F1119</f>
        <v>1257359000</v>
      </c>
    </row>
    <row r="1120" spans="1:15" x14ac:dyDescent="0.35">
      <c r="A1120" s="2">
        <v>1149</v>
      </c>
      <c r="B1120" s="2" t="s">
        <v>515</v>
      </c>
      <c r="C1120" s="2" t="s">
        <v>15</v>
      </c>
      <c r="D1120" s="2" t="s">
        <v>18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s="2" t="s">
        <v>28</v>
      </c>
      <c r="K1120" s="2" t="s">
        <v>80</v>
      </c>
      <c r="L1120" s="2">
        <f>1-(F1120/E1120)</f>
        <v>0.31825712633087333</v>
      </c>
      <c r="M1120" s="2">
        <f>N1120/E1120</f>
        <v>0.13132228426263148</v>
      </c>
      <c r="N1120" s="38">
        <f>O1120-SUM(G1119:I1119)</f>
        <v>722884000</v>
      </c>
      <c r="O1120" s="38">
        <f>E1120-F1120</f>
        <v>1751896000</v>
      </c>
    </row>
    <row r="1121" spans="1:15" x14ac:dyDescent="0.35">
      <c r="A1121" s="2">
        <v>1150</v>
      </c>
      <c r="B1121" s="2" t="s">
        <v>515</v>
      </c>
      <c r="C1121" s="2" t="s">
        <v>17</v>
      </c>
      <c r="D1121" s="2" t="s">
        <v>20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s="2" t="s">
        <v>28</v>
      </c>
      <c r="K1121" s="2" t="s">
        <v>80</v>
      </c>
      <c r="L1121" s="2">
        <f>1-(F1121/E1121)</f>
        <v>0.32274230398033132</v>
      </c>
      <c r="M1121" s="2">
        <f>N1121/E1121</f>
        <v>0.12372382019883145</v>
      </c>
      <c r="N1121" s="38">
        <f>O1121-SUM(G1120:I1120)</f>
        <v>838787000</v>
      </c>
      <c r="O1121" s="38">
        <f>E1121-F1121</f>
        <v>2188035000</v>
      </c>
    </row>
    <row r="1122" spans="1:15" x14ac:dyDescent="0.35">
      <c r="A1122" s="2">
        <v>1151</v>
      </c>
      <c r="B1122" s="2" t="s">
        <v>515</v>
      </c>
      <c r="C1122" s="2" t="s">
        <v>19</v>
      </c>
      <c r="D1122" s="2" t="s">
        <v>78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s="2" t="s">
        <v>28</v>
      </c>
      <c r="K1122" s="2" t="s">
        <v>80</v>
      </c>
      <c r="L1122" s="2">
        <f>1-(F1122/E1122)</f>
        <v>0.31716373923651764</v>
      </c>
      <c r="M1122" s="2">
        <f>N1122/E1122</f>
        <v>0.10401918586236218</v>
      </c>
      <c r="N1122" s="38">
        <f>O1122-SUM(G1121:I1121)</f>
        <v>918559000</v>
      </c>
      <c r="O1122" s="38">
        <f>E1122-F1122</f>
        <v>2800768000</v>
      </c>
    </row>
    <row r="1123" spans="1:15" x14ac:dyDescent="0.35">
      <c r="A1123" s="2">
        <v>1152</v>
      </c>
      <c r="B1123" s="2" t="s">
        <v>516</v>
      </c>
      <c r="C1123" s="2" t="s">
        <v>11</v>
      </c>
      <c r="D1123" s="2" t="s">
        <v>12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s="2" t="s">
        <v>110</v>
      </c>
      <c r="K1123" s="2" t="s">
        <v>111</v>
      </c>
      <c r="L1123" s="2">
        <f>1-(F1123/E1123)</f>
        <v>0.73559539052496792</v>
      </c>
      <c r="M1123" s="2">
        <f>N1123/E1123</f>
        <v>-0.81432458386683737</v>
      </c>
      <c r="N1123" s="38">
        <f>O1123-SUM(G1122:I1122)</f>
        <v>-1271975000</v>
      </c>
      <c r="O1123" s="38">
        <f>E1123-F1123</f>
        <v>1149000000</v>
      </c>
    </row>
    <row r="1124" spans="1:15" x14ac:dyDescent="0.35">
      <c r="A1124" s="2">
        <v>1153</v>
      </c>
      <c r="B1124" s="2" t="s">
        <v>516</v>
      </c>
      <c r="C1124" s="2" t="s">
        <v>15</v>
      </c>
      <c r="D1124" s="2" t="s">
        <v>16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s="2" t="s">
        <v>110</v>
      </c>
      <c r="K1124" s="2" t="s">
        <v>111</v>
      </c>
      <c r="L1124" s="2">
        <f>1-(F1124/E1124)</f>
        <v>0.77867528271405495</v>
      </c>
      <c r="M1124" s="2">
        <f>N1124/E1124</f>
        <v>0.23209477652127086</v>
      </c>
      <c r="N1124" s="38">
        <f>O1124-SUM(G1123:I1123)</f>
        <v>431000000</v>
      </c>
      <c r="O1124" s="38">
        <f>E1124-F1124</f>
        <v>1446000000</v>
      </c>
    </row>
    <row r="1125" spans="1:15" x14ac:dyDescent="0.35">
      <c r="A1125" s="2">
        <v>1154</v>
      </c>
      <c r="B1125" s="2" t="s">
        <v>516</v>
      </c>
      <c r="C1125" s="2" t="s">
        <v>17</v>
      </c>
      <c r="D1125" s="2" t="s">
        <v>18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s="2" t="s">
        <v>110</v>
      </c>
      <c r="K1125" s="2" t="s">
        <v>111</v>
      </c>
      <c r="L1125" s="2">
        <f>1-(F1125/E1125)</f>
        <v>0.78802447552447552</v>
      </c>
      <c r="M1125" s="2">
        <f>N1125/E1125</f>
        <v>0.35270979020979021</v>
      </c>
      <c r="N1125" s="38">
        <f>O1125-SUM(G1124:I1124)</f>
        <v>807000000</v>
      </c>
      <c r="O1125" s="38">
        <f>E1125-F1125</f>
        <v>1803000000</v>
      </c>
    </row>
    <row r="1126" spans="1:15" x14ac:dyDescent="0.35">
      <c r="A1126" s="2">
        <v>1155</v>
      </c>
      <c r="B1126" s="2" t="s">
        <v>516</v>
      </c>
      <c r="C1126" s="2" t="s">
        <v>19</v>
      </c>
      <c r="D1126" s="2" t="s">
        <v>20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s="2" t="s">
        <v>110</v>
      </c>
      <c r="K1126" s="2" t="s">
        <v>111</v>
      </c>
      <c r="L1126" s="2">
        <f>1-(F1126/E1126)</f>
        <v>0.680796403339756</v>
      </c>
      <c r="M1126" s="2">
        <f>N1126/E1126</f>
        <v>-0.10789980732177264</v>
      </c>
      <c r="N1126" s="38">
        <f>O1126-SUM(G1125:I1125)</f>
        <v>-168000000</v>
      </c>
      <c r="O1126" s="38">
        <f>E1126-F1126</f>
        <v>1060000000</v>
      </c>
    </row>
    <row r="1127" spans="1:15" x14ac:dyDescent="0.35">
      <c r="A1127" s="2">
        <v>1156</v>
      </c>
      <c r="B1127" s="2" t="s">
        <v>517</v>
      </c>
      <c r="C1127" s="2" t="s">
        <v>11</v>
      </c>
      <c r="D1127" s="2" t="s">
        <v>247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s="2" t="s">
        <v>23</v>
      </c>
      <c r="K1127" s="2" t="s">
        <v>371</v>
      </c>
      <c r="L1127" s="2">
        <f>1-(F1127/E1127)</f>
        <v>0.4359025006913444</v>
      </c>
      <c r="M1127" s="2">
        <f>N1127/E1127</f>
        <v>0.19408999328408327</v>
      </c>
      <c r="N1127" s="38">
        <f>O1127-SUM(G1126:I1126)</f>
        <v>4913000000</v>
      </c>
      <c r="O1127" s="38">
        <f>E1127-F1127</f>
        <v>11034000000</v>
      </c>
    </row>
    <row r="1128" spans="1:15" x14ac:dyDescent="0.35">
      <c r="A1128" s="2">
        <v>1157</v>
      </c>
      <c r="B1128" s="2" t="s">
        <v>517</v>
      </c>
      <c r="C1128" s="2" t="s">
        <v>15</v>
      </c>
      <c r="D1128" s="2" t="s">
        <v>249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s="2" t="s">
        <v>23</v>
      </c>
      <c r="K1128" s="2" t="s">
        <v>371</v>
      </c>
      <c r="L1128" s="2">
        <f>1-(F1128/E1128)</f>
        <v>0.44771394654483976</v>
      </c>
      <c r="M1128" s="2">
        <f>N1128/E1128</f>
        <v>0.1672722040361164</v>
      </c>
      <c r="N1128" s="38">
        <f>O1128-SUM(G1127:I1127)</f>
        <v>4650000000</v>
      </c>
      <c r="O1128" s="38">
        <f>E1128-F1128</f>
        <v>12446000000</v>
      </c>
    </row>
    <row r="1129" spans="1:15" x14ac:dyDescent="0.35">
      <c r="A1129" s="2">
        <v>1158</v>
      </c>
      <c r="B1129" s="2" t="s">
        <v>517</v>
      </c>
      <c r="C1129" s="2" t="s">
        <v>17</v>
      </c>
      <c r="D1129" s="2" t="s">
        <v>164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s="2" t="s">
        <v>23</v>
      </c>
      <c r="K1129" s="2" t="s">
        <v>371</v>
      </c>
      <c r="L1129" s="2">
        <f>1-(F1129/E1129)</f>
        <v>0.45969085977582436</v>
      </c>
      <c r="M1129" s="2">
        <f>N1129/E1129</f>
        <v>0.17322963301852881</v>
      </c>
      <c r="N1129" s="38">
        <f>O1129-SUM(G1128:I1128)</f>
        <v>5301000000</v>
      </c>
      <c r="O1129" s="38">
        <f>E1129-F1129</f>
        <v>14067000000</v>
      </c>
    </row>
    <row r="1130" spans="1:15" x14ac:dyDescent="0.35">
      <c r="A1130" s="2">
        <v>1159</v>
      </c>
      <c r="B1130" s="2" t="s">
        <v>517</v>
      </c>
      <c r="C1130" s="2" t="s">
        <v>19</v>
      </c>
      <c r="D1130" s="2" t="s">
        <v>250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s="2" t="s">
        <v>23</v>
      </c>
      <c r="K1130" s="2" t="s">
        <v>371</v>
      </c>
      <c r="L1130" s="2">
        <f>1-(F1130/E1130)</f>
        <v>0.46241042747714356</v>
      </c>
      <c r="M1130" s="2">
        <f>N1130/E1130</f>
        <v>0.15687546330615271</v>
      </c>
      <c r="N1130" s="38">
        <f>O1130-SUM(G1129:I1129)</f>
        <v>5079000000</v>
      </c>
      <c r="O1130" s="38">
        <f>E1130-F1130</f>
        <v>14971000000</v>
      </c>
    </row>
    <row r="1131" spans="1:15" x14ac:dyDescent="0.35">
      <c r="A1131" s="2">
        <v>1160</v>
      </c>
      <c r="B1131" s="2" t="s">
        <v>518</v>
      </c>
      <c r="C1131" s="2" t="s">
        <v>11</v>
      </c>
      <c r="D1131" s="2" t="s">
        <v>16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s="2" t="s">
        <v>13</v>
      </c>
      <c r="K1131" s="2" t="s">
        <v>284</v>
      </c>
      <c r="L1131" s="2">
        <f>1-(F1131/E1131)</f>
        <v>0.57951955111344899</v>
      </c>
      <c r="M1131" s="2">
        <f>N1131/E1131</f>
        <v>-1.2561809573908469</v>
      </c>
      <c r="N1131" s="38">
        <f>O1131-SUM(G1130:I1130)</f>
        <v>-7164000000</v>
      </c>
      <c r="O1131" s="38">
        <f>E1131-F1131</f>
        <v>3305000000</v>
      </c>
    </row>
    <row r="1132" spans="1:15" x14ac:dyDescent="0.35">
      <c r="A1132" s="2">
        <v>1161</v>
      </c>
      <c r="B1132" s="2" t="s">
        <v>518</v>
      </c>
      <c r="C1132" s="2" t="s">
        <v>15</v>
      </c>
      <c r="D1132" s="2" t="s">
        <v>18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s="2" t="s">
        <v>13</v>
      </c>
      <c r="K1132" s="2" t="s">
        <v>284</v>
      </c>
      <c r="L1132" s="2">
        <f>1-(F1132/E1132)</f>
        <v>0.58333333333333326</v>
      </c>
      <c r="M1132" s="2">
        <f>N1132/E1132</f>
        <v>0.21358142493638677</v>
      </c>
      <c r="N1132" s="38">
        <f>O1132-SUM(G1131:I1131)</f>
        <v>1343000000</v>
      </c>
      <c r="O1132" s="38">
        <f>E1132-F1132</f>
        <v>3668000000</v>
      </c>
    </row>
    <row r="1133" spans="1:15" x14ac:dyDescent="0.35">
      <c r="A1133" s="2">
        <v>1162</v>
      </c>
      <c r="B1133" s="2" t="s">
        <v>518</v>
      </c>
      <c r="C1133" s="2" t="s">
        <v>17</v>
      </c>
      <c r="D1133" s="2" t="s">
        <v>20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s="2" t="s">
        <v>13</v>
      </c>
      <c r="K1133" s="2" t="s">
        <v>284</v>
      </c>
      <c r="L1133" s="2">
        <f>1-(F1133/E1133)</f>
        <v>0.58862605314322747</v>
      </c>
      <c r="M1133" s="2">
        <f>N1133/E1133</f>
        <v>0.18519118600129617</v>
      </c>
      <c r="N1133" s="38">
        <f>O1133-SUM(G1132:I1132)</f>
        <v>1143000000</v>
      </c>
      <c r="O1133" s="38">
        <f>E1133-F1133</f>
        <v>3633000000</v>
      </c>
    </row>
    <row r="1134" spans="1:15" x14ac:dyDescent="0.35">
      <c r="A1134" s="2">
        <v>1163</v>
      </c>
      <c r="B1134" s="2" t="s">
        <v>518</v>
      </c>
      <c r="C1134" s="2" t="s">
        <v>19</v>
      </c>
      <c r="D1134" s="2" t="s">
        <v>78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s="2" t="s">
        <v>13</v>
      </c>
      <c r="K1134" s="2" t="s">
        <v>284</v>
      </c>
      <c r="L1134" s="2">
        <f>1-(F1134/E1134)</f>
        <v>0.58678078934854971</v>
      </c>
      <c r="M1134" s="2">
        <f>N1134/E1134</f>
        <v>0.19226501822792835</v>
      </c>
      <c r="N1134" s="38">
        <f>O1134-SUM(G1133:I1133)</f>
        <v>1213000000</v>
      </c>
      <c r="O1134" s="38">
        <f>E1134-F1134</f>
        <v>3702000000</v>
      </c>
    </row>
    <row r="1135" spans="1:15" x14ac:dyDescent="0.35">
      <c r="A1135" s="2">
        <v>1164</v>
      </c>
      <c r="B1135" s="2" t="s">
        <v>519</v>
      </c>
      <c r="C1135" s="2" t="s">
        <v>11</v>
      </c>
      <c r="D1135" s="2" t="s">
        <v>12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s="2" t="s">
        <v>110</v>
      </c>
      <c r="K1135" s="2" t="s">
        <v>151</v>
      </c>
      <c r="L1135" s="2">
        <f>1-(F1135/E1135)</f>
        <v>0.29329998836803539</v>
      </c>
      <c r="M1135" s="2">
        <f>N1135/E1135</f>
        <v>0.15057578224962195</v>
      </c>
      <c r="N1135" s="38">
        <f>O1135-SUM(G1134:I1134)</f>
        <v>2589000000</v>
      </c>
      <c r="O1135" s="38">
        <f>E1135-F1135</f>
        <v>5043000000</v>
      </c>
    </row>
    <row r="1136" spans="1:15" x14ac:dyDescent="0.35">
      <c r="A1136" s="2">
        <v>1165</v>
      </c>
      <c r="B1136" s="2" t="s">
        <v>519</v>
      </c>
      <c r="C1136" s="2" t="s">
        <v>15</v>
      </c>
      <c r="D1136" s="2" t="s">
        <v>16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s="2" t="s">
        <v>110</v>
      </c>
      <c r="K1136" s="2" t="s">
        <v>151</v>
      </c>
      <c r="L1136" s="2">
        <f>1-(F1136/E1136)</f>
        <v>0.26554289579106183</v>
      </c>
      <c r="M1136" s="2">
        <f>N1136/E1136</f>
        <v>0.17949118152021226</v>
      </c>
      <c r="N1136" s="38">
        <f>O1136-SUM(G1135:I1135)</f>
        <v>3450000000</v>
      </c>
      <c r="O1136" s="38">
        <f>E1136-F1136</f>
        <v>5104000000</v>
      </c>
    </row>
    <row r="1137" spans="1:15" x14ac:dyDescent="0.35">
      <c r="A1137" s="2">
        <v>1166</v>
      </c>
      <c r="B1137" s="2" t="s">
        <v>519</v>
      </c>
      <c r="C1137" s="2" t="s">
        <v>17</v>
      </c>
      <c r="D1137" s="2" t="s">
        <v>18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s="2" t="s">
        <v>110</v>
      </c>
      <c r="K1137" s="2" t="s">
        <v>151</v>
      </c>
      <c r="L1137" s="2">
        <f>1-(F1137/E1137)</f>
        <v>0.27094216417910444</v>
      </c>
      <c r="M1137" s="2">
        <f>N1137/E1137</f>
        <v>0.18208955223880596</v>
      </c>
      <c r="N1137" s="38">
        <f>O1137-SUM(G1136:I1136)</f>
        <v>3904000000</v>
      </c>
      <c r="O1137" s="38">
        <f>E1137-F1137</f>
        <v>5809000000</v>
      </c>
    </row>
    <row r="1138" spans="1:15" x14ac:dyDescent="0.35">
      <c r="A1138" s="2">
        <v>1167</v>
      </c>
      <c r="B1138" s="2" t="s">
        <v>519</v>
      </c>
      <c r="C1138" s="2" t="s">
        <v>19</v>
      </c>
      <c r="D1138" s="2" t="s">
        <v>20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s="2" t="s">
        <v>110</v>
      </c>
      <c r="K1138" s="2" t="s">
        <v>151</v>
      </c>
      <c r="L1138" s="2">
        <f>1-(F1138/E1138)</f>
        <v>0.20756251270583448</v>
      </c>
      <c r="M1138" s="2">
        <f>N1138/E1138</f>
        <v>6.5799281696821851E-2</v>
      </c>
      <c r="N1138" s="38">
        <f>O1138-SUM(G1137:I1137)</f>
        <v>971000000</v>
      </c>
      <c r="O1138" s="38">
        <f>E1138-F1138</f>
        <v>3063000000</v>
      </c>
    </row>
    <row r="1139" spans="1:15" x14ac:dyDescent="0.35">
      <c r="A1139" s="2">
        <v>1168</v>
      </c>
      <c r="B1139" s="2" t="s">
        <v>520</v>
      </c>
      <c r="C1139" s="2" t="s">
        <v>11</v>
      </c>
      <c r="D1139" s="2" t="s">
        <v>16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s="2" t="s">
        <v>13</v>
      </c>
      <c r="K1139" s="2" t="s">
        <v>242</v>
      </c>
      <c r="L1139" s="2">
        <f>1-(F1139/E1139)</f>
        <v>0.63806136060471319</v>
      </c>
      <c r="M1139" s="2">
        <f>N1139/E1139</f>
        <v>0.481191640729213</v>
      </c>
      <c r="N1139" s="38">
        <f>O1139-SUM(G1138:I1138)</f>
        <v>5411000000</v>
      </c>
      <c r="O1139" s="38">
        <f>E1139-F1139</f>
        <v>7175000000</v>
      </c>
    </row>
    <row r="1140" spans="1:15" x14ac:dyDescent="0.35">
      <c r="A1140" s="2">
        <v>1169</v>
      </c>
      <c r="B1140" s="2" t="s">
        <v>520</v>
      </c>
      <c r="C1140" s="2" t="s">
        <v>15</v>
      </c>
      <c r="D1140" s="2" t="s">
        <v>18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s="2" t="s">
        <v>13</v>
      </c>
      <c r="K1140" s="2" t="s">
        <v>242</v>
      </c>
      <c r="L1140" s="2">
        <f>1-(F1140/E1140)</f>
        <v>0.63859256710254653</v>
      </c>
      <c r="M1140" s="2">
        <f>N1140/E1140</f>
        <v>0.30153131452167931</v>
      </c>
      <c r="N1140" s="38">
        <f>O1140-SUM(G1139:I1139)</f>
        <v>3505000000</v>
      </c>
      <c r="O1140" s="38">
        <f>E1140-F1140</f>
        <v>7423000000</v>
      </c>
    </row>
    <row r="1141" spans="1:15" x14ac:dyDescent="0.35">
      <c r="A1141" s="2">
        <v>1170</v>
      </c>
      <c r="B1141" s="2" t="s">
        <v>520</v>
      </c>
      <c r="C1141" s="2" t="s">
        <v>17</v>
      </c>
      <c r="D1141" s="2" t="s">
        <v>20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s="2" t="s">
        <v>13</v>
      </c>
      <c r="K1141" s="2" t="s">
        <v>242</v>
      </c>
      <c r="L1141" s="2">
        <f>1-(F1141/E1141)</f>
        <v>0.65160308248501564</v>
      </c>
      <c r="M1141" s="2">
        <f>N1141/E1141</f>
        <v>0.28551041765769192</v>
      </c>
      <c r="N1141" s="38">
        <f>O1141-SUM(G1140:I1140)</f>
        <v>3001000000</v>
      </c>
      <c r="O1141" s="38">
        <f>E1141-F1141</f>
        <v>6849000000</v>
      </c>
    </row>
    <row r="1142" spans="1:15" x14ac:dyDescent="0.35">
      <c r="A1142" s="2">
        <v>1171</v>
      </c>
      <c r="B1142" s="2" t="s">
        <v>520</v>
      </c>
      <c r="C1142" s="2" t="s">
        <v>19</v>
      </c>
      <c r="D1142" s="2" t="s">
        <v>78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s="2" t="s">
        <v>13</v>
      </c>
      <c r="K1142" s="2" t="s">
        <v>242</v>
      </c>
      <c r="L1142" s="2">
        <f>1-(F1142/E1142)</f>
        <v>0.69205097087378642</v>
      </c>
      <c r="M1142" s="2">
        <f>N1142/E1142</f>
        <v>0.2910598705501618</v>
      </c>
      <c r="N1142" s="38">
        <f>O1142-SUM(G1141:I1141)</f>
        <v>2878000000</v>
      </c>
      <c r="O1142" s="38">
        <f>E1142-F1142</f>
        <v>6843000000</v>
      </c>
    </row>
    <row r="1143" spans="1:15" x14ac:dyDescent="0.35">
      <c r="A1143" s="2">
        <v>1172</v>
      </c>
      <c r="B1143" s="2" t="s">
        <v>521</v>
      </c>
      <c r="C1143" s="2" t="s">
        <v>11</v>
      </c>
      <c r="D1143" s="2" t="s">
        <v>522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s="2" t="s">
        <v>28</v>
      </c>
      <c r="K1143" s="2" t="s">
        <v>80</v>
      </c>
      <c r="L1143" s="2">
        <f>1-(F1143/E1143)</f>
        <v>0.59394542353610014</v>
      </c>
      <c r="M1143" s="2">
        <f>N1143/E1143</f>
        <v>-1.2475522708609689E-3</v>
      </c>
      <c r="N1143" s="38">
        <f>O1143-SUM(G1142:I1142)</f>
        <v>-7900000</v>
      </c>
      <c r="O1143" s="38">
        <f>E1143-F1143</f>
        <v>3761100000</v>
      </c>
    </row>
    <row r="1144" spans="1:15" x14ac:dyDescent="0.35">
      <c r="A1144" s="2">
        <v>1173</v>
      </c>
      <c r="B1144" s="2" t="s">
        <v>521</v>
      </c>
      <c r="C1144" s="2" t="s">
        <v>15</v>
      </c>
      <c r="D1144" s="2" t="s">
        <v>523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s="2" t="s">
        <v>28</v>
      </c>
      <c r="K1144" s="2" t="s">
        <v>80</v>
      </c>
      <c r="L1144" s="2">
        <f>1-(F1144/E1144)</f>
        <v>0.61960474308300395</v>
      </c>
      <c r="M1144" s="2">
        <f>N1144/E1144</f>
        <v>0.12132806324110672</v>
      </c>
      <c r="N1144" s="38">
        <f>O1144-SUM(G1143:I1143)</f>
        <v>767400000</v>
      </c>
      <c r="O1144" s="38">
        <f>E1144-F1144</f>
        <v>3919000000</v>
      </c>
    </row>
    <row r="1145" spans="1:15" x14ac:dyDescent="0.35">
      <c r="A1145" s="2">
        <v>1174</v>
      </c>
      <c r="B1145" s="2" t="s">
        <v>521</v>
      </c>
      <c r="C1145" s="2" t="s">
        <v>17</v>
      </c>
      <c r="D1145" s="2" t="s">
        <v>524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s="2" t="s">
        <v>28</v>
      </c>
      <c r="K1145" s="2" t="s">
        <v>80</v>
      </c>
      <c r="L1145" s="2">
        <f>1-(F1145/E1145)</f>
        <v>0.62600032663726934</v>
      </c>
      <c r="M1145" s="2">
        <f>N1145/E1145</f>
        <v>0.1202025151069737</v>
      </c>
      <c r="N1145" s="38">
        <f>O1145-SUM(G1144:I1144)</f>
        <v>736000000</v>
      </c>
      <c r="O1145" s="38">
        <f>E1145-F1145</f>
        <v>3833000000</v>
      </c>
    </row>
    <row r="1146" spans="1:15" x14ac:dyDescent="0.35">
      <c r="A1146" s="2">
        <v>1175</v>
      </c>
      <c r="B1146" s="2" t="s">
        <v>521</v>
      </c>
      <c r="C1146" s="2" t="s">
        <v>19</v>
      </c>
      <c r="D1146" s="2" t="s">
        <v>525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s="2" t="s">
        <v>28</v>
      </c>
      <c r="K1146" s="2" t="s">
        <v>80</v>
      </c>
      <c r="L1146" s="2">
        <f>1-(F1146/E1146)</f>
        <v>0.60818608005769925</v>
      </c>
      <c r="M1146" s="2">
        <f>N1146/E1146</f>
        <v>4.6159394157951679E-2</v>
      </c>
      <c r="N1146" s="38">
        <f>O1146-SUM(G1145:I1145)</f>
        <v>256000000</v>
      </c>
      <c r="O1146" s="38">
        <f>E1146-F1146</f>
        <v>3373000000</v>
      </c>
    </row>
    <row r="1147" spans="1:15" x14ac:dyDescent="0.35">
      <c r="A1147" s="2">
        <v>1180</v>
      </c>
      <c r="B1147" s="2" t="s">
        <v>526</v>
      </c>
      <c r="C1147" s="2" t="s">
        <v>11</v>
      </c>
      <c r="D1147" s="2" t="s">
        <v>12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s="2" t="s">
        <v>82</v>
      </c>
      <c r="K1147" s="2" t="s">
        <v>527</v>
      </c>
      <c r="L1147" s="2">
        <f>1-(F1147/E1147)</f>
        <v>7.7899878188957494E-2</v>
      </c>
      <c r="M1147" s="2">
        <f>N1147/E1147</f>
        <v>-7.4447561676651508E-2</v>
      </c>
      <c r="N1147" s="38">
        <f>O1147-SUM(G1146:I1146)</f>
        <v>-1446462000</v>
      </c>
      <c r="O1147" s="38">
        <f>E1147-F1147</f>
        <v>1513538000</v>
      </c>
    </row>
    <row r="1148" spans="1:15" x14ac:dyDescent="0.35">
      <c r="A1148" s="2">
        <v>1181</v>
      </c>
      <c r="B1148" s="2" t="s">
        <v>526</v>
      </c>
      <c r="C1148" s="2" t="s">
        <v>15</v>
      </c>
      <c r="D1148" s="2" t="s">
        <v>16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s="2" t="s">
        <v>82</v>
      </c>
      <c r="K1148" s="2" t="s">
        <v>527</v>
      </c>
      <c r="L1148" s="2">
        <f>1-(F1148/E1148)</f>
        <v>7.4040604352939354E-2</v>
      </c>
      <c r="M1148" s="2">
        <f>N1148/E1148</f>
        <v>5.0163903656331714E-2</v>
      </c>
      <c r="N1148" s="38">
        <f>O1148-SUM(G1147:I1147)</f>
        <v>955725000</v>
      </c>
      <c r="O1148" s="38">
        <f>E1148-F1148</f>
        <v>1410625000</v>
      </c>
    </row>
    <row r="1149" spans="1:15" x14ac:dyDescent="0.35">
      <c r="A1149" s="2">
        <v>1182</v>
      </c>
      <c r="B1149" s="2" t="s">
        <v>526</v>
      </c>
      <c r="C1149" s="2" t="s">
        <v>17</v>
      </c>
      <c r="D1149" s="2" t="s">
        <v>18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s="2" t="s">
        <v>82</v>
      </c>
      <c r="K1149" s="2" t="s">
        <v>527</v>
      </c>
      <c r="L1149" s="2">
        <f>1-(F1149/E1149)</f>
        <v>9.03346724857228E-2</v>
      </c>
      <c r="M1149" s="2">
        <f>N1149/E1149</f>
        <v>6.8164529201676496E-2</v>
      </c>
      <c r="N1149" s="38">
        <f>O1149-SUM(G1148:I1148)</f>
        <v>1438622000</v>
      </c>
      <c r="O1149" s="38">
        <f>E1149-F1149</f>
        <v>1906526000</v>
      </c>
    </row>
    <row r="1150" spans="1:15" x14ac:dyDescent="0.35">
      <c r="A1150" s="2">
        <v>1183</v>
      </c>
      <c r="B1150" s="2" t="s">
        <v>526</v>
      </c>
      <c r="C1150" s="2" t="s">
        <v>19</v>
      </c>
      <c r="D1150" s="2" t="s">
        <v>20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s="2" t="s">
        <v>82</v>
      </c>
      <c r="K1150" s="2" t="s">
        <v>527</v>
      </c>
      <c r="L1150" s="2">
        <f>1-(F1150/E1150)</f>
        <v>9.6188055970348074E-2</v>
      </c>
      <c r="M1150" s="2">
        <f>N1150/E1150</f>
        <v>6.4507524540618449E-2</v>
      </c>
      <c r="N1150" s="38">
        <f>O1150-SUM(G1149:I1149)</f>
        <v>1060457000</v>
      </c>
      <c r="O1150" s="38">
        <f>E1150-F1150</f>
        <v>1581262000</v>
      </c>
    </row>
    <row r="1151" spans="1:15" x14ac:dyDescent="0.35">
      <c r="A1151" s="2">
        <v>1184</v>
      </c>
      <c r="B1151" s="2" t="s">
        <v>528</v>
      </c>
      <c r="C1151" s="2" t="s">
        <v>11</v>
      </c>
      <c r="D1151" s="2" t="s">
        <v>529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s="2" t="s">
        <v>28</v>
      </c>
      <c r="K1151" s="2" t="s">
        <v>50</v>
      </c>
      <c r="L1151" s="2">
        <f>1-(F1151/E1151)</f>
        <v>0.52015427464260089</v>
      </c>
      <c r="M1151" s="2">
        <f>N1151/E1151</f>
        <v>0.41291783786536901</v>
      </c>
      <c r="N1151" s="38">
        <f>O1151-SUM(G1150:I1150)</f>
        <v>1767354000</v>
      </c>
      <c r="O1151" s="38">
        <f>E1151-F1151</f>
        <v>2226343000</v>
      </c>
    </row>
    <row r="1152" spans="1:15" x14ac:dyDescent="0.35">
      <c r="A1152" s="2">
        <v>1185</v>
      </c>
      <c r="B1152" s="2" t="s">
        <v>528</v>
      </c>
      <c r="C1152" s="2" t="s">
        <v>15</v>
      </c>
      <c r="D1152" s="2" t="s">
        <v>530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s="2" t="s">
        <v>28</v>
      </c>
      <c r="K1152" s="2" t="s">
        <v>50</v>
      </c>
      <c r="L1152" s="2">
        <f>1-(F1152/E1152)</f>
        <v>0.54915254237288136</v>
      </c>
      <c r="M1152" s="2">
        <f>N1152/E1152</f>
        <v>0.16704503631961259</v>
      </c>
      <c r="N1152" s="38">
        <f>O1152-SUM(G1151:I1151)</f>
        <v>689896000</v>
      </c>
      <c r="O1152" s="38">
        <f>E1152-F1152</f>
        <v>2268000000</v>
      </c>
    </row>
    <row r="1153" spans="1:15" x14ac:dyDescent="0.35">
      <c r="A1153" s="2">
        <v>1186</v>
      </c>
      <c r="B1153" s="2" t="s">
        <v>528</v>
      </c>
      <c r="C1153" s="2" t="s">
        <v>17</v>
      </c>
      <c r="D1153" s="2" t="s">
        <v>531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s="2" t="s">
        <v>28</v>
      </c>
      <c r="K1153" s="2" t="s">
        <v>50</v>
      </c>
      <c r="L1153" s="2">
        <f>1-(F1153/E1153)</f>
        <v>0.55510465612985904</v>
      </c>
      <c r="M1153" s="2">
        <f>N1153/E1153</f>
        <v>0.17663391712943186</v>
      </c>
      <c r="N1153" s="38">
        <f>O1153-SUM(G1152:I1152)</f>
        <v>827000000</v>
      </c>
      <c r="O1153" s="38">
        <f>E1153-F1153</f>
        <v>2599000000</v>
      </c>
    </row>
    <row r="1154" spans="1:15" x14ac:dyDescent="0.35">
      <c r="A1154" s="2">
        <v>1187</v>
      </c>
      <c r="B1154" s="2" t="s">
        <v>528</v>
      </c>
      <c r="C1154" s="2" t="s">
        <v>19</v>
      </c>
      <c r="D1154" s="2" t="s">
        <v>62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s="2" t="s">
        <v>28</v>
      </c>
      <c r="K1154" s="2" t="s">
        <v>50</v>
      </c>
      <c r="L1154" s="2">
        <f>1-(F1154/E1154)</f>
        <v>0.56107784431137731</v>
      </c>
      <c r="M1154" s="2">
        <f>N1154/E1154</f>
        <v>0.19381237524950098</v>
      </c>
      <c r="N1154" s="38">
        <f>O1154-SUM(G1153:I1153)</f>
        <v>971000000</v>
      </c>
      <c r="O1154" s="38">
        <f>E1154-F1154</f>
        <v>2811000000</v>
      </c>
    </row>
    <row r="1155" spans="1:15" x14ac:dyDescent="0.35">
      <c r="A1155" s="2">
        <v>1188</v>
      </c>
      <c r="B1155" s="2" t="s">
        <v>532</v>
      </c>
      <c r="C1155" s="2" t="s">
        <v>11</v>
      </c>
      <c r="D1155" s="2" t="s">
        <v>12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s="2" t="s">
        <v>23</v>
      </c>
      <c r="K1155" s="2" t="s">
        <v>533</v>
      </c>
      <c r="L1155" s="2">
        <f>1-(F1155/E1155)</f>
        <v>0.3801579377325951</v>
      </c>
      <c r="M1155" s="2">
        <f>N1155/E1155</f>
        <v>2.9245711173640738E-2</v>
      </c>
      <c r="N1155" s="38">
        <f>O1155-SUM(G1154:I1154)</f>
        <v>161100000</v>
      </c>
      <c r="O1155" s="38">
        <f>E1155-F1155</f>
        <v>2094100000</v>
      </c>
    </row>
    <row r="1156" spans="1:15" x14ac:dyDescent="0.35">
      <c r="A1156" s="2">
        <v>1189</v>
      </c>
      <c r="B1156" s="2" t="s">
        <v>532</v>
      </c>
      <c r="C1156" s="2" t="s">
        <v>15</v>
      </c>
      <c r="D1156" s="2" t="s">
        <v>16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s="2" t="s">
        <v>23</v>
      </c>
      <c r="K1156" s="2" t="s">
        <v>533</v>
      </c>
      <c r="L1156" s="2">
        <f>1-(F1156/E1156)</f>
        <v>0.37897271268057786</v>
      </c>
      <c r="M1156" s="2">
        <f>N1156/E1156</f>
        <v>0.1286606028179062</v>
      </c>
      <c r="N1156" s="38">
        <f>O1156-SUM(G1155:I1155)</f>
        <v>721400000</v>
      </c>
      <c r="O1156" s="38">
        <f>E1156-F1156</f>
        <v>2124900000</v>
      </c>
    </row>
    <row r="1157" spans="1:15" x14ac:dyDescent="0.35">
      <c r="A1157" s="2">
        <v>1190</v>
      </c>
      <c r="B1157" s="2" t="s">
        <v>532</v>
      </c>
      <c r="C1157" s="2" t="s">
        <v>17</v>
      </c>
      <c r="D1157" s="2" t="s">
        <v>18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s="2" t="s">
        <v>23</v>
      </c>
      <c r="K1157" s="2" t="s">
        <v>533</v>
      </c>
      <c r="L1157" s="2">
        <f>1-(F1157/E1157)</f>
        <v>0.3847389558232932</v>
      </c>
      <c r="M1157" s="2">
        <f>N1157/E1157</f>
        <v>0.14037017635760432</v>
      </c>
      <c r="N1157" s="38">
        <f>O1157-SUM(G1156:I1156)</f>
        <v>803900000</v>
      </c>
      <c r="O1157" s="38">
        <f>E1157-F1157</f>
        <v>2203400000</v>
      </c>
    </row>
    <row r="1158" spans="1:15" x14ac:dyDescent="0.35">
      <c r="A1158" s="2">
        <v>1191</v>
      </c>
      <c r="B1158" s="2" t="s">
        <v>532</v>
      </c>
      <c r="C1158" s="2" t="s">
        <v>19</v>
      </c>
      <c r="D1158" s="2" t="s">
        <v>20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s="2" t="s">
        <v>23</v>
      </c>
      <c r="K1158" s="2" t="s">
        <v>533</v>
      </c>
      <c r="L1158" s="2">
        <f>1-(F1158/E1158)</f>
        <v>0.38957350778437039</v>
      </c>
      <c r="M1158" s="2">
        <f>N1158/E1158</f>
        <v>0.12825193975353719</v>
      </c>
      <c r="N1158" s="38">
        <f>O1158-SUM(G1157:I1157)</f>
        <v>758700000</v>
      </c>
      <c r="O1158" s="38">
        <f>E1158-F1158</f>
        <v>2304600000</v>
      </c>
    </row>
    <row r="1159" spans="1:15" x14ac:dyDescent="0.35">
      <c r="A1159" s="2">
        <v>1200</v>
      </c>
      <c r="B1159" s="2" t="s">
        <v>534</v>
      </c>
      <c r="C1159" s="2" t="s">
        <v>11</v>
      </c>
      <c r="D1159" s="2" t="s">
        <v>12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s="2" t="s">
        <v>74</v>
      </c>
      <c r="K1159" s="2" t="s">
        <v>342</v>
      </c>
      <c r="L1159" s="2">
        <f>1-(F1159/E1159)</f>
        <v>0.95603211846935809</v>
      </c>
      <c r="M1159" s="2">
        <f>N1159/E1159</f>
        <v>-2.3994440557925301</v>
      </c>
      <c r="N1159" s="38">
        <f>O1159-SUM(G1158:I1158)</f>
        <v>-1162725000</v>
      </c>
      <c r="O1159" s="38">
        <f>E1159-F1159</f>
        <v>463275000</v>
      </c>
    </row>
    <row r="1160" spans="1:15" x14ac:dyDescent="0.35">
      <c r="A1160" s="2">
        <v>1201</v>
      </c>
      <c r="B1160" s="2" t="s">
        <v>534</v>
      </c>
      <c r="C1160" s="2" t="s">
        <v>15</v>
      </c>
      <c r="D1160" s="2" t="s">
        <v>16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s="2" t="s">
        <v>74</v>
      </c>
      <c r="K1160" s="2" t="s">
        <v>342</v>
      </c>
      <c r="L1160" s="2">
        <f>1-(F1160/E1160)</f>
        <v>0.95020436831669464</v>
      </c>
      <c r="M1160" s="2">
        <f>N1160/E1160</f>
        <v>0.71227068644427327</v>
      </c>
      <c r="N1160" s="38">
        <f>O1160-SUM(G1159:I1159)</f>
        <v>555720000</v>
      </c>
      <c r="O1160" s="38">
        <f>E1160-F1160</f>
        <v>741358000</v>
      </c>
    </row>
    <row r="1161" spans="1:15" x14ac:dyDescent="0.35">
      <c r="A1161" s="2">
        <v>1202</v>
      </c>
      <c r="B1161" s="2" t="s">
        <v>534</v>
      </c>
      <c r="C1161" s="2" t="s">
        <v>17</v>
      </c>
      <c r="D1161" s="2" t="s">
        <v>18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s="2" t="s">
        <v>74</v>
      </c>
      <c r="K1161" s="2" t="s">
        <v>342</v>
      </c>
      <c r="L1161" s="2">
        <f>1-(F1161/E1161)</f>
        <v>0.94229168563639187</v>
      </c>
      <c r="M1161" s="2">
        <f>N1161/E1161</f>
        <v>0.55273833562755426</v>
      </c>
      <c r="N1161" s="38">
        <f>O1161-SUM(G1160:I1160)</f>
        <v>515984000</v>
      </c>
      <c r="O1161" s="38">
        <f>E1161-F1161</f>
        <v>879634000</v>
      </c>
    </row>
    <row r="1162" spans="1:15" x14ac:dyDescent="0.35">
      <c r="A1162" s="2">
        <v>1203</v>
      </c>
      <c r="B1162" s="2" t="s">
        <v>534</v>
      </c>
      <c r="C1162" s="2" t="s">
        <v>19</v>
      </c>
      <c r="D1162" s="2" t="s">
        <v>20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s="2" t="s">
        <v>74</v>
      </c>
      <c r="K1162" s="2" t="s">
        <v>342</v>
      </c>
      <c r="L1162" s="2">
        <f>1-(F1162/E1162)</f>
        <v>0.94590754286440237</v>
      </c>
      <c r="M1162" s="2">
        <f>N1162/E1162</f>
        <v>0.52984945543030537</v>
      </c>
      <c r="N1162" s="38">
        <f>O1162-SUM(G1161:I1161)</f>
        <v>542187000</v>
      </c>
      <c r="O1162" s="38">
        <f>E1162-F1162</f>
        <v>967933000</v>
      </c>
    </row>
    <row r="1163" spans="1:15" x14ac:dyDescent="0.35">
      <c r="A1163" s="2">
        <v>1204</v>
      </c>
      <c r="B1163" s="2" t="s">
        <v>535</v>
      </c>
      <c r="C1163" s="2" t="s">
        <v>11</v>
      </c>
      <c r="D1163" s="2" t="s">
        <v>12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s="2" t="s">
        <v>110</v>
      </c>
      <c r="K1163" s="2" t="s">
        <v>111</v>
      </c>
      <c r="L1163" s="2">
        <f>1-(F1163/E1163)</f>
        <v>0.16140833362054519</v>
      </c>
      <c r="M1163" s="2">
        <f>N1163/E1163</f>
        <v>0.11638598952231616</v>
      </c>
      <c r="N1163" s="38">
        <f>O1163-SUM(G1162:I1162)</f>
        <v>1185289000</v>
      </c>
      <c r="O1163" s="38">
        <f>E1163-F1163</f>
        <v>1643802000</v>
      </c>
    </row>
    <row r="1164" spans="1:15" x14ac:dyDescent="0.35">
      <c r="A1164" s="2">
        <v>1205</v>
      </c>
      <c r="B1164" s="2" t="s">
        <v>535</v>
      </c>
      <c r="C1164" s="2" t="s">
        <v>15</v>
      </c>
      <c r="D1164" s="2" t="s">
        <v>16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s="2" t="s">
        <v>110</v>
      </c>
      <c r="K1164" s="2" t="s">
        <v>111</v>
      </c>
      <c r="L1164" s="2">
        <f>1-(F1164/E1164)</f>
        <v>0.13895576260506026</v>
      </c>
      <c r="M1164" s="2">
        <f>N1164/E1164</f>
        <v>8.0240625767833376E-2</v>
      </c>
      <c r="N1164" s="38">
        <f>O1164-SUM(G1163:I1163)</f>
        <v>952607000</v>
      </c>
      <c r="O1164" s="38">
        <f>E1164-F1164</f>
        <v>1649666000</v>
      </c>
    </row>
    <row r="1165" spans="1:15" x14ac:dyDescent="0.35">
      <c r="A1165" s="2">
        <v>1206</v>
      </c>
      <c r="B1165" s="2" t="s">
        <v>535</v>
      </c>
      <c r="C1165" s="2" t="s">
        <v>17</v>
      </c>
      <c r="D1165" s="2" t="s">
        <v>18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s="2" t="s">
        <v>110</v>
      </c>
      <c r="K1165" s="2" t="s">
        <v>111</v>
      </c>
      <c r="L1165" s="2">
        <f>1-(F1165/E1165)</f>
        <v>0.17273696440641562</v>
      </c>
      <c r="M1165" s="2">
        <f>N1165/E1165</f>
        <v>0.10870062388218342</v>
      </c>
      <c r="N1165" s="38">
        <f>O1165-SUM(G1164:I1164)</f>
        <v>1325614000</v>
      </c>
      <c r="O1165" s="38">
        <f>E1165-F1165</f>
        <v>2106543000</v>
      </c>
    </row>
    <row r="1166" spans="1:15" x14ac:dyDescent="0.35">
      <c r="A1166" s="2">
        <v>1207</v>
      </c>
      <c r="B1166" s="2" t="s">
        <v>535</v>
      </c>
      <c r="C1166" s="2" t="s">
        <v>19</v>
      </c>
      <c r="D1166" s="2" t="s">
        <v>20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s="2" t="s">
        <v>110</v>
      </c>
      <c r="K1166" s="2" t="s">
        <v>111</v>
      </c>
      <c r="L1166" s="2">
        <f>1-(F1166/E1166)</f>
        <v>0.27336051626093649</v>
      </c>
      <c r="M1166" s="2">
        <f>N1166/E1166</f>
        <v>0.14846739864947547</v>
      </c>
      <c r="N1166" s="38">
        <f>O1166-SUM(G1165:I1165)</f>
        <v>1152583000</v>
      </c>
      <c r="O1166" s="38">
        <f>E1166-F1166</f>
        <v>2122154000</v>
      </c>
    </row>
    <row r="1167" spans="1:15" x14ac:dyDescent="0.35">
      <c r="A1167" s="2">
        <v>1209</v>
      </c>
      <c r="B1167" s="2" t="s">
        <v>536</v>
      </c>
      <c r="C1167" s="2" t="s">
        <v>11</v>
      </c>
      <c r="D1167" s="2" t="s">
        <v>18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s="2" t="s">
        <v>23</v>
      </c>
      <c r="K1167" s="2" t="s">
        <v>414</v>
      </c>
      <c r="L1167" s="2">
        <f>1-(F1167/E1167)</f>
        <v>0.17729047252216379</v>
      </c>
      <c r="M1167" s="2">
        <f>N1167/E1167</f>
        <v>0.1088765357949575</v>
      </c>
      <c r="N1167" s="38">
        <f>O1167-SUM(G1166:I1166)</f>
        <v>1667749000</v>
      </c>
      <c r="O1167" s="38">
        <f>E1167-F1167</f>
        <v>2715700000</v>
      </c>
    </row>
    <row r="1168" spans="1:15" x14ac:dyDescent="0.35">
      <c r="A1168" s="2">
        <v>1210</v>
      </c>
      <c r="B1168" s="2" t="s">
        <v>536</v>
      </c>
      <c r="C1168" s="2" t="s">
        <v>15</v>
      </c>
      <c r="D1168" s="2" t="s">
        <v>20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s="2" t="s">
        <v>23</v>
      </c>
      <c r="K1168" s="2" t="s">
        <v>414</v>
      </c>
      <c r="L1168" s="2">
        <f>1-(F1168/E1168)</f>
        <v>0.17463526799873141</v>
      </c>
      <c r="M1168" s="2">
        <f>N1168/E1168</f>
        <v>0.12365207738661592</v>
      </c>
      <c r="N1168" s="38">
        <f>O1168-SUM(G1167:I1167)</f>
        <v>1871400000</v>
      </c>
      <c r="O1168" s="38">
        <f>E1168-F1168</f>
        <v>2643000000</v>
      </c>
    </row>
    <row r="1169" spans="1:15" x14ac:dyDescent="0.35">
      <c r="A1169" s="2">
        <v>1211</v>
      </c>
      <c r="B1169" s="2" t="s">
        <v>536</v>
      </c>
      <c r="C1169" s="2" t="s">
        <v>17</v>
      </c>
      <c r="D1169" s="2" t="s">
        <v>78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s="2" t="s">
        <v>23</v>
      </c>
      <c r="K1169" s="2" t="s">
        <v>414</v>
      </c>
      <c r="L1169" s="2">
        <f>1-(F1169/E1169)</f>
        <v>0.17809676394087004</v>
      </c>
      <c r="M1169" s="2">
        <f>N1169/E1169</f>
        <v>0.13120666281807628</v>
      </c>
      <c r="N1169" s="38">
        <f>O1169-SUM(G1168:I1168)</f>
        <v>2022800000</v>
      </c>
      <c r="O1169" s="38">
        <f>E1169-F1169</f>
        <v>2745700000</v>
      </c>
    </row>
    <row r="1170" spans="1:15" x14ac:dyDescent="0.35">
      <c r="A1170" s="2">
        <v>1212</v>
      </c>
      <c r="B1170" s="2" t="s">
        <v>537</v>
      </c>
      <c r="C1170" s="2" t="s">
        <v>11</v>
      </c>
      <c r="D1170" s="2" t="s">
        <v>12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s="2" t="s">
        <v>23</v>
      </c>
      <c r="K1170" s="2" t="s">
        <v>106</v>
      </c>
      <c r="L1170" s="2">
        <f>1-(F1170/E1170)</f>
        <v>0.50102326297632027</v>
      </c>
      <c r="M1170" s="2">
        <f>N1170/E1170</f>
        <v>0.38184208040394785</v>
      </c>
      <c r="N1170" s="38">
        <f>O1170-SUM(G1169:I1169)</f>
        <v>2360618000</v>
      </c>
      <c r="O1170" s="38">
        <f>E1170-F1170</f>
        <v>3097418000</v>
      </c>
    </row>
    <row r="1171" spans="1:15" x14ac:dyDescent="0.35">
      <c r="A1171" s="2">
        <v>1213</v>
      </c>
      <c r="B1171" s="2" t="s">
        <v>537</v>
      </c>
      <c r="C1171" s="2" t="s">
        <v>15</v>
      </c>
      <c r="D1171" s="2" t="s">
        <v>16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s="2" t="s">
        <v>23</v>
      </c>
      <c r="K1171" s="2" t="s">
        <v>106</v>
      </c>
      <c r="L1171" s="2">
        <f>1-(F1171/E1171)</f>
        <v>0.50667482599883262</v>
      </c>
      <c r="M1171" s="2">
        <f>N1171/E1171</f>
        <v>0.18783749173025416</v>
      </c>
      <c r="N1171" s="38">
        <f>O1171-SUM(G1170:I1170)</f>
        <v>1248976000</v>
      </c>
      <c r="O1171" s="38">
        <f>E1171-F1171</f>
        <v>3369001000</v>
      </c>
    </row>
    <row r="1172" spans="1:15" x14ac:dyDescent="0.35">
      <c r="A1172" s="2">
        <v>1214</v>
      </c>
      <c r="B1172" s="2" t="s">
        <v>537</v>
      </c>
      <c r="C1172" s="2" t="s">
        <v>17</v>
      </c>
      <c r="D1172" s="2" t="s">
        <v>18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s="2" t="s">
        <v>23</v>
      </c>
      <c r="K1172" s="2" t="s">
        <v>106</v>
      </c>
      <c r="L1172" s="2">
        <f>1-(F1172/E1172)</f>
        <v>0.51397718512306056</v>
      </c>
      <c r="M1172" s="2">
        <f>N1172/E1172</f>
        <v>0.20002339219861862</v>
      </c>
      <c r="N1172" s="38">
        <f>O1172-SUM(G1171:I1171)</f>
        <v>1443385000</v>
      </c>
      <c r="O1172" s="38">
        <f>E1172-F1172</f>
        <v>3708901000</v>
      </c>
    </row>
    <row r="1173" spans="1:15" x14ac:dyDescent="0.35">
      <c r="A1173" s="2">
        <v>1215</v>
      </c>
      <c r="B1173" s="2" t="s">
        <v>537</v>
      </c>
      <c r="C1173" s="2" t="s">
        <v>19</v>
      </c>
      <c r="D1173" s="2" t="s">
        <v>20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s="2" t="s">
        <v>23</v>
      </c>
      <c r="K1173" s="2" t="s">
        <v>106</v>
      </c>
      <c r="L1173" s="2">
        <f>1-(F1173/E1173)</f>
        <v>0.52250700857095445</v>
      </c>
      <c r="M1173" s="2">
        <f>N1173/E1173</f>
        <v>0.21641603509821036</v>
      </c>
      <c r="N1173" s="38">
        <f>O1173-SUM(G1172:I1172)</f>
        <v>1724116000</v>
      </c>
      <c r="O1173" s="38">
        <f>E1173-F1173</f>
        <v>4162643000</v>
      </c>
    </row>
    <row r="1174" spans="1:15" x14ac:dyDescent="0.35">
      <c r="A1174" s="2">
        <v>1216</v>
      </c>
      <c r="B1174" s="2" t="s">
        <v>538</v>
      </c>
      <c r="C1174" s="2" t="s">
        <v>11</v>
      </c>
      <c r="D1174" s="2" t="s">
        <v>12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s="2" t="s">
        <v>110</v>
      </c>
      <c r="K1174" s="2" t="s">
        <v>111</v>
      </c>
      <c r="L1174" s="2">
        <f>1-(F1174/E1174)</f>
        <v>0.67512437810945269</v>
      </c>
      <c r="M1174" s="2">
        <f>N1174/E1174</f>
        <v>0.54335213930348258</v>
      </c>
      <c r="N1174" s="38">
        <f>O1174-SUM(G1173:I1173)</f>
        <v>10921378000</v>
      </c>
      <c r="O1174" s="38">
        <f>E1174-F1174</f>
        <v>13570000000</v>
      </c>
    </row>
    <row r="1175" spans="1:15" x14ac:dyDescent="0.35">
      <c r="A1175" s="2">
        <v>1217</v>
      </c>
      <c r="B1175" s="2" t="s">
        <v>538</v>
      </c>
      <c r="C1175" s="2" t="s">
        <v>15</v>
      </c>
      <c r="D1175" s="2" t="s">
        <v>16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s="2" t="s">
        <v>110</v>
      </c>
      <c r="K1175" s="2" t="s">
        <v>111</v>
      </c>
      <c r="L1175" s="2">
        <f>1-(F1175/E1175)</f>
        <v>0.67788795240456123</v>
      </c>
      <c r="M1175" s="2">
        <f>N1175/E1175</f>
        <v>0.40699058006941002</v>
      </c>
      <c r="N1175" s="38">
        <f>O1175-SUM(G1174:I1174)</f>
        <v>8209000000</v>
      </c>
      <c r="O1175" s="38">
        <f>E1175-F1175</f>
        <v>13673000000</v>
      </c>
    </row>
    <row r="1176" spans="1:15" x14ac:dyDescent="0.35">
      <c r="A1176" s="2">
        <v>1218</v>
      </c>
      <c r="B1176" s="2" t="s">
        <v>538</v>
      </c>
      <c r="C1176" s="2" t="s">
        <v>17</v>
      </c>
      <c r="D1176" s="2" t="s">
        <v>18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s="2" t="s">
        <v>110</v>
      </c>
      <c r="K1176" s="2" t="s">
        <v>111</v>
      </c>
      <c r="L1176" s="2">
        <f>1-(F1176/E1176)</f>
        <v>0.64773198011598998</v>
      </c>
      <c r="M1176" s="2">
        <f>N1176/E1176</f>
        <v>0.32094034797017401</v>
      </c>
      <c r="N1176" s="38">
        <f>O1176-SUM(G1175:I1175)</f>
        <v>6198000000</v>
      </c>
      <c r="O1176" s="38">
        <f>E1176-F1176</f>
        <v>12509000000</v>
      </c>
    </row>
    <row r="1177" spans="1:15" x14ac:dyDescent="0.35">
      <c r="A1177" s="2">
        <v>1219</v>
      </c>
      <c r="B1177" s="2" t="s">
        <v>538</v>
      </c>
      <c r="C1177" s="2" t="s">
        <v>19</v>
      </c>
      <c r="D1177" s="2" t="s">
        <v>20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s="2" t="s">
        <v>110</v>
      </c>
      <c r="K1177" s="2" t="s">
        <v>111</v>
      </c>
      <c r="L1177" s="2">
        <f>1-(F1177/E1177)</f>
        <v>0.53493589743589742</v>
      </c>
      <c r="M1177" s="2">
        <f>N1177/E1177</f>
        <v>2.9006410256410257E-2</v>
      </c>
      <c r="N1177" s="38">
        <f>O1177-SUM(G1176:I1176)</f>
        <v>362000000</v>
      </c>
      <c r="O1177" s="38">
        <f>E1177-F1177</f>
        <v>6676000000</v>
      </c>
    </row>
    <row r="1178" spans="1:15" x14ac:dyDescent="0.35">
      <c r="A1178" s="2">
        <v>1224</v>
      </c>
      <c r="B1178" s="2" t="s">
        <v>539</v>
      </c>
      <c r="C1178" s="2" t="s">
        <v>11</v>
      </c>
      <c r="D1178" s="2" t="s">
        <v>12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s="2" t="s">
        <v>69</v>
      </c>
      <c r="K1178" s="2" t="s">
        <v>540</v>
      </c>
      <c r="L1178" s="2">
        <f>1-(F1178/E1178)</f>
        <v>0.93300376300450083</v>
      </c>
      <c r="M1178" s="2">
        <f>N1178/E1178</f>
        <v>-3.6099018667453699</v>
      </c>
      <c r="N1178" s="38">
        <f>O1178-SUM(G1177:I1177)</f>
        <v>-4892500000</v>
      </c>
      <c r="O1178" s="38">
        <f>E1178-F1178</f>
        <v>1264500000</v>
      </c>
    </row>
    <row r="1179" spans="1:15" x14ac:dyDescent="0.35">
      <c r="A1179" s="2">
        <v>1225</v>
      </c>
      <c r="B1179" s="2" t="s">
        <v>539</v>
      </c>
      <c r="C1179" s="2" t="s">
        <v>15</v>
      </c>
      <c r="D1179" s="2" t="s">
        <v>16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s="2" t="s">
        <v>69</v>
      </c>
      <c r="K1179" s="2" t="s">
        <v>540</v>
      </c>
      <c r="L1179" s="2">
        <f>1-(F1179/E1179)</f>
        <v>0.93975187578931729</v>
      </c>
      <c r="M1179" s="2">
        <f>N1179/E1179</f>
        <v>0.28616001782928457</v>
      </c>
      <c r="N1179" s="38">
        <f>O1179-SUM(G1178:I1178)</f>
        <v>385200000</v>
      </c>
      <c r="O1179" s="38">
        <f>E1179-F1179</f>
        <v>1265000000</v>
      </c>
    </row>
    <row r="1180" spans="1:15" x14ac:dyDescent="0.35">
      <c r="A1180" s="2">
        <v>1226</v>
      </c>
      <c r="B1180" s="2" t="s">
        <v>539</v>
      </c>
      <c r="C1180" s="2" t="s">
        <v>17</v>
      </c>
      <c r="D1180" s="2" t="s">
        <v>18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s="2" t="s">
        <v>69</v>
      </c>
      <c r="K1180" s="2" t="s">
        <v>540</v>
      </c>
      <c r="L1180" s="2">
        <f>1-(F1180/E1180)</f>
        <v>0.94143622412045747</v>
      </c>
      <c r="M1180" s="2">
        <f>N1180/E1180</f>
        <v>0.30244679310844069</v>
      </c>
      <c r="N1180" s="38">
        <f>O1180-SUM(G1179:I1179)</f>
        <v>417800000</v>
      </c>
      <c r="O1180" s="38">
        <f>E1180-F1180</f>
        <v>1300500000</v>
      </c>
    </row>
    <row r="1181" spans="1:15" x14ac:dyDescent="0.35">
      <c r="A1181" s="2">
        <v>1227</v>
      </c>
      <c r="B1181" s="2" t="s">
        <v>539</v>
      </c>
      <c r="C1181" s="2" t="s">
        <v>19</v>
      </c>
      <c r="D1181" s="2" t="s">
        <v>20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s="2" t="s">
        <v>69</v>
      </c>
      <c r="K1181" s="2" t="s">
        <v>540</v>
      </c>
      <c r="L1181" s="2">
        <f>1-(F1181/E1181)</f>
        <v>0.93280799268275527</v>
      </c>
      <c r="M1181" s="2">
        <f>N1181/E1181</f>
        <v>0.31217899106451841</v>
      </c>
      <c r="N1181" s="38">
        <f>O1181-SUM(G1180:I1180)</f>
        <v>443700000</v>
      </c>
      <c r="O1181" s="38">
        <f>E1181-F1181</f>
        <v>1325800000</v>
      </c>
    </row>
    <row r="1182" spans="1:15" x14ac:dyDescent="0.35">
      <c r="A1182" s="2">
        <v>1228</v>
      </c>
      <c r="B1182" s="2" t="s">
        <v>541</v>
      </c>
      <c r="C1182" s="2" t="s">
        <v>11</v>
      </c>
      <c r="D1182" s="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s="2" t="s">
        <v>13</v>
      </c>
      <c r="K1182" s="2" t="s">
        <v>542</v>
      </c>
      <c r="L1182" s="2">
        <f>1-(F1182/E1182)</f>
        <v>0.58616193213245871</v>
      </c>
      <c r="M1182" s="2">
        <f>N1182/E1182</f>
        <v>0.35235777371366522</v>
      </c>
      <c r="N1182" s="38">
        <f>O1182-SUM(G1181:I1181)</f>
        <v>1347315000</v>
      </c>
      <c r="O1182" s="38">
        <f>E1182-F1182</f>
        <v>2241315000</v>
      </c>
    </row>
    <row r="1183" spans="1:15" x14ac:dyDescent="0.35">
      <c r="A1183" s="2">
        <v>1229</v>
      </c>
      <c r="B1183" s="2" t="s">
        <v>541</v>
      </c>
      <c r="C1183" s="2" t="s">
        <v>15</v>
      </c>
      <c r="D1183" s="2" t="s">
        <v>16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s="2" t="s">
        <v>13</v>
      </c>
      <c r="K1183" s="2" t="s">
        <v>542</v>
      </c>
      <c r="L1183" s="2">
        <f>1-(F1183/E1183)</f>
        <v>0.56463303823059685</v>
      </c>
      <c r="M1183" s="2">
        <f>N1183/E1183</f>
        <v>0.14156702058773493</v>
      </c>
      <c r="N1183" s="38">
        <f>O1183-SUM(G1182:I1182)</f>
        <v>536728000</v>
      </c>
      <c r="O1183" s="38">
        <f>E1183-F1183</f>
        <v>2140713000</v>
      </c>
    </row>
    <row r="1184" spans="1:15" x14ac:dyDescent="0.35">
      <c r="A1184" s="2">
        <v>1230</v>
      </c>
      <c r="B1184" s="2" t="s">
        <v>541</v>
      </c>
      <c r="C1184" s="2" t="s">
        <v>17</v>
      </c>
      <c r="D1184" s="2" t="s">
        <v>18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s="2" t="s">
        <v>13</v>
      </c>
      <c r="K1184" s="2" t="s">
        <v>542</v>
      </c>
      <c r="L1184" s="2">
        <f>1-(F1184/E1184)</f>
        <v>0.56017552251678926</v>
      </c>
      <c r="M1184" s="2">
        <f>N1184/E1184</f>
        <v>0.15967666133543235</v>
      </c>
      <c r="N1184" s="38">
        <f>O1184-SUM(G1183:I1183)</f>
        <v>610205000</v>
      </c>
      <c r="O1184" s="38">
        <f>E1184-F1184</f>
        <v>2140713000</v>
      </c>
    </row>
    <row r="1185" spans="1:15" x14ac:dyDescent="0.35">
      <c r="A1185" s="2">
        <v>1231</v>
      </c>
      <c r="B1185" s="2" t="s">
        <v>541</v>
      </c>
      <c r="C1185" s="2" t="s">
        <v>19</v>
      </c>
      <c r="D1185" s="2" t="s">
        <v>20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s="2" t="s">
        <v>13</v>
      </c>
      <c r="K1185" s="2" t="s">
        <v>542</v>
      </c>
      <c r="L1185" s="2">
        <f>1-(F1185/E1185)</f>
        <v>0.56440333588592706</v>
      </c>
      <c r="M1185" s="2">
        <f>N1185/E1185</f>
        <v>0.14844301101714336</v>
      </c>
      <c r="N1185" s="38">
        <f>O1185-SUM(G1184:I1184)</f>
        <v>531138000</v>
      </c>
      <c r="O1185" s="38">
        <f>E1185-F1185</f>
        <v>2019469000</v>
      </c>
    </row>
    <row r="1186" spans="1:15" x14ac:dyDescent="0.35">
      <c r="A1186" s="2">
        <v>1232</v>
      </c>
      <c r="B1186" s="2" t="s">
        <v>543</v>
      </c>
      <c r="C1186" s="2" t="s">
        <v>11</v>
      </c>
      <c r="D1186" s="2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s="2" t="s">
        <v>13</v>
      </c>
      <c r="K1186" s="2" t="s">
        <v>172</v>
      </c>
      <c r="L1186" s="2">
        <f>1-(F1186/E1186)</f>
        <v>0.16198905813168807</v>
      </c>
      <c r="M1186" s="2">
        <f>N1186/E1186</f>
        <v>7.8230924033548629E-2</v>
      </c>
      <c r="N1186" s="38">
        <f>O1186-SUM(G1185:I1185)</f>
        <v>1298383000</v>
      </c>
      <c r="O1186" s="38">
        <f>E1186-F1186</f>
        <v>2688500000</v>
      </c>
    </row>
    <row r="1187" spans="1:15" x14ac:dyDescent="0.35">
      <c r="A1187" s="2">
        <v>1233</v>
      </c>
      <c r="B1187" s="2" t="s">
        <v>543</v>
      </c>
      <c r="C1187" s="2" t="s">
        <v>15</v>
      </c>
      <c r="D1187" s="2" t="s">
        <v>16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s="2" t="s">
        <v>13</v>
      </c>
      <c r="K1187" s="2" t="s">
        <v>172</v>
      </c>
      <c r="L1187" s="2">
        <f>1-(F1187/E1187)</f>
        <v>0.16567432927195247</v>
      </c>
      <c r="M1187" s="2">
        <f>N1187/E1187</f>
        <v>8.3548406458195792E-2</v>
      </c>
      <c r="N1187" s="38">
        <f>O1187-SUM(G1186:I1186)</f>
        <v>1392000000</v>
      </c>
      <c r="O1187" s="38">
        <f>E1187-F1187</f>
        <v>2760300000</v>
      </c>
    </row>
    <row r="1188" spans="1:15" x14ac:dyDescent="0.35">
      <c r="A1188" s="2">
        <v>1234</v>
      </c>
      <c r="B1188" s="2" t="s">
        <v>543</v>
      </c>
      <c r="C1188" s="2" t="s">
        <v>17</v>
      </c>
      <c r="D1188" s="2" t="s">
        <v>18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s="2" t="s">
        <v>13</v>
      </c>
      <c r="K1188" s="2" t="s">
        <v>172</v>
      </c>
      <c r="L1188" s="2">
        <f>1-(F1188/E1188)</f>
        <v>0.16470994475138123</v>
      </c>
      <c r="M1188" s="2">
        <f>N1188/E1188</f>
        <v>9.0113518646408847E-2</v>
      </c>
      <c r="N1188" s="38">
        <f>O1188-SUM(G1187:I1187)</f>
        <v>1670200000</v>
      </c>
      <c r="O1188" s="38">
        <f>E1188-F1188</f>
        <v>3052800000</v>
      </c>
    </row>
    <row r="1189" spans="1:15" x14ac:dyDescent="0.35">
      <c r="A1189" s="2">
        <v>1235</v>
      </c>
      <c r="B1189" s="2" t="s">
        <v>543</v>
      </c>
      <c r="C1189" s="2" t="s">
        <v>19</v>
      </c>
      <c r="D1189" s="2" t="s">
        <v>20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s="2" t="s">
        <v>13</v>
      </c>
      <c r="K1189" s="2" t="s">
        <v>172</v>
      </c>
      <c r="L1189" s="2">
        <f>1-(F1189/E1189)</f>
        <v>0.18098364870148298</v>
      </c>
      <c r="M1189" s="2">
        <f>N1189/E1189</f>
        <v>0.10785001579964973</v>
      </c>
      <c r="N1189" s="38">
        <f>O1189-SUM(G1188:I1188)</f>
        <v>2013700000</v>
      </c>
      <c r="O1189" s="38">
        <f>E1189-F1189</f>
        <v>3379200000</v>
      </c>
    </row>
    <row r="1190" spans="1:15" x14ac:dyDescent="0.35">
      <c r="A1190" s="2">
        <v>1236</v>
      </c>
      <c r="B1190" s="2" t="s">
        <v>544</v>
      </c>
      <c r="C1190" s="2" t="s">
        <v>11</v>
      </c>
      <c r="D1190" s="2" t="s">
        <v>16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s="2" t="s">
        <v>64</v>
      </c>
      <c r="K1190" s="2" t="s">
        <v>65</v>
      </c>
      <c r="L1190" s="2">
        <f>1-(F1190/E1190)</f>
        <v>0.24612129760225665</v>
      </c>
      <c r="M1190" s="2">
        <f>N1190/E1190</f>
        <v>0.1586100782151558</v>
      </c>
      <c r="N1190" s="38">
        <f>O1190-SUM(G1189:I1189)</f>
        <v>2474000000</v>
      </c>
      <c r="O1190" s="38">
        <f>E1190-F1190</f>
        <v>3839000000</v>
      </c>
    </row>
    <row r="1191" spans="1:15" x14ac:dyDescent="0.35">
      <c r="A1191" s="2">
        <v>1237</v>
      </c>
      <c r="B1191" s="2" t="s">
        <v>544</v>
      </c>
      <c r="C1191" s="2" t="s">
        <v>15</v>
      </c>
      <c r="D1191" s="2" t="s">
        <v>18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s="2" t="s">
        <v>64</v>
      </c>
      <c r="K1191" s="2" t="s">
        <v>65</v>
      </c>
      <c r="L1191" s="2">
        <f>1-(F1191/E1191)</f>
        <v>0.28572264482153309</v>
      </c>
      <c r="M1191" s="2">
        <f>N1191/E1191</f>
        <v>0.16418958455236982</v>
      </c>
      <c r="N1191" s="38">
        <f>O1191-SUM(G1190:I1190)</f>
        <v>2806000000</v>
      </c>
      <c r="O1191" s="38">
        <f>E1191-F1191</f>
        <v>4883000000</v>
      </c>
    </row>
    <row r="1192" spans="1:15" x14ac:dyDescent="0.35">
      <c r="A1192" s="2">
        <v>1238</v>
      </c>
      <c r="B1192" s="2" t="s">
        <v>544</v>
      </c>
      <c r="C1192" s="2" t="s">
        <v>17</v>
      </c>
      <c r="D1192" s="2" t="s">
        <v>20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s="2" t="s">
        <v>64</v>
      </c>
      <c r="K1192" s="2" t="s">
        <v>65</v>
      </c>
      <c r="L1192" s="2">
        <f>1-(F1192/E1192)</f>
        <v>0.24475732192716693</v>
      </c>
      <c r="M1192" s="2">
        <f>N1192/E1192</f>
        <v>0.10021980633279867</v>
      </c>
      <c r="N1192" s="38">
        <f>O1192-SUM(G1191:I1191)</f>
        <v>1687000000</v>
      </c>
      <c r="O1192" s="38">
        <f>E1192-F1192</f>
        <v>4120000000</v>
      </c>
    </row>
    <row r="1193" spans="1:15" x14ac:dyDescent="0.35">
      <c r="A1193" s="2">
        <v>1239</v>
      </c>
      <c r="B1193" s="2" t="s">
        <v>544</v>
      </c>
      <c r="C1193" s="2" t="s">
        <v>19</v>
      </c>
      <c r="D1193" s="2" t="s">
        <v>78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s="2" t="s">
        <v>64</v>
      </c>
      <c r="K1193" s="2" t="s">
        <v>65</v>
      </c>
      <c r="L1193" s="2">
        <f>1-(F1193/E1193)</f>
        <v>0.27918034642816714</v>
      </c>
      <c r="M1193" s="2">
        <f>N1193/E1193</f>
        <v>0.13132571040416618</v>
      </c>
      <c r="N1193" s="38">
        <f>O1193-SUM(G1192:I1192)</f>
        <v>2320000000</v>
      </c>
      <c r="O1193" s="38">
        <f>E1193-F1193</f>
        <v>4932000000</v>
      </c>
    </row>
    <row r="1194" spans="1:15" x14ac:dyDescent="0.35">
      <c r="A1194" s="2">
        <v>1240</v>
      </c>
      <c r="B1194" s="2" t="s">
        <v>545</v>
      </c>
      <c r="C1194" s="2" t="s">
        <v>11</v>
      </c>
      <c r="D1194" s="2" t="s">
        <v>12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s="2" t="s">
        <v>23</v>
      </c>
      <c r="K1194" s="2" t="s">
        <v>104</v>
      </c>
      <c r="L1194" s="2">
        <f>1-(F1194/E1194)</f>
        <v>0.77622413112749844</v>
      </c>
      <c r="M1194" s="2">
        <f>N1194/E1194</f>
        <v>0.25255504893027048</v>
      </c>
      <c r="N1194" s="38">
        <f>O1194-SUM(G1193:I1193)</f>
        <v>1328681000</v>
      </c>
      <c r="O1194" s="38">
        <f>E1194-F1194</f>
        <v>4083681000</v>
      </c>
    </row>
    <row r="1195" spans="1:15" x14ac:dyDescent="0.35">
      <c r="A1195" s="2">
        <v>1241</v>
      </c>
      <c r="B1195" s="2" t="s">
        <v>545</v>
      </c>
      <c r="C1195" s="2" t="s">
        <v>15</v>
      </c>
      <c r="D1195" s="2" t="s">
        <v>16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s="2" t="s">
        <v>23</v>
      </c>
      <c r="K1195" s="2" t="s">
        <v>104</v>
      </c>
      <c r="L1195" s="2">
        <f>1-(F1195/E1195)</f>
        <v>0.84139975440529247</v>
      </c>
      <c r="M1195" s="2">
        <f>N1195/E1195</f>
        <v>0.50961902790776681</v>
      </c>
      <c r="N1195" s="38">
        <f>O1195-SUM(G1194:I1194)</f>
        <v>3461998000</v>
      </c>
      <c r="O1195" s="38">
        <f>E1195-F1195</f>
        <v>5715886000</v>
      </c>
    </row>
    <row r="1196" spans="1:15" x14ac:dyDescent="0.35">
      <c r="A1196" s="2">
        <v>1242</v>
      </c>
      <c r="B1196" s="2" t="s">
        <v>545</v>
      </c>
      <c r="C1196" s="2" t="s">
        <v>17</v>
      </c>
      <c r="D1196" s="2" t="s">
        <v>18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s="2" t="s">
        <v>23</v>
      </c>
      <c r="K1196" s="2" t="s">
        <v>104</v>
      </c>
      <c r="L1196" s="2">
        <f>1-(F1196/E1196)</f>
        <v>0.89838380160273001</v>
      </c>
      <c r="M1196" s="2">
        <f>N1196/E1196</f>
        <v>0.50706855069746148</v>
      </c>
      <c r="N1196" s="38">
        <f>O1196-SUM(G1195:I1195)</f>
        <v>4280658000</v>
      </c>
      <c r="O1196" s="38">
        <f>E1196-F1196</f>
        <v>7584130000</v>
      </c>
    </row>
    <row r="1197" spans="1:15" x14ac:dyDescent="0.35">
      <c r="A1197" s="2">
        <v>1243</v>
      </c>
      <c r="B1197" s="2" t="s">
        <v>545</v>
      </c>
      <c r="C1197" s="2" t="s">
        <v>19</v>
      </c>
      <c r="D1197" s="2" t="s">
        <v>20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s="2" t="s">
        <v>23</v>
      </c>
      <c r="K1197" s="2" t="s">
        <v>104</v>
      </c>
      <c r="L1197" s="2">
        <f>1-(F1197/E1197)</f>
        <v>0.93146347669397189</v>
      </c>
      <c r="M1197" s="2">
        <f>N1197/E1197</f>
        <v>0.44243221504973934</v>
      </c>
      <c r="N1197" s="38">
        <f>O1197-SUM(G1196:I1196)</f>
        <v>4080989000</v>
      </c>
      <c r="O1197" s="38">
        <f>E1197-F1197</f>
        <v>8591807000</v>
      </c>
    </row>
    <row r="1198" spans="1:15" x14ac:dyDescent="0.35">
      <c r="A1198" s="2">
        <v>1244</v>
      </c>
      <c r="B1198" s="2" t="s">
        <v>546</v>
      </c>
      <c r="C1198" s="2" t="s">
        <v>11</v>
      </c>
      <c r="D1198" s="2" t="s">
        <v>547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s="2" t="s">
        <v>34</v>
      </c>
      <c r="K1198" s="2" t="s">
        <v>216</v>
      </c>
      <c r="L1198" s="2">
        <f>1-(F1198/E1198)</f>
        <v>0.32738509605708987</v>
      </c>
      <c r="M1198" s="2">
        <f>N1198/E1198</f>
        <v>-1.1388203382150943</v>
      </c>
      <c r="N1198" s="38">
        <f>O1198-SUM(G1197:I1197)</f>
        <v>-4142131000</v>
      </c>
      <c r="O1198" s="38">
        <f>E1198-F1198</f>
        <v>1190769000</v>
      </c>
    </row>
    <row r="1199" spans="1:15" x14ac:dyDescent="0.35">
      <c r="A1199" s="2">
        <v>1245</v>
      </c>
      <c r="B1199" s="2" t="s">
        <v>546</v>
      </c>
      <c r="C1199" s="2" t="s">
        <v>15</v>
      </c>
      <c r="D1199" s="2" t="s">
        <v>548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s="2" t="s">
        <v>34</v>
      </c>
      <c r="K1199" s="2" t="s">
        <v>216</v>
      </c>
      <c r="L1199" s="2">
        <f>1-(F1199/E1199)</f>
        <v>0.2841441940498296</v>
      </c>
      <c r="M1199" s="2">
        <f>N1199/E1199</f>
        <v>0.28414419404982955</v>
      </c>
      <c r="N1199" s="38">
        <f>O1199-SUM(G1198:I1198)</f>
        <v>1018697000</v>
      </c>
      <c r="O1199" s="38">
        <f>E1199-F1199</f>
        <v>1018697000</v>
      </c>
    </row>
    <row r="1200" spans="1:15" x14ac:dyDescent="0.35">
      <c r="A1200" s="2">
        <v>1246</v>
      </c>
      <c r="B1200" s="2" t="s">
        <v>546</v>
      </c>
      <c r="C1200" s="2" t="s">
        <v>17</v>
      </c>
      <c r="D1200" s="2" t="s">
        <v>549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s="2" t="s">
        <v>34</v>
      </c>
      <c r="K1200" s="2" t="s">
        <v>216</v>
      </c>
      <c r="L1200" s="2">
        <f>1-(F1200/E1200)</f>
        <v>0.27118016091069364</v>
      </c>
      <c r="M1200" s="2">
        <f>N1200/E1200</f>
        <v>0.27118016091069369</v>
      </c>
      <c r="N1200" s="38">
        <f>O1200-SUM(G1199:I1199)</f>
        <v>1060549000</v>
      </c>
      <c r="O1200" s="38">
        <f>E1200-F1200</f>
        <v>1060549000</v>
      </c>
    </row>
    <row r="1201" spans="1:15" x14ac:dyDescent="0.35">
      <c r="A1201" s="2">
        <v>1247</v>
      </c>
      <c r="B1201" s="2" t="s">
        <v>546</v>
      </c>
      <c r="C1201" s="2" t="s">
        <v>19</v>
      </c>
      <c r="D1201" s="2" t="s">
        <v>392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s="2" t="s">
        <v>34</v>
      </c>
      <c r="K1201" s="2" t="s">
        <v>216</v>
      </c>
      <c r="L1201" s="2">
        <f>1-(F1201/E1201)</f>
        <v>0.24555799716449933</v>
      </c>
      <c r="M1201" s="2">
        <f>N1201/E1201</f>
        <v>0.24555799716449933</v>
      </c>
      <c r="N1201" s="38">
        <f>O1201-SUM(G1200:I1200)</f>
        <v>1322748000</v>
      </c>
      <c r="O1201" s="38">
        <f>E1201-F1201</f>
        <v>1322748000</v>
      </c>
    </row>
    <row r="1202" spans="1:15" x14ac:dyDescent="0.35">
      <c r="A1202" s="2">
        <v>1248</v>
      </c>
      <c r="B1202" s="2" t="s">
        <v>550</v>
      </c>
      <c r="C1202" s="2" t="s">
        <v>11</v>
      </c>
      <c r="D1202" s="2" t="s">
        <v>12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s="2" t="s">
        <v>64</v>
      </c>
      <c r="K1202" s="2" t="s">
        <v>67</v>
      </c>
      <c r="L1202" s="2">
        <f>1-(F1202/E1202)</f>
        <v>0.35067988958184237</v>
      </c>
      <c r="M1202" s="2">
        <f>N1202/E1202</f>
        <v>0.35067988958184237</v>
      </c>
      <c r="N1202" s="38">
        <f>O1202-SUM(G1201:I1201)</f>
        <v>3430000000</v>
      </c>
      <c r="O1202" s="38">
        <f>E1202-F1202</f>
        <v>3430000000</v>
      </c>
    </row>
    <row r="1203" spans="1:15" x14ac:dyDescent="0.35">
      <c r="A1203" s="2">
        <v>1249</v>
      </c>
      <c r="B1203" s="2" t="s">
        <v>550</v>
      </c>
      <c r="C1203" s="2" t="s">
        <v>15</v>
      </c>
      <c r="D1203" s="2" t="s">
        <v>16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s="2" t="s">
        <v>64</v>
      </c>
      <c r="K1203" s="2" t="s">
        <v>67</v>
      </c>
      <c r="L1203" s="2">
        <f>1-(F1203/E1203)</f>
        <v>0.35563804173354741</v>
      </c>
      <c r="M1203" s="2">
        <f>N1203/E1203</f>
        <v>0.24006821829855537</v>
      </c>
      <c r="N1203" s="38">
        <f>O1203-SUM(G1202:I1202)</f>
        <v>2393000000</v>
      </c>
      <c r="O1203" s="38">
        <f>E1203-F1203</f>
        <v>3545000000</v>
      </c>
    </row>
    <row r="1204" spans="1:15" x14ac:dyDescent="0.35">
      <c r="A1204" s="2">
        <v>1250</v>
      </c>
      <c r="B1204" s="2" t="s">
        <v>550</v>
      </c>
      <c r="C1204" s="2" t="s">
        <v>17</v>
      </c>
      <c r="D1204" s="2" t="s">
        <v>18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s="2" t="s">
        <v>64</v>
      </c>
      <c r="K1204" s="2" t="s">
        <v>67</v>
      </c>
      <c r="L1204" s="2">
        <f>1-(F1204/E1204)</f>
        <v>0.35366525812970784</v>
      </c>
      <c r="M1204" s="2">
        <f>N1204/E1204</f>
        <v>0.23920632004409334</v>
      </c>
      <c r="N1204" s="38">
        <f>O1204-SUM(G1203:I1203)</f>
        <v>2604000000</v>
      </c>
      <c r="O1204" s="38">
        <f>E1204-F1204</f>
        <v>3850000000</v>
      </c>
    </row>
    <row r="1205" spans="1:15" x14ac:dyDescent="0.35">
      <c r="A1205" s="2">
        <v>1251</v>
      </c>
      <c r="B1205" s="2" t="s">
        <v>550</v>
      </c>
      <c r="C1205" s="2" t="s">
        <v>19</v>
      </c>
      <c r="D1205" s="2" t="s">
        <v>20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s="2" t="s">
        <v>64</v>
      </c>
      <c r="K1205" s="2" t="s">
        <v>67</v>
      </c>
      <c r="L1205" s="2">
        <f>1-(F1205/E1205)</f>
        <v>0.40096015362457993</v>
      </c>
      <c r="M1205" s="2">
        <f>N1205/E1205</f>
        <v>0.28314930388862219</v>
      </c>
      <c r="N1205" s="38">
        <f>O1205-SUM(G1204:I1204)</f>
        <v>2949000000</v>
      </c>
      <c r="O1205" s="38">
        <f>E1205-F1205</f>
        <v>4176000000</v>
      </c>
    </row>
    <row r="1206" spans="1:15" x14ac:dyDescent="0.35">
      <c r="A1206" s="2">
        <v>1252</v>
      </c>
      <c r="B1206" s="2" t="s">
        <v>551</v>
      </c>
      <c r="C1206" s="2" t="s">
        <v>11</v>
      </c>
      <c r="D1206" s="2" t="s">
        <v>25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s="2" t="s">
        <v>54</v>
      </c>
      <c r="K1206" s="2" t="s">
        <v>287</v>
      </c>
      <c r="L1206" s="2">
        <f>1-(F1206/E1206)</f>
        <v>0.52957916133403593</v>
      </c>
      <c r="M1206" s="2">
        <f>N1206/E1206</f>
        <v>0.5113001580968155</v>
      </c>
      <c r="N1206" s="38">
        <f>O1206-SUM(G1205:I1205)</f>
        <v>33958000000</v>
      </c>
      <c r="O1206" s="38">
        <f>E1206-F1206</f>
        <v>35172000000</v>
      </c>
    </row>
    <row r="1207" spans="1:15" x14ac:dyDescent="0.35">
      <c r="A1207" s="2">
        <v>1253</v>
      </c>
      <c r="B1207" s="2" t="s">
        <v>551</v>
      </c>
      <c r="C1207" s="2" t="s">
        <v>15</v>
      </c>
      <c r="D1207" s="2" t="s">
        <v>356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s="2" t="s">
        <v>54</v>
      </c>
      <c r="K1207" s="2" t="s">
        <v>287</v>
      </c>
      <c r="L1207" s="2">
        <f>1-(F1207/E1207)</f>
        <v>0.5315447715309749</v>
      </c>
      <c r="M1207" s="2">
        <f>N1207/E1207</f>
        <v>0.14963333983174124</v>
      </c>
      <c r="N1207" s="38">
        <f>O1207-SUM(G1206:I1206)</f>
        <v>9978000000</v>
      </c>
      <c r="O1207" s="38">
        <f>E1207-F1207</f>
        <v>35445000000</v>
      </c>
    </row>
    <row r="1208" spans="1:15" x14ac:dyDescent="0.35">
      <c r="A1208" s="2">
        <v>1254</v>
      </c>
      <c r="B1208" s="2" t="s">
        <v>551</v>
      </c>
      <c r="C1208" s="2" t="s">
        <v>17</v>
      </c>
      <c r="D1208" s="2" t="s">
        <v>357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s="2" t="s">
        <v>54</v>
      </c>
      <c r="K1208" s="2" t="s">
        <v>287</v>
      </c>
      <c r="L1208" s="2">
        <f>1-(F1208/E1208)</f>
        <v>0.54435739659984783</v>
      </c>
      <c r="M1208" s="2">
        <f>N1208/E1208</f>
        <v>0.13418231413346865</v>
      </c>
      <c r="N1208" s="38">
        <f>O1208-SUM(G1207:I1207)</f>
        <v>8461000000</v>
      </c>
      <c r="O1208" s="38">
        <f>E1208-F1208</f>
        <v>34325000000</v>
      </c>
    </row>
    <row r="1209" spans="1:15" x14ac:dyDescent="0.35">
      <c r="A1209" s="2">
        <v>1255</v>
      </c>
      <c r="B1209" s="2" t="s">
        <v>551</v>
      </c>
      <c r="C1209" s="2" t="s">
        <v>19</v>
      </c>
      <c r="D1209" s="2" t="s">
        <v>78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s="2" t="s">
        <v>54</v>
      </c>
      <c r="K1209" s="2" t="s">
        <v>287</v>
      </c>
      <c r="L1209" s="2">
        <f>1-(F1209/E1209)</f>
        <v>0.55080494912339373</v>
      </c>
      <c r="M1209" s="2">
        <f>N1209/E1209</f>
        <v>0.15887195655981784</v>
      </c>
      <c r="N1209" s="38">
        <f>O1209-SUM(G1208:I1208)</f>
        <v>9977000000</v>
      </c>
      <c r="O1209" s="38">
        <f>E1209-F1209</f>
        <v>34590000000</v>
      </c>
    </row>
    <row r="1210" spans="1:15" x14ac:dyDescent="0.35">
      <c r="A1210" s="2">
        <v>1256</v>
      </c>
      <c r="B1210" s="2" t="s">
        <v>552</v>
      </c>
      <c r="C1210" s="2" t="s">
        <v>11</v>
      </c>
      <c r="D1210" s="2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s="2" t="s">
        <v>34</v>
      </c>
      <c r="K1210" s="2" t="s">
        <v>35</v>
      </c>
      <c r="L1210" s="2">
        <f>1-(F1210/E1210)</f>
        <v>0.8203157875477981</v>
      </c>
      <c r="M1210" s="2">
        <f>N1210/E1210</f>
        <v>0.36648553707667819</v>
      </c>
      <c r="N1210" s="38">
        <f>O1210-SUM(G1209:I1209)</f>
        <v>20031000000</v>
      </c>
      <c r="O1210" s="38">
        <f>E1210-F1210</f>
        <v>44836000000</v>
      </c>
    </row>
    <row r="1211" spans="1:15" x14ac:dyDescent="0.35">
      <c r="A1211" s="2">
        <v>1257</v>
      </c>
      <c r="B1211" s="2" t="s">
        <v>552</v>
      </c>
      <c r="C1211" s="2" t="s">
        <v>15</v>
      </c>
      <c r="D1211" s="2" t="s">
        <v>16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s="2" t="s">
        <v>34</v>
      </c>
      <c r="K1211" s="2" t="s">
        <v>35</v>
      </c>
      <c r="L1211" s="2">
        <f>1-(F1211/E1211)</f>
        <v>0.81416718362282881</v>
      </c>
      <c r="M1211" s="2">
        <f>N1211/E1211</f>
        <v>0.27597704714640198</v>
      </c>
      <c r="N1211" s="38">
        <f>O1211-SUM(G1210:I1210)</f>
        <v>14236000000</v>
      </c>
      <c r="O1211" s="38">
        <f>E1211-F1211</f>
        <v>41998000000</v>
      </c>
    </row>
    <row r="1212" spans="1:15" x14ac:dyDescent="0.35">
      <c r="A1212" s="2">
        <v>1258</v>
      </c>
      <c r="B1212" s="2" t="s">
        <v>552</v>
      </c>
      <c r="C1212" s="2" t="s">
        <v>17</v>
      </c>
      <c r="D1212" s="2" t="s">
        <v>18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s="2" t="s">
        <v>34</v>
      </c>
      <c r="K1212" s="2" t="s">
        <v>35</v>
      </c>
      <c r="L1212" s="2">
        <f>1-(F1212/E1212)</f>
        <v>0.80693478479991931</v>
      </c>
      <c r="M1212" s="2">
        <f>N1212/E1212</f>
        <v>0.2902126801733696</v>
      </c>
      <c r="N1212" s="38">
        <f>O1212-SUM(G1211:I1211)</f>
        <v>14396000000</v>
      </c>
      <c r="O1212" s="38">
        <f>E1212-F1212</f>
        <v>40028000000</v>
      </c>
    </row>
    <row r="1213" spans="1:15" x14ac:dyDescent="0.35">
      <c r="A1213" s="2">
        <v>1259</v>
      </c>
      <c r="B1213" s="2" t="s">
        <v>552</v>
      </c>
      <c r="C1213" s="2" t="s">
        <v>19</v>
      </c>
      <c r="D1213" s="2" t="s">
        <v>20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s="2" t="s">
        <v>34</v>
      </c>
      <c r="K1213" s="2" t="s">
        <v>35</v>
      </c>
      <c r="L1213" s="2">
        <f>1-(F1213/E1213)</f>
        <v>0.80250148410472666</v>
      </c>
      <c r="M1213" s="2">
        <f>N1213/E1213</f>
        <v>0.25944197662279178</v>
      </c>
      <c r="N1213" s="38">
        <f>O1213-SUM(G1212:I1212)</f>
        <v>12674000000</v>
      </c>
      <c r="O1213" s="38">
        <f>E1213-F1213</f>
        <v>39203000000</v>
      </c>
    </row>
    <row r="1214" spans="1:15" x14ac:dyDescent="0.35">
      <c r="A1214" s="2">
        <v>1260</v>
      </c>
      <c r="B1214" s="2" t="s">
        <v>553</v>
      </c>
      <c r="C1214" s="2" t="s">
        <v>11</v>
      </c>
      <c r="D1214" s="2" t="s">
        <v>16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s="2" t="s">
        <v>69</v>
      </c>
      <c r="K1214" s="2" t="s">
        <v>481</v>
      </c>
      <c r="L1214" s="2">
        <f>1-(F1214/E1214)</f>
        <v>0.49581785887292107</v>
      </c>
      <c r="M1214" s="2">
        <f>N1214/E1214</f>
        <v>-2.3274772592712201</v>
      </c>
      <c r="N1214" s="38">
        <f>O1214-SUM(G1213:I1213)</f>
        <v>-21621100000</v>
      </c>
      <c r="O1214" s="38">
        <f>E1214-F1214</f>
        <v>4605900000</v>
      </c>
    </row>
    <row r="1215" spans="1:15" x14ac:dyDescent="0.35">
      <c r="A1215" s="2">
        <v>1261</v>
      </c>
      <c r="B1215" s="2" t="s">
        <v>553</v>
      </c>
      <c r="C1215" s="2" t="s">
        <v>15</v>
      </c>
      <c r="D1215" s="2" t="s">
        <v>18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s="2" t="s">
        <v>69</v>
      </c>
      <c r="K1215" s="2" t="s">
        <v>481</v>
      </c>
      <c r="L1215" s="2">
        <f>1-(F1215/E1215)</f>
        <v>0.50074444529281514</v>
      </c>
      <c r="M1215" s="2">
        <f>N1215/E1215</f>
        <v>0.168425975414217</v>
      </c>
      <c r="N1215" s="38">
        <f>O1215-SUM(G1214:I1214)</f>
        <v>1764700000</v>
      </c>
      <c r="O1215" s="38">
        <f>E1215-F1215</f>
        <v>5246600000</v>
      </c>
    </row>
    <row r="1216" spans="1:15" x14ac:dyDescent="0.35">
      <c r="A1216" s="2">
        <v>1262</v>
      </c>
      <c r="B1216" s="2" t="s">
        <v>553</v>
      </c>
      <c r="C1216" s="2" t="s">
        <v>17</v>
      </c>
      <c r="D1216" s="2" t="s">
        <v>20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s="2" t="s">
        <v>69</v>
      </c>
      <c r="K1216" s="2" t="s">
        <v>481</v>
      </c>
      <c r="L1216" s="2">
        <f>1-(F1216/E1216)</f>
        <v>0.44019758617231119</v>
      </c>
      <c r="M1216" s="2">
        <f>N1216/E1216</f>
        <v>0.12662565611313564</v>
      </c>
      <c r="N1216" s="38">
        <f>O1216-SUM(G1215:I1215)</f>
        <v>1515000000</v>
      </c>
      <c r="O1216" s="38">
        <f>E1216-F1216</f>
        <v>5266700000</v>
      </c>
    </row>
    <row r="1217" spans="1:15" x14ac:dyDescent="0.35">
      <c r="A1217" s="2">
        <v>1263</v>
      </c>
      <c r="B1217" s="2" t="s">
        <v>553</v>
      </c>
      <c r="C1217" s="2" t="s">
        <v>19</v>
      </c>
      <c r="D1217" s="2" t="s">
        <v>78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s="2" t="s">
        <v>69</v>
      </c>
      <c r="K1217" s="2" t="s">
        <v>481</v>
      </c>
      <c r="L1217" s="2">
        <f>1-(F1217/E1217)</f>
        <v>0.44221847491951816</v>
      </c>
      <c r="M1217" s="2">
        <f>N1217/E1217</f>
        <v>0.1327244414681179</v>
      </c>
      <c r="N1217" s="38">
        <f>O1217-SUM(G1216:I1216)</f>
        <v>1645000000</v>
      </c>
      <c r="O1217" s="38">
        <f>E1217-F1217</f>
        <v>5480900000</v>
      </c>
    </row>
    <row r="1218" spans="1:15" x14ac:dyDescent="0.35">
      <c r="A1218" s="2">
        <v>1264</v>
      </c>
      <c r="B1218" s="2" t="s">
        <v>554</v>
      </c>
      <c r="C1218" s="2" t="s">
        <v>11</v>
      </c>
      <c r="D1218" s="2" t="s">
        <v>16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s="2" t="s">
        <v>54</v>
      </c>
      <c r="K1218" s="2" t="s">
        <v>225</v>
      </c>
      <c r="L1218" s="2">
        <f>1-(F1218/E1218)</f>
        <v>0.92618820807271185</v>
      </c>
      <c r="M1218" s="2">
        <f>N1218/E1218</f>
        <v>-0.92163658780517355</v>
      </c>
      <c r="N1218" s="38">
        <f>O1218-SUM(G1217:I1217)</f>
        <v>-1939810000</v>
      </c>
      <c r="O1218" s="38">
        <f>E1218-F1218</f>
        <v>1949390000</v>
      </c>
    </row>
    <row r="1219" spans="1:15" x14ac:dyDescent="0.35">
      <c r="A1219" s="2">
        <v>1265</v>
      </c>
      <c r="B1219" s="2" t="s">
        <v>554</v>
      </c>
      <c r="C1219" s="2" t="s">
        <v>15</v>
      </c>
      <c r="D1219" s="2" t="s">
        <v>18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s="2" t="s">
        <v>54</v>
      </c>
      <c r="K1219" s="2" t="s">
        <v>225</v>
      </c>
      <c r="L1219" s="2">
        <f>1-(F1219/E1219)</f>
        <v>0.92728715894021652</v>
      </c>
      <c r="M1219" s="2">
        <f>N1219/E1219</f>
        <v>0.49943980561485368</v>
      </c>
      <c r="N1219" s="38">
        <f>O1219-SUM(G1218:I1218)</f>
        <v>1408199000</v>
      </c>
      <c r="O1219" s="38">
        <f>E1219-F1219</f>
        <v>2614539000</v>
      </c>
    </row>
    <row r="1220" spans="1:15" x14ac:dyDescent="0.35">
      <c r="A1220" s="2">
        <v>1266</v>
      </c>
      <c r="B1220" s="2" t="s">
        <v>554</v>
      </c>
      <c r="C1220" s="2" t="s">
        <v>17</v>
      </c>
      <c r="D1220" s="2" t="s">
        <v>20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s="2" t="s">
        <v>54</v>
      </c>
      <c r="K1220" s="2" t="s">
        <v>225</v>
      </c>
      <c r="L1220" s="2">
        <f>1-(F1220/E1220)</f>
        <v>0.90430433011154732</v>
      </c>
      <c r="M1220" s="2">
        <f>N1220/E1220</f>
        <v>0.46796449472284712</v>
      </c>
      <c r="N1220" s="38">
        <f>O1220-SUM(G1219:I1219)</f>
        <v>1920399000</v>
      </c>
      <c r="O1220" s="38">
        <f>E1220-F1220</f>
        <v>3711019000</v>
      </c>
    </row>
    <row r="1221" spans="1:15" x14ac:dyDescent="0.35">
      <c r="A1221" s="2">
        <v>1267</v>
      </c>
      <c r="B1221" s="2" t="s">
        <v>554</v>
      </c>
      <c r="C1221" s="2" t="s">
        <v>19</v>
      </c>
      <c r="D1221" s="2" t="s">
        <v>78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s="2" t="s">
        <v>54</v>
      </c>
      <c r="K1221" s="2" t="s">
        <v>225</v>
      </c>
      <c r="L1221" s="2">
        <f>1-(F1221/E1221)</f>
        <v>0.93833998535519614</v>
      </c>
      <c r="M1221" s="2">
        <f>N1221/E1221</f>
        <v>0.4323961660158665</v>
      </c>
      <c r="N1221" s="38">
        <f>O1221-SUM(G1220:I1220)</f>
        <v>2101630000</v>
      </c>
      <c r="O1221" s="38">
        <f>E1221-F1221</f>
        <v>4560733000</v>
      </c>
    </row>
    <row r="1222" spans="1:15" x14ac:dyDescent="0.35">
      <c r="A1222" s="2">
        <v>1268</v>
      </c>
      <c r="B1222" s="2" t="s">
        <v>555</v>
      </c>
      <c r="C1222" s="2" t="s">
        <v>11</v>
      </c>
      <c r="D1222" s="2" t="s">
        <v>12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s="2" t="s">
        <v>69</v>
      </c>
      <c r="K1222" s="2" t="s">
        <v>72</v>
      </c>
      <c r="L1222" s="2">
        <f>1-(F1222/E1222)</f>
        <v>8.7392223087234155E-2</v>
      </c>
      <c r="M1222" s="2">
        <f>N1222/E1222</f>
        <v>-0.10167420787993374</v>
      </c>
      <c r="N1222" s="38">
        <f>O1222-SUM(G1221:I1221)</f>
        <v>-1736992000</v>
      </c>
      <c r="O1222" s="38">
        <f>E1222-F1222</f>
        <v>1493000000</v>
      </c>
    </row>
    <row r="1223" spans="1:15" x14ac:dyDescent="0.35">
      <c r="A1223" s="2">
        <v>1269</v>
      </c>
      <c r="B1223" s="2" t="s">
        <v>555</v>
      </c>
      <c r="C1223" s="2" t="s">
        <v>15</v>
      </c>
      <c r="D1223" s="2" t="s">
        <v>16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s="2" t="s">
        <v>69</v>
      </c>
      <c r="K1223" s="2" t="s">
        <v>72</v>
      </c>
      <c r="L1223" s="2">
        <f>1-(F1223/E1223)</f>
        <v>0.10433165115651954</v>
      </c>
      <c r="M1223" s="2">
        <f>N1223/E1223</f>
        <v>0.10149744921825556</v>
      </c>
      <c r="N1223" s="38">
        <f>O1223-SUM(G1222:I1222)</f>
        <v>1844300000</v>
      </c>
      <c r="O1223" s="38">
        <f>E1223-F1223</f>
        <v>1895800000</v>
      </c>
    </row>
    <row r="1224" spans="1:15" x14ac:dyDescent="0.35">
      <c r="A1224" s="2">
        <v>1270</v>
      </c>
      <c r="B1224" s="2" t="s">
        <v>555</v>
      </c>
      <c r="C1224" s="2" t="s">
        <v>17</v>
      </c>
      <c r="D1224" s="2" t="s">
        <v>18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s="2" t="s">
        <v>69</v>
      </c>
      <c r="K1224" s="2" t="s">
        <v>72</v>
      </c>
      <c r="L1224" s="2">
        <f>1-(F1224/E1224)</f>
        <v>0.10799117134399783</v>
      </c>
      <c r="M1224" s="2">
        <f>N1224/E1224</f>
        <v>0.10502078240869664</v>
      </c>
      <c r="N1224" s="38">
        <f>O1224-SUM(G1223:I1223)</f>
        <v>2036500000</v>
      </c>
      <c r="O1224" s="38">
        <f>E1224-F1224</f>
        <v>2094100000</v>
      </c>
    </row>
    <row r="1225" spans="1:15" x14ac:dyDescent="0.35">
      <c r="A1225" s="2">
        <v>1271</v>
      </c>
      <c r="B1225" s="2" t="s">
        <v>555</v>
      </c>
      <c r="C1225" s="2" t="s">
        <v>19</v>
      </c>
      <c r="D1225" s="2" t="s">
        <v>20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s="2" t="s">
        <v>69</v>
      </c>
      <c r="K1225" s="2" t="s">
        <v>72</v>
      </c>
      <c r="L1225" s="2">
        <f>1-(F1225/E1225)</f>
        <v>0.10299801475030934</v>
      </c>
      <c r="M1225" s="2">
        <f>N1225/E1225</f>
        <v>9.9650902952939033E-2</v>
      </c>
      <c r="N1225" s="38">
        <f>O1225-SUM(G1224:I1224)</f>
        <v>2078100000</v>
      </c>
      <c r="O1225" s="38">
        <f>E1225-F1225</f>
        <v>2147900000</v>
      </c>
    </row>
    <row r="1226" spans="1:15" x14ac:dyDescent="0.35">
      <c r="A1226" s="2">
        <v>1272</v>
      </c>
      <c r="B1226" s="2" t="s">
        <v>556</v>
      </c>
      <c r="C1226" s="2" t="s">
        <v>11</v>
      </c>
      <c r="D1226" s="2" t="s">
        <v>167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s="2" t="s">
        <v>13</v>
      </c>
      <c r="K1226" s="2" t="s">
        <v>213</v>
      </c>
      <c r="L1226" s="2">
        <f>1-(F1226/E1226)</f>
        <v>0.22503807707981072</v>
      </c>
      <c r="M1226" s="2">
        <f>N1226/E1226</f>
        <v>0.21733200140384262</v>
      </c>
      <c r="N1226" s="38">
        <f>O1226-SUM(G1225:I1225)</f>
        <v>2828729000</v>
      </c>
      <c r="O1226" s="38">
        <f>E1226-F1226</f>
        <v>2929029000</v>
      </c>
    </row>
    <row r="1227" spans="1:15" x14ac:dyDescent="0.35">
      <c r="A1227" s="2">
        <v>1273</v>
      </c>
      <c r="B1227" s="2" t="s">
        <v>556</v>
      </c>
      <c r="C1227" s="2" t="s">
        <v>15</v>
      </c>
      <c r="D1227" s="2" t="s">
        <v>168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s="2" t="s">
        <v>13</v>
      </c>
      <c r="K1227" s="2" t="s">
        <v>213</v>
      </c>
      <c r="L1227" s="2">
        <f>1-(F1227/E1227)</f>
        <v>0.22909735501084261</v>
      </c>
      <c r="M1227" s="2">
        <f>N1227/E1227</f>
        <v>0.11143872818728189</v>
      </c>
      <c r="N1227" s="38">
        <f>O1227-SUM(G1226:I1226)</f>
        <v>1472771000</v>
      </c>
      <c r="O1227" s="38">
        <f>E1227-F1227</f>
        <v>3027744000</v>
      </c>
    </row>
    <row r="1228" spans="1:15" x14ac:dyDescent="0.35">
      <c r="A1228" s="2">
        <v>1274</v>
      </c>
      <c r="B1228" s="2" t="s">
        <v>556</v>
      </c>
      <c r="C1228" s="2" t="s">
        <v>17</v>
      </c>
      <c r="D1228" s="2" t="s">
        <v>169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s="2" t="s">
        <v>13</v>
      </c>
      <c r="K1228" s="2" t="s">
        <v>213</v>
      </c>
      <c r="L1228" s="2">
        <f>1-(F1228/E1228)</f>
        <v>0.24044686551271011</v>
      </c>
      <c r="M1228" s="2">
        <f>N1228/E1228</f>
        <v>0.11190494396362922</v>
      </c>
      <c r="N1228" s="38">
        <f>O1228-SUM(G1227:I1227)</f>
        <v>1422507000</v>
      </c>
      <c r="O1228" s="38">
        <f>E1228-F1228</f>
        <v>3056499000</v>
      </c>
    </row>
    <row r="1229" spans="1:15" x14ac:dyDescent="0.35">
      <c r="A1229" s="2">
        <v>1275</v>
      </c>
      <c r="B1229" s="2" t="s">
        <v>556</v>
      </c>
      <c r="C1229" s="2" t="s">
        <v>19</v>
      </c>
      <c r="D1229" s="2" t="s">
        <v>170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s="2" t="s">
        <v>13</v>
      </c>
      <c r="K1229" s="2" t="s">
        <v>213</v>
      </c>
      <c r="L1229" s="2">
        <f>1-(F1229/E1229)</f>
        <v>0.22334514270312888</v>
      </c>
      <c r="M1229" s="2">
        <f>N1229/E1229</f>
        <v>8.7372993673922844E-2</v>
      </c>
      <c r="N1229" s="38">
        <f>O1229-SUM(G1228:I1228)</f>
        <v>992623000</v>
      </c>
      <c r="O1229" s="38">
        <f>E1229-F1229</f>
        <v>2537369000</v>
      </c>
    </row>
    <row r="1230" spans="1:15" x14ac:dyDescent="0.35">
      <c r="A1230" s="2">
        <v>1276</v>
      </c>
      <c r="B1230" s="2" t="s">
        <v>557</v>
      </c>
      <c r="C1230" s="2" t="s">
        <v>11</v>
      </c>
      <c r="D1230" s="2" t="s">
        <v>16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s="2" t="s">
        <v>23</v>
      </c>
      <c r="K1230" s="2" t="s">
        <v>274</v>
      </c>
      <c r="L1230" s="2">
        <f>1-(F1230/E1230)</f>
        <v>0.20642299318877488</v>
      </c>
      <c r="M1230" s="2">
        <f>N1230/E1230</f>
        <v>-3.2918016161363618E-2</v>
      </c>
      <c r="N1230" s="38">
        <f>O1230-SUM(G1229:I1229)</f>
        <v>-186961000</v>
      </c>
      <c r="O1230" s="38">
        <f>E1230-F1230</f>
        <v>1172399000</v>
      </c>
    </row>
    <row r="1231" spans="1:15" x14ac:dyDescent="0.35">
      <c r="A1231" s="2">
        <v>1277</v>
      </c>
      <c r="B1231" s="2" t="s">
        <v>557</v>
      </c>
      <c r="C1231" s="2" t="s">
        <v>15</v>
      </c>
      <c r="D1231" s="2" t="s">
        <v>18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s="2" t="s">
        <v>23</v>
      </c>
      <c r="K1231" s="2" t="s">
        <v>274</v>
      </c>
      <c r="L1231" s="2">
        <f>1-(F1231/E1231)</f>
        <v>0.27100405797439975</v>
      </c>
      <c r="M1231" s="2">
        <f>N1231/E1231</f>
        <v>0.17336328909757087</v>
      </c>
      <c r="N1231" s="38">
        <f>O1231-SUM(G1230:I1230)</f>
        <v>1009384000</v>
      </c>
      <c r="O1231" s="38">
        <f>E1231-F1231</f>
        <v>1577884000</v>
      </c>
    </row>
    <row r="1232" spans="1:15" x14ac:dyDescent="0.35">
      <c r="A1232" s="2">
        <v>1278</v>
      </c>
      <c r="B1232" s="2" t="s">
        <v>557</v>
      </c>
      <c r="C1232" s="2" t="s">
        <v>17</v>
      </c>
      <c r="D1232" s="2" t="s">
        <v>20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s="2" t="s">
        <v>23</v>
      </c>
      <c r="K1232" s="2" t="s">
        <v>274</v>
      </c>
      <c r="L1232" s="2">
        <f>1-(F1232/E1232)</f>
        <v>0.27217047778956882</v>
      </c>
      <c r="M1232" s="2">
        <f>N1232/E1232</f>
        <v>0.12817262022974393</v>
      </c>
      <c r="N1232" s="38">
        <f>O1232-SUM(G1231:I1231)</f>
        <v>766724000</v>
      </c>
      <c r="O1232" s="38">
        <f>E1232-F1232</f>
        <v>1628114000</v>
      </c>
    </row>
    <row r="1233" spans="1:15" x14ac:dyDescent="0.35">
      <c r="A1233" s="2">
        <v>1279</v>
      </c>
      <c r="B1233" s="2" t="s">
        <v>557</v>
      </c>
      <c r="C1233" s="2" t="s">
        <v>19</v>
      </c>
      <c r="D1233" s="2" t="s">
        <v>78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s="2" t="s">
        <v>23</v>
      </c>
      <c r="K1233" s="2" t="s">
        <v>274</v>
      </c>
      <c r="L1233" s="2">
        <f>1-(F1233/E1233)</f>
        <v>0.25295951894483337</v>
      </c>
      <c r="M1233" s="2">
        <f>N1233/E1233</f>
        <v>0.14932380306073853</v>
      </c>
      <c r="N1233" s="38">
        <f>O1233-SUM(G1232:I1232)</f>
        <v>1145086000</v>
      </c>
      <c r="O1233" s="38">
        <f>E1233-F1233</f>
        <v>1939814000</v>
      </c>
    </row>
    <row r="1234" spans="1:15" x14ac:dyDescent="0.35">
      <c r="A1234" s="2">
        <v>1280</v>
      </c>
      <c r="B1234" s="2" t="s">
        <v>558</v>
      </c>
      <c r="C1234" s="2" t="s">
        <v>11</v>
      </c>
      <c r="D1234" s="2" t="s">
        <v>559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s="2" t="s">
        <v>34</v>
      </c>
      <c r="K1234" s="2" t="s">
        <v>43</v>
      </c>
      <c r="L1234" s="2">
        <f>1-(F1234/E1234)</f>
        <v>0.4567425807101313</v>
      </c>
      <c r="M1234" s="2">
        <f>N1234/E1234</f>
        <v>2.0800992595435656E-3</v>
      </c>
      <c r="N1234" s="38">
        <f>O1234-SUM(G1233:I1233)</f>
        <v>4379000</v>
      </c>
      <c r="O1234" s="38">
        <f>E1234-F1234</f>
        <v>961529000</v>
      </c>
    </row>
    <row r="1235" spans="1:15" x14ac:dyDescent="0.35">
      <c r="A1235" s="2">
        <v>1281</v>
      </c>
      <c r="B1235" s="2" t="s">
        <v>558</v>
      </c>
      <c r="C1235" s="2" t="s">
        <v>15</v>
      </c>
      <c r="D1235" s="2" t="s">
        <v>366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s="2" t="s">
        <v>34</v>
      </c>
      <c r="K1235" s="2" t="s">
        <v>43</v>
      </c>
      <c r="L1235" s="2">
        <f>1-(F1235/E1235)</f>
        <v>0.45242321742910829</v>
      </c>
      <c r="M1235" s="2">
        <f>N1235/E1235</f>
        <v>0.10054616594657177</v>
      </c>
      <c r="N1235" s="38">
        <f>O1235-SUM(G1234:I1234)</f>
        <v>216937000</v>
      </c>
      <c r="O1235" s="38">
        <f>E1235-F1235</f>
        <v>976142000</v>
      </c>
    </row>
    <row r="1236" spans="1:15" x14ac:dyDescent="0.35">
      <c r="A1236" s="2">
        <v>1282</v>
      </c>
      <c r="B1236" s="2" t="s">
        <v>558</v>
      </c>
      <c r="C1236" s="2" t="s">
        <v>17</v>
      </c>
      <c r="D1236" s="2" t="s">
        <v>367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s="2" t="s">
        <v>34</v>
      </c>
      <c r="K1236" s="2" t="s">
        <v>43</v>
      </c>
      <c r="L1236" s="2">
        <f>1-(F1236/E1236)</f>
        <v>0.44904320944887377</v>
      </c>
      <c r="M1236" s="2">
        <f>N1236/E1236</f>
        <v>0.12976378262476762</v>
      </c>
      <c r="N1236" s="38">
        <f>O1236-SUM(G1235:I1235)</f>
        <v>290310000</v>
      </c>
      <c r="O1236" s="38">
        <f>E1236-F1236</f>
        <v>1004608000</v>
      </c>
    </row>
    <row r="1237" spans="1:15" x14ac:dyDescent="0.35">
      <c r="A1237" s="2">
        <v>1283</v>
      </c>
      <c r="B1237" s="2" t="s">
        <v>558</v>
      </c>
      <c r="C1237" s="2" t="s">
        <v>19</v>
      </c>
      <c r="D1237" s="3">
        <v>42430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s="2" t="s">
        <v>34</v>
      </c>
      <c r="K1237" s="2" t="s">
        <v>43</v>
      </c>
      <c r="L1237" s="2">
        <f>1-(F1237/E1237)</f>
        <v>0.45284590111472145</v>
      </c>
      <c r="M1237" s="2">
        <f>N1237/E1237</f>
        <v>0.10786263364921306</v>
      </c>
      <c r="N1237" s="38">
        <f>O1237-SUM(G1236:I1236)</f>
        <v>244024000</v>
      </c>
      <c r="O1237" s="38">
        <f>E1237-F1237</f>
        <v>1024500000</v>
      </c>
    </row>
    <row r="1238" spans="1:15" x14ac:dyDescent="0.35">
      <c r="A1238" s="2">
        <v>1284</v>
      </c>
      <c r="B1238" s="2" t="s">
        <v>560</v>
      </c>
      <c r="C1238" s="2" t="s">
        <v>11</v>
      </c>
      <c r="D1238" s="2" t="s">
        <v>16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s="2" t="s">
        <v>54</v>
      </c>
      <c r="K1238" s="2" t="s">
        <v>495</v>
      </c>
      <c r="L1238" s="2">
        <f>1-(F1238/E1238)</f>
        <v>0.25999325244598837</v>
      </c>
      <c r="M1238" s="2">
        <f>N1238/E1238</f>
        <v>0.25093683539716855</v>
      </c>
      <c r="N1238" s="38">
        <f>O1238-SUM(G1237:I1237)</f>
        <v>20082224000</v>
      </c>
      <c r="O1238" s="38">
        <f>E1238-F1238</f>
        <v>20807000000</v>
      </c>
    </row>
    <row r="1239" spans="1:15" x14ac:dyDescent="0.35">
      <c r="A1239" s="2">
        <v>1285</v>
      </c>
      <c r="B1239" s="2" t="s">
        <v>560</v>
      </c>
      <c r="C1239" s="2" t="s">
        <v>15</v>
      </c>
      <c r="D1239" s="2" t="s">
        <v>18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s="2" t="s">
        <v>54</v>
      </c>
      <c r="K1239" s="2" t="s">
        <v>495</v>
      </c>
      <c r="L1239" s="2">
        <f>1-(F1239/E1239)</f>
        <v>0.24131775397598187</v>
      </c>
      <c r="M1239" s="2">
        <f>N1239/E1239</f>
        <v>0.15414575687214441</v>
      </c>
      <c r="N1239" s="38">
        <f>O1239-SUM(G1238:I1238)</f>
        <v>12348000000</v>
      </c>
      <c r="O1239" s="38">
        <f>E1239-F1239</f>
        <v>19331000000</v>
      </c>
    </row>
    <row r="1240" spans="1:15" x14ac:dyDescent="0.35">
      <c r="A1240" s="2">
        <v>1286</v>
      </c>
      <c r="B1240" s="2" t="s">
        <v>560</v>
      </c>
      <c r="C1240" s="2" t="s">
        <v>17</v>
      </c>
      <c r="D1240" s="2" t="s">
        <v>20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s="2" t="s">
        <v>54</v>
      </c>
      <c r="K1240" s="2" t="s">
        <v>495</v>
      </c>
      <c r="L1240" s="2">
        <f>1-(F1240/E1240)</f>
        <v>0.23582020890837252</v>
      </c>
      <c r="M1240" s="2">
        <f>N1240/E1240</f>
        <v>0.13983601233966553</v>
      </c>
      <c r="N1240" s="38">
        <f>O1240-SUM(G1239:I1239)</f>
        <v>10335000000</v>
      </c>
      <c r="O1240" s="38">
        <f>E1240-F1240</f>
        <v>17429000000</v>
      </c>
    </row>
    <row r="1241" spans="1:15" x14ac:dyDescent="0.35">
      <c r="A1241" s="2">
        <v>1287</v>
      </c>
      <c r="B1241" s="2" t="s">
        <v>560</v>
      </c>
      <c r="C1241" s="2" t="s">
        <v>19</v>
      </c>
      <c r="D1241" s="2" t="s">
        <v>78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s="2" t="s">
        <v>54</v>
      </c>
      <c r="K1241" s="2" t="s">
        <v>495</v>
      </c>
      <c r="L1241" s="2">
        <f>1-(F1241/E1241)</f>
        <v>0.23073125825517327</v>
      </c>
      <c r="M1241" s="2">
        <f>N1241/E1241</f>
        <v>0.14083492321855029</v>
      </c>
      <c r="N1241" s="38">
        <f>O1241-SUM(G1240:I1240)</f>
        <v>10556000000</v>
      </c>
      <c r="O1241" s="38">
        <f>E1241-F1241</f>
        <v>17294000000</v>
      </c>
    </row>
    <row r="1242" spans="1:15" x14ac:dyDescent="0.35">
      <c r="A1242" s="2">
        <v>1288</v>
      </c>
      <c r="B1242" s="2" t="s">
        <v>561</v>
      </c>
      <c r="C1242" s="2" t="s">
        <v>11</v>
      </c>
      <c r="D1242" s="2" t="s">
        <v>12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s="2" t="s">
        <v>69</v>
      </c>
      <c r="K1242" s="2" t="s">
        <v>139</v>
      </c>
      <c r="L1242" s="2">
        <f>1-(F1242/E1242)</f>
        <v>0.97675538961821029</v>
      </c>
      <c r="M1242" s="2">
        <f>N1242/E1242</f>
        <v>0.58659520655184871</v>
      </c>
      <c r="N1242" s="38">
        <f>O1242-SUM(G1241:I1241)</f>
        <v>9741000000</v>
      </c>
      <c r="O1242" s="38">
        <f>E1242-F1242</f>
        <v>16220000000</v>
      </c>
    </row>
    <row r="1243" spans="1:15" x14ac:dyDescent="0.35">
      <c r="A1243" s="2">
        <v>1289</v>
      </c>
      <c r="B1243" s="2" t="s">
        <v>561</v>
      </c>
      <c r="C1243" s="2" t="s">
        <v>15</v>
      </c>
      <c r="D1243" s="2" t="s">
        <v>16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s="2" t="s">
        <v>69</v>
      </c>
      <c r="K1243" s="2" t="s">
        <v>139</v>
      </c>
      <c r="L1243" s="2">
        <f>1-(F1243/E1243)</f>
        <v>0.97961119013750597</v>
      </c>
      <c r="M1243" s="2">
        <f>N1243/E1243</f>
        <v>0.29960881934566147</v>
      </c>
      <c r="N1243" s="38">
        <f>O1243-SUM(G1242:I1242)</f>
        <v>5055000000</v>
      </c>
      <c r="O1243" s="38">
        <f>E1243-F1243</f>
        <v>16528000000</v>
      </c>
    </row>
    <row r="1244" spans="1:15" x14ac:dyDescent="0.35">
      <c r="A1244" s="2">
        <v>1290</v>
      </c>
      <c r="B1244" s="2" t="s">
        <v>561</v>
      </c>
      <c r="C1244" s="2" t="s">
        <v>17</v>
      </c>
      <c r="D1244" s="2" t="s">
        <v>18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s="2" t="s">
        <v>69</v>
      </c>
      <c r="K1244" s="2" t="s">
        <v>139</v>
      </c>
      <c r="L1244" s="2">
        <f>1-(F1244/E1244)</f>
        <v>0.98003808119894353</v>
      </c>
      <c r="M1244" s="2">
        <f>N1244/E1244</f>
        <v>0.34592469750015353</v>
      </c>
      <c r="N1244" s="38">
        <f>O1244-SUM(G1243:I1243)</f>
        <v>5632000000</v>
      </c>
      <c r="O1244" s="38">
        <f>E1244-F1244</f>
        <v>15956000000</v>
      </c>
    </row>
    <row r="1245" spans="1:15" x14ac:dyDescent="0.35">
      <c r="A1245" s="2">
        <v>1291</v>
      </c>
      <c r="B1245" s="2" t="s">
        <v>561</v>
      </c>
      <c r="C1245" s="2" t="s">
        <v>19</v>
      </c>
      <c r="D1245" s="2" t="s">
        <v>20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s="2" t="s">
        <v>69</v>
      </c>
      <c r="K1245" s="2" t="s">
        <v>139</v>
      </c>
      <c r="L1245" s="2">
        <f>1-(F1245/E1245)</f>
        <v>0.97523048555623848</v>
      </c>
      <c r="M1245" s="2">
        <f>N1245/E1245</f>
        <v>0.37529194837123542</v>
      </c>
      <c r="N1245" s="38">
        <f>O1245-SUM(G1244:I1244)</f>
        <v>6106000000</v>
      </c>
      <c r="O1245" s="38">
        <f>E1245-F1245</f>
        <v>15867000000</v>
      </c>
    </row>
    <row r="1246" spans="1:15" x14ac:dyDescent="0.35">
      <c r="A1246" s="2">
        <v>1292</v>
      </c>
      <c r="B1246" s="2" t="s">
        <v>562</v>
      </c>
      <c r="C1246" s="2" t="s">
        <v>11</v>
      </c>
      <c r="D1246" s="2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s="2" t="s">
        <v>13</v>
      </c>
      <c r="K1246" s="2" t="s">
        <v>206</v>
      </c>
      <c r="L1246" s="2">
        <f>1-(F1246/E1246)</f>
        <v>0.29393052846661094</v>
      </c>
      <c r="M1246" s="2">
        <f>N1246/E1246</f>
        <v>-1.9625011609547691</v>
      </c>
      <c r="N1246" s="38">
        <f>O1246-SUM(G1245:I1245)</f>
        <v>-8452100000</v>
      </c>
      <c r="O1246" s="38">
        <f>E1246-F1246</f>
        <v>1265900000</v>
      </c>
    </row>
    <row r="1247" spans="1:15" x14ac:dyDescent="0.35">
      <c r="A1247" s="2">
        <v>1293</v>
      </c>
      <c r="B1247" s="2" t="s">
        <v>562</v>
      </c>
      <c r="C1247" s="2" t="s">
        <v>15</v>
      </c>
      <c r="D1247" s="2" t="s">
        <v>16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s="2" t="s">
        <v>13</v>
      </c>
      <c r="K1247" s="2" t="s">
        <v>206</v>
      </c>
      <c r="L1247" s="2">
        <f>1-(F1247/E1247)</f>
        <v>0.33860022572395965</v>
      </c>
      <c r="M1247" s="2">
        <f>N1247/E1247</f>
        <v>0.16573567438604511</v>
      </c>
      <c r="N1247" s="38">
        <f>O1247-SUM(G1246:I1246)</f>
        <v>1160100000</v>
      </c>
      <c r="O1247" s="38">
        <f>E1247-F1247</f>
        <v>2370100000</v>
      </c>
    </row>
    <row r="1248" spans="1:15" x14ac:dyDescent="0.35">
      <c r="A1248" s="2">
        <v>1294</v>
      </c>
      <c r="B1248" s="2" t="s">
        <v>562</v>
      </c>
      <c r="C1248" s="2" t="s">
        <v>17</v>
      </c>
      <c r="D1248" s="2" t="s">
        <v>18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s="2" t="s">
        <v>13</v>
      </c>
      <c r="K1248" s="2" t="s">
        <v>206</v>
      </c>
      <c r="L1248" s="2">
        <f>1-(F1248/E1248)</f>
        <v>0.34990765733769003</v>
      </c>
      <c r="M1248" s="2">
        <f>N1248/E1248</f>
        <v>0.12025855945446796</v>
      </c>
      <c r="N1248" s="38">
        <f>O1248-SUM(G1247:I1247)</f>
        <v>846500000</v>
      </c>
      <c r="O1248" s="38">
        <f>E1248-F1248</f>
        <v>2463000000</v>
      </c>
    </row>
    <row r="1249" spans="1:15" x14ac:dyDescent="0.35">
      <c r="A1249" s="2">
        <v>1295</v>
      </c>
      <c r="B1249" s="2" t="s">
        <v>562</v>
      </c>
      <c r="C1249" s="2" t="s">
        <v>19</v>
      </c>
      <c r="D1249" s="2" t="s">
        <v>20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s="2" t="s">
        <v>13</v>
      </c>
      <c r="K1249" s="2" t="s">
        <v>206</v>
      </c>
      <c r="L1249" s="2">
        <f>1-(F1249/E1249)</f>
        <v>0.33893626918902153</v>
      </c>
      <c r="M1249" s="2">
        <f>N1249/E1249</f>
        <v>8.9114591409520855E-2</v>
      </c>
      <c r="N1249" s="38">
        <f>O1249-SUM(G1248:I1248)</f>
        <v>574700000</v>
      </c>
      <c r="O1249" s="38">
        <f>E1249-F1249</f>
        <v>2185800000</v>
      </c>
    </row>
    <row r="1250" spans="1:15" x14ac:dyDescent="0.35">
      <c r="A1250" s="2">
        <v>1296</v>
      </c>
      <c r="B1250" s="2" t="s">
        <v>563</v>
      </c>
      <c r="C1250" s="2" t="s">
        <v>11</v>
      </c>
      <c r="D1250" s="2" t="s">
        <v>12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s="2" t="s">
        <v>64</v>
      </c>
      <c r="K1250" s="2" t="s">
        <v>65</v>
      </c>
      <c r="L1250" s="2">
        <f>1-(F1250/E1250)</f>
        <v>0.43074785783771541</v>
      </c>
      <c r="M1250" s="2">
        <f>N1250/E1250</f>
        <v>-9.5871832489148358E-3</v>
      </c>
      <c r="N1250" s="38">
        <f>O1250-SUM(G1249:I1249)</f>
        <v>-31655000</v>
      </c>
      <c r="O1250" s="38">
        <f>E1250-F1250</f>
        <v>1422245000</v>
      </c>
    </row>
    <row r="1251" spans="1:15" x14ac:dyDescent="0.35">
      <c r="A1251" s="2">
        <v>1297</v>
      </c>
      <c r="B1251" s="2" t="s">
        <v>563</v>
      </c>
      <c r="C1251" s="2" t="s">
        <v>15</v>
      </c>
      <c r="D1251" s="2" t="s">
        <v>16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s="2" t="s">
        <v>64</v>
      </c>
      <c r="K1251" s="2" t="s">
        <v>65</v>
      </c>
      <c r="L1251" s="2">
        <f>1-(F1251/E1251)</f>
        <v>0.4151509221832278</v>
      </c>
      <c r="M1251" s="2">
        <f>N1251/E1251</f>
        <v>0.25001302600453651</v>
      </c>
      <c r="N1251" s="38">
        <f>O1251-SUM(G1250:I1250)</f>
        <v>863702000</v>
      </c>
      <c r="O1251" s="38">
        <f>E1251-F1251</f>
        <v>1434192000</v>
      </c>
    </row>
    <row r="1252" spans="1:15" x14ac:dyDescent="0.35">
      <c r="A1252" s="2">
        <v>1298</v>
      </c>
      <c r="B1252" s="2" t="s">
        <v>563</v>
      </c>
      <c r="C1252" s="2" t="s">
        <v>17</v>
      </c>
      <c r="D1252" s="2" t="s">
        <v>18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s="2" t="s">
        <v>64</v>
      </c>
      <c r="K1252" s="2" t="s">
        <v>65</v>
      </c>
      <c r="L1252" s="2">
        <f>1-(F1252/E1252)</f>
        <v>0.40204065033199377</v>
      </c>
      <c r="M1252" s="2">
        <f>N1252/E1252</f>
        <v>0.23367554198151466</v>
      </c>
      <c r="N1252" s="38">
        <f>O1252-SUM(G1251:I1251)</f>
        <v>815909000</v>
      </c>
      <c r="O1252" s="38">
        <f>E1252-F1252</f>
        <v>1403778000</v>
      </c>
    </row>
    <row r="1253" spans="1:15" x14ac:dyDescent="0.35">
      <c r="A1253" s="2">
        <v>1299</v>
      </c>
      <c r="B1253" s="2" t="s">
        <v>563</v>
      </c>
      <c r="C1253" s="2" t="s">
        <v>19</v>
      </c>
      <c r="D1253" s="2" t="s">
        <v>20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s="2" t="s">
        <v>64</v>
      </c>
      <c r="K1253" s="2" t="s">
        <v>65</v>
      </c>
      <c r="L1253" s="2">
        <f>1-(F1253/E1253)</f>
        <v>0.43650203994171843</v>
      </c>
      <c r="M1253" s="2">
        <f>N1253/E1253</f>
        <v>0.26698532918431228</v>
      </c>
      <c r="N1253" s="38">
        <f>O1253-SUM(G1252:I1252)</f>
        <v>933232000</v>
      </c>
      <c r="O1253" s="38">
        <f>E1253-F1253</f>
        <v>1525768000</v>
      </c>
    </row>
    <row r="1254" spans="1:15" x14ac:dyDescent="0.35">
      <c r="A1254" s="2">
        <v>1300</v>
      </c>
      <c r="B1254" s="2" t="s">
        <v>564</v>
      </c>
      <c r="C1254" s="2" t="s">
        <v>11</v>
      </c>
      <c r="D1254" s="2" t="s">
        <v>16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s="2" t="s">
        <v>82</v>
      </c>
      <c r="K1254" s="2" t="s">
        <v>263</v>
      </c>
      <c r="L1254" s="2">
        <f>1-(F1254/E1254)</f>
        <v>0.41717490361023479</v>
      </c>
      <c r="M1254" s="2">
        <f>N1254/E1254</f>
        <v>0.37012506133894146</v>
      </c>
      <c r="N1254" s="38">
        <f>O1254-SUM(G1253:I1253)</f>
        <v>5279834000</v>
      </c>
      <c r="O1254" s="38">
        <f>E1254-F1254</f>
        <v>5951000000</v>
      </c>
    </row>
    <row r="1255" spans="1:15" x14ac:dyDescent="0.35">
      <c r="A1255" s="2">
        <v>1301</v>
      </c>
      <c r="B1255" s="2" t="s">
        <v>564</v>
      </c>
      <c r="C1255" s="2" t="s">
        <v>15</v>
      </c>
      <c r="D1255" s="2" t="s">
        <v>18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s="2" t="s">
        <v>82</v>
      </c>
      <c r="K1255" s="2" t="s">
        <v>263</v>
      </c>
      <c r="L1255" s="2">
        <f>1-(F1255/E1255)</f>
        <v>0.4356027313907106</v>
      </c>
      <c r="M1255" s="2">
        <f>N1255/E1255</f>
        <v>0.1380569265093638</v>
      </c>
      <c r="N1255" s="38">
        <f>O1255-SUM(G1254:I1254)</f>
        <v>2042000000</v>
      </c>
      <c r="O1255" s="38">
        <f>E1255-F1255</f>
        <v>6443000000</v>
      </c>
    </row>
    <row r="1256" spans="1:15" x14ac:dyDescent="0.35">
      <c r="A1256" s="2">
        <v>1302</v>
      </c>
      <c r="B1256" s="2" t="s">
        <v>564</v>
      </c>
      <c r="C1256" s="2" t="s">
        <v>17</v>
      </c>
      <c r="D1256" s="2" t="s">
        <v>20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s="2" t="s">
        <v>82</v>
      </c>
      <c r="K1256" s="2" t="s">
        <v>263</v>
      </c>
      <c r="L1256" s="2">
        <f>1-(F1256/E1256)</f>
        <v>0.44426384938371932</v>
      </c>
      <c r="M1256" s="2">
        <f>N1256/E1256</f>
        <v>0.10930516050386022</v>
      </c>
      <c r="N1256" s="38">
        <f>O1256-SUM(G1255:I1255)</f>
        <v>1614000000</v>
      </c>
      <c r="O1256" s="38">
        <f>E1256-F1256</f>
        <v>6560000000</v>
      </c>
    </row>
    <row r="1257" spans="1:15" x14ac:dyDescent="0.35">
      <c r="A1257" s="2">
        <v>1303</v>
      </c>
      <c r="B1257" s="2" t="s">
        <v>564</v>
      </c>
      <c r="C1257" s="2" t="s">
        <v>19</v>
      </c>
      <c r="D1257" s="2" t="s">
        <v>78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s="2" t="s">
        <v>82</v>
      </c>
      <c r="K1257" s="2" t="s">
        <v>263</v>
      </c>
      <c r="L1257" s="2">
        <f>1-(F1257/E1257)</f>
        <v>0.45339299030574198</v>
      </c>
      <c r="M1257" s="2">
        <f>N1257/E1257</f>
        <v>0.14351569385126431</v>
      </c>
      <c r="N1257" s="38">
        <f>O1257-SUM(G1256:I1256)</f>
        <v>2117000000</v>
      </c>
      <c r="O1257" s="38">
        <f>E1257-F1257</f>
        <v>6688000000</v>
      </c>
    </row>
    <row r="1258" spans="1:15" x14ac:dyDescent="0.35">
      <c r="A1258" s="2">
        <v>1304</v>
      </c>
      <c r="B1258" s="2" t="s">
        <v>565</v>
      </c>
      <c r="C1258" s="2" t="s">
        <v>11</v>
      </c>
      <c r="D1258" s="2" t="s">
        <v>12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s="2" t="s">
        <v>64</v>
      </c>
      <c r="K1258" s="2" t="s">
        <v>67</v>
      </c>
      <c r="L1258" s="2">
        <f>1-(F1258/E1258)</f>
        <v>0.59808770194526872</v>
      </c>
      <c r="M1258" s="2">
        <f>N1258/E1258</f>
        <v>0.13996043521266074</v>
      </c>
      <c r="N1258" s="38">
        <f>O1258-SUM(G1257:I1257)</f>
        <v>1698000000</v>
      </c>
      <c r="O1258" s="38">
        <f>E1258-F1258</f>
        <v>7256000000</v>
      </c>
    </row>
    <row r="1259" spans="1:15" x14ac:dyDescent="0.35">
      <c r="A1259" s="2">
        <v>1305</v>
      </c>
      <c r="B1259" s="2" t="s">
        <v>565</v>
      </c>
      <c r="C1259" s="2" t="s">
        <v>15</v>
      </c>
      <c r="D1259" s="2" t="s">
        <v>16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s="2" t="s">
        <v>64</v>
      </c>
      <c r="K1259" s="2" t="s">
        <v>67</v>
      </c>
      <c r="L1259" s="2">
        <f>1-(F1259/E1259)</f>
        <v>0.7589150488778742</v>
      </c>
      <c r="M1259" s="2">
        <f>N1259/E1259</f>
        <v>0.17651108357428061</v>
      </c>
      <c r="N1259" s="38">
        <f>O1259-SUM(G1258:I1258)</f>
        <v>1282000000</v>
      </c>
      <c r="O1259" s="38">
        <f>E1259-F1259</f>
        <v>5512000000</v>
      </c>
    </row>
    <row r="1260" spans="1:15" x14ac:dyDescent="0.35">
      <c r="A1260" s="2">
        <v>1306</v>
      </c>
      <c r="B1260" s="2" t="s">
        <v>565</v>
      </c>
      <c r="C1260" s="2" t="s">
        <v>17</v>
      </c>
      <c r="D1260" s="2" t="s">
        <v>18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s="2" t="s">
        <v>64</v>
      </c>
      <c r="K1260" s="2" t="s">
        <v>67</v>
      </c>
      <c r="L1260" s="2">
        <f>1-(F1260/E1260)</f>
        <v>0.75942435048395307</v>
      </c>
      <c r="M1260" s="2">
        <f>N1260/E1260</f>
        <v>0.38359653591441673</v>
      </c>
      <c r="N1260" s="38">
        <f>O1260-SUM(G1259:I1259)</f>
        <v>3012000000</v>
      </c>
      <c r="O1260" s="38">
        <f>E1260-F1260</f>
        <v>5963000000</v>
      </c>
    </row>
    <row r="1261" spans="1:15" x14ac:dyDescent="0.35">
      <c r="A1261" s="2">
        <v>1307</v>
      </c>
      <c r="B1261" s="2" t="s">
        <v>565</v>
      </c>
      <c r="C1261" s="2" t="s">
        <v>19</v>
      </c>
      <c r="D1261" s="2" t="s">
        <v>20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s="2" t="s">
        <v>64</v>
      </c>
      <c r="K1261" s="2" t="s">
        <v>67</v>
      </c>
      <c r="L1261" s="2">
        <f>1-(F1261/E1261)</f>
        <v>0.77598122310601125</v>
      </c>
      <c r="M1261" s="2">
        <f>N1261/E1261</f>
        <v>0.37227800234711173</v>
      </c>
      <c r="N1261" s="38">
        <f>O1261-SUM(G1260:I1260)</f>
        <v>2855000000</v>
      </c>
      <c r="O1261" s="38">
        <f>E1261-F1261</f>
        <v>5951000000</v>
      </c>
    </row>
    <row r="1262" spans="1:15" x14ac:dyDescent="0.35">
      <c r="A1262" s="2">
        <v>1308</v>
      </c>
      <c r="B1262" s="2" t="s">
        <v>566</v>
      </c>
      <c r="C1262" s="2" t="s">
        <v>11</v>
      </c>
      <c r="D1262" s="2" t="s">
        <v>12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s="2" t="s">
        <v>69</v>
      </c>
      <c r="K1262" s="2" t="s">
        <v>481</v>
      </c>
      <c r="L1262" s="2">
        <f>1-(F1262/E1262)</f>
        <v>0.21464518486216366</v>
      </c>
      <c r="M1262" s="2">
        <f>N1262/E1262</f>
        <v>0.17787311277947365</v>
      </c>
      <c r="N1262" s="38">
        <f>O1262-SUM(G1261:I1261)</f>
        <v>15092000000</v>
      </c>
      <c r="O1262" s="38">
        <f>E1262-F1262</f>
        <v>18212000000</v>
      </c>
    </row>
    <row r="1263" spans="1:15" x14ac:dyDescent="0.35">
      <c r="A1263" s="2">
        <v>1309</v>
      </c>
      <c r="B1263" s="2" t="s">
        <v>566</v>
      </c>
      <c r="C1263" s="2" t="s">
        <v>15</v>
      </c>
      <c r="D1263" s="2" t="s">
        <v>16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s="2" t="s">
        <v>69</v>
      </c>
      <c r="K1263" s="2" t="s">
        <v>481</v>
      </c>
      <c r="L1263" s="2">
        <f>1-(F1263/E1263)</f>
        <v>0.34943682014423194</v>
      </c>
      <c r="M1263" s="2">
        <f>N1263/E1263</f>
        <v>-7.2743059742890914E-2</v>
      </c>
      <c r="N1263" s="38">
        <f>O1263-SUM(G1262:I1262)</f>
        <v>-3016000000</v>
      </c>
      <c r="O1263" s="38">
        <f>E1263-F1263</f>
        <v>14488000000</v>
      </c>
    </row>
    <row r="1264" spans="1:15" x14ac:dyDescent="0.35">
      <c r="A1264" s="2">
        <v>1310</v>
      </c>
      <c r="B1264" s="2" t="s">
        <v>566</v>
      </c>
      <c r="C1264" s="2" t="s">
        <v>17</v>
      </c>
      <c r="D1264" s="2" t="s">
        <v>18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s="2" t="s">
        <v>69</v>
      </c>
      <c r="K1264" s="2" t="s">
        <v>481</v>
      </c>
      <c r="L1264" s="2">
        <f>1-(F1264/E1264)</f>
        <v>0.37972460955549392</v>
      </c>
      <c r="M1264" s="2">
        <f>N1264/E1264</f>
        <v>8.0824323075501345E-2</v>
      </c>
      <c r="N1264" s="38">
        <f>O1264-SUM(G1263:I1263)</f>
        <v>4373000000</v>
      </c>
      <c r="O1264" s="38">
        <f>E1264-F1264</f>
        <v>20545000000</v>
      </c>
    </row>
    <row r="1265" spans="1:15" x14ac:dyDescent="0.35">
      <c r="A1265" s="2">
        <v>1311</v>
      </c>
      <c r="B1265" s="2" t="s">
        <v>566</v>
      </c>
      <c r="C1265" s="2" t="s">
        <v>19</v>
      </c>
      <c r="D1265" s="2" t="s">
        <v>20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s="2" t="s">
        <v>69</v>
      </c>
      <c r="K1265" s="2" t="s">
        <v>481</v>
      </c>
      <c r="L1265" s="2">
        <f>1-(F1265/E1265)</f>
        <v>0.42668814229940999</v>
      </c>
      <c r="M1265" s="2">
        <f>N1265/E1265</f>
        <v>9.7795829758924355E-2</v>
      </c>
      <c r="N1265" s="38">
        <f>O1265-SUM(G1264:I1264)</f>
        <v>5586000000</v>
      </c>
      <c r="O1265" s="38">
        <f>E1265-F1265</f>
        <v>24372000000</v>
      </c>
    </row>
    <row r="1266" spans="1:15" x14ac:dyDescent="0.35">
      <c r="A1266" s="2">
        <v>1312</v>
      </c>
      <c r="B1266" s="2" t="s">
        <v>567</v>
      </c>
      <c r="C1266" s="2" t="s">
        <v>11</v>
      </c>
      <c r="D1266" s="2" t="s">
        <v>12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s="2" t="s">
        <v>110</v>
      </c>
      <c r="K1266" s="2" t="s">
        <v>434</v>
      </c>
      <c r="L1266" s="2">
        <f>1-(F1266/E1266)</f>
        <v>0.1162585754922193</v>
      </c>
      <c r="M1266" s="2">
        <f>N1266/E1266</f>
        <v>2.3654414635506722E-2</v>
      </c>
      <c r="N1266" s="38">
        <f>O1266-SUM(G1265:I1265)</f>
        <v>4241000000</v>
      </c>
      <c r="O1266" s="38">
        <f>E1266-F1266</f>
        <v>20844000000</v>
      </c>
    </row>
    <row r="1267" spans="1:15" x14ac:dyDescent="0.35">
      <c r="A1267" s="2">
        <v>1313</v>
      </c>
      <c r="B1267" s="2" t="s">
        <v>567</v>
      </c>
      <c r="C1267" s="2" t="s">
        <v>15</v>
      </c>
      <c r="D1267" s="2" t="s">
        <v>16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s="2" t="s">
        <v>110</v>
      </c>
      <c r="K1267" s="2" t="s">
        <v>434</v>
      </c>
      <c r="L1267" s="2">
        <f>1-(F1267/E1267)</f>
        <v>0.11157019977155647</v>
      </c>
      <c r="M1267" s="2">
        <f>N1267/E1267</f>
        <v>1.6148395067484091E-2</v>
      </c>
      <c r="N1267" s="38">
        <f>O1267-SUM(G1266:I1266)</f>
        <v>2771000000</v>
      </c>
      <c r="O1267" s="38">
        <f>E1267-F1267</f>
        <v>19145000000</v>
      </c>
    </row>
    <row r="1268" spans="1:15" x14ac:dyDescent="0.35">
      <c r="A1268" s="2">
        <v>1314</v>
      </c>
      <c r="B1268" s="2" t="s">
        <v>567</v>
      </c>
      <c r="C1268" s="2" t="s">
        <v>17</v>
      </c>
      <c r="D1268" s="2" t="s">
        <v>18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s="2" t="s">
        <v>110</v>
      </c>
      <c r="K1268" s="2" t="s">
        <v>434</v>
      </c>
      <c r="L1268" s="2">
        <f>1-(F1268/E1268)</f>
        <v>0.13044314319033323</v>
      </c>
      <c r="M1268" s="2">
        <f>N1268/E1268</f>
        <v>2.767163734709575E-2</v>
      </c>
      <c r="N1268" s="38">
        <f>O1268-SUM(G1267:I1267)</f>
        <v>4461000000</v>
      </c>
      <c r="O1268" s="38">
        <f>E1268-F1268</f>
        <v>21029000000</v>
      </c>
    </row>
    <row r="1269" spans="1:15" x14ac:dyDescent="0.35">
      <c r="A1269" s="2">
        <v>1315</v>
      </c>
      <c r="B1269" s="2" t="s">
        <v>567</v>
      </c>
      <c r="C1269" s="2" t="s">
        <v>19</v>
      </c>
      <c r="D1269" s="2" t="s">
        <v>20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s="2" t="s">
        <v>110</v>
      </c>
      <c r="K1269" s="2" t="s">
        <v>434</v>
      </c>
      <c r="L1269" s="2">
        <f>1-(F1269/E1269)</f>
        <v>0.21502399595857535</v>
      </c>
      <c r="M1269" s="2">
        <f>N1269/E1269</f>
        <v>3.5968678959333165E-2</v>
      </c>
      <c r="N1269" s="38">
        <f>O1269-SUM(G1268:I1268)</f>
        <v>3560000000</v>
      </c>
      <c r="O1269" s="38">
        <f>E1269-F1269</f>
        <v>21282000000</v>
      </c>
    </row>
    <row r="1270" spans="1:15" x14ac:dyDescent="0.35">
      <c r="A1270" s="2">
        <v>1316</v>
      </c>
      <c r="B1270" s="2" t="s">
        <v>568</v>
      </c>
      <c r="C1270" s="2" t="s">
        <v>11</v>
      </c>
      <c r="D1270" s="3">
        <v>41335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s="2" t="s">
        <v>23</v>
      </c>
      <c r="K1270" s="2" t="s">
        <v>371</v>
      </c>
      <c r="L1270" s="2">
        <f>1-(F1270/E1270)</f>
        <v>0.53767996028462683</v>
      </c>
      <c r="M1270" s="2">
        <f>N1270/E1270</f>
        <v>-2.250008274036075</v>
      </c>
      <c r="N1270" s="38">
        <f>O1270-SUM(G1269:I1269)</f>
        <v>-13596800000</v>
      </c>
      <c r="O1270" s="38">
        <f>E1270-F1270</f>
        <v>3249200000</v>
      </c>
    </row>
    <row r="1271" spans="1:15" x14ac:dyDescent="0.35">
      <c r="A1271" s="2">
        <v>1317</v>
      </c>
      <c r="B1271" s="2" t="s">
        <v>568</v>
      </c>
      <c r="C1271" s="2" t="s">
        <v>15</v>
      </c>
      <c r="D1271" s="3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s="2" t="s">
        <v>23</v>
      </c>
      <c r="K1271" s="2" t="s">
        <v>371</v>
      </c>
      <c r="L1271" s="2">
        <f>1-(F1271/E1271)</f>
        <v>0.51540359620834553</v>
      </c>
      <c r="M1271" s="2">
        <f>N1271/E1271</f>
        <v>0.19849995113847357</v>
      </c>
      <c r="N1271" s="38">
        <f>O1271-SUM(G1270:I1270)</f>
        <v>1625000000</v>
      </c>
      <c r="O1271" s="38">
        <f>E1271-F1271</f>
        <v>4219300000</v>
      </c>
    </row>
    <row r="1272" spans="1:15" x14ac:dyDescent="0.35">
      <c r="A1272" s="2">
        <v>1318</v>
      </c>
      <c r="B1272" s="2" t="s">
        <v>568</v>
      </c>
      <c r="C1272" s="2" t="s">
        <v>17</v>
      </c>
      <c r="D1272" s="3">
        <v>42006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s="2" t="s">
        <v>23</v>
      </c>
      <c r="K1272" s="2" t="s">
        <v>371</v>
      </c>
      <c r="L1272" s="2">
        <f>1-(F1272/E1272)</f>
        <v>0.52500849390865412</v>
      </c>
      <c r="M1272" s="2">
        <f>N1272/E1272</f>
        <v>7.9260301897781882E-2</v>
      </c>
      <c r="N1272" s="38">
        <f>O1272-SUM(G1271:I1271)</f>
        <v>653200000</v>
      </c>
      <c r="O1272" s="38">
        <f>E1272-F1272</f>
        <v>4326700000</v>
      </c>
    </row>
    <row r="1273" spans="1:15" x14ac:dyDescent="0.35">
      <c r="A1273" s="2">
        <v>1319</v>
      </c>
      <c r="B1273" s="2" t="s">
        <v>568</v>
      </c>
      <c r="C1273" s="2" t="s">
        <v>19</v>
      </c>
      <c r="D1273" s="2" t="s">
        <v>62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s="2" t="s">
        <v>23</v>
      </c>
      <c r="K1273" s="2" t="s">
        <v>371</v>
      </c>
      <c r="L1273" s="2">
        <f>1-(F1273/E1273)</f>
        <v>0.51888333354113936</v>
      </c>
      <c r="M1273" s="2">
        <f>N1273/E1273</f>
        <v>5.5858259666097275E-2</v>
      </c>
      <c r="N1273" s="38">
        <f>O1273-SUM(G1272:I1272)</f>
        <v>448000000</v>
      </c>
      <c r="O1273" s="38">
        <f>E1273-F1273</f>
        <v>4161600000</v>
      </c>
    </row>
    <row r="1274" spans="1:15" x14ac:dyDescent="0.35">
      <c r="A1274" s="2">
        <v>1320</v>
      </c>
      <c r="B1274" s="2" t="s">
        <v>569</v>
      </c>
      <c r="C1274" s="2" t="s">
        <v>11</v>
      </c>
      <c r="D1274" s="2" t="s">
        <v>12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s="2" t="s">
        <v>13</v>
      </c>
      <c r="K1274" s="2" t="s">
        <v>213</v>
      </c>
      <c r="L1274" s="2">
        <f>1-(F1274/E1274)</f>
        <v>0.15838925562335093</v>
      </c>
      <c r="M1274" s="2">
        <f>N1274/E1274</f>
        <v>-0.41889870206911206</v>
      </c>
      <c r="N1274" s="38">
        <f>O1274-SUM(G1273:I1273)</f>
        <v>-2479993000</v>
      </c>
      <c r="O1274" s="38">
        <f>E1274-F1274</f>
        <v>937707000</v>
      </c>
    </row>
    <row r="1275" spans="1:15" x14ac:dyDescent="0.35">
      <c r="A1275" s="2">
        <v>1321</v>
      </c>
      <c r="B1275" s="2" t="s">
        <v>569</v>
      </c>
      <c r="C1275" s="2" t="s">
        <v>15</v>
      </c>
      <c r="D1275" s="2" t="s">
        <v>16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s="2" t="s">
        <v>13</v>
      </c>
      <c r="K1275" s="2" t="s">
        <v>213</v>
      </c>
      <c r="L1275" s="2">
        <f>1-(F1275/E1275)</f>
        <v>0.15392983660650106</v>
      </c>
      <c r="M1275" s="2">
        <f>N1275/E1275</f>
        <v>8.0221761354499835E-2</v>
      </c>
      <c r="N1275" s="38">
        <f>O1275-SUM(G1274:I1274)</f>
        <v>514348000</v>
      </c>
      <c r="O1275" s="38">
        <f>E1275-F1275</f>
        <v>986933000</v>
      </c>
    </row>
    <row r="1276" spans="1:15" x14ac:dyDescent="0.35">
      <c r="A1276" s="2">
        <v>1322</v>
      </c>
      <c r="B1276" s="2" t="s">
        <v>569</v>
      </c>
      <c r="C1276" s="2" t="s">
        <v>17</v>
      </c>
      <c r="D1276" s="2" t="s">
        <v>18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s="2" t="s">
        <v>13</v>
      </c>
      <c r="K1276" s="2" t="s">
        <v>213</v>
      </c>
      <c r="L1276" s="2">
        <f>1-(F1276/E1276)</f>
        <v>0.15086607095259474</v>
      </c>
      <c r="M1276" s="2">
        <f>N1276/E1276</f>
        <v>8.4915522698502915E-2</v>
      </c>
      <c r="N1276" s="38">
        <f>O1276-SUM(G1275:I1275)</f>
        <v>657860000</v>
      </c>
      <c r="O1276" s="38">
        <f>E1276-F1276</f>
        <v>1168794000</v>
      </c>
    </row>
    <row r="1277" spans="1:15" x14ac:dyDescent="0.35">
      <c r="A1277" s="2">
        <v>1323</v>
      </c>
      <c r="B1277" s="2" t="s">
        <v>569</v>
      </c>
      <c r="C1277" s="2" t="s">
        <v>19</v>
      </c>
      <c r="D1277" s="2" t="s">
        <v>20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s="2" t="s">
        <v>13</v>
      </c>
      <c r="K1277" s="2" t="s">
        <v>213</v>
      </c>
      <c r="L1277" s="2">
        <f>1-(F1277/E1277)</f>
        <v>0.12197726068599324</v>
      </c>
      <c r="M1277" s="2">
        <f>N1277/E1277</f>
        <v>2.428954170097971E-2</v>
      </c>
      <c r="N1277" s="38">
        <f>O1277-SUM(G1276:I1276)</f>
        <v>183931000</v>
      </c>
      <c r="O1277" s="38">
        <f>E1277-F1277</f>
        <v>923665000</v>
      </c>
    </row>
    <row r="1278" spans="1:15" x14ac:dyDescent="0.35">
      <c r="A1278" s="2">
        <v>1324</v>
      </c>
      <c r="B1278" s="2" t="s">
        <v>570</v>
      </c>
      <c r="C1278" s="2" t="s">
        <v>11</v>
      </c>
      <c r="D1278" s="2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s="2" t="s">
        <v>82</v>
      </c>
      <c r="K1278" s="2" t="s">
        <v>114</v>
      </c>
      <c r="L1278" s="2">
        <f>1-(F1278/E1278)</f>
        <v>0.43014967925873127</v>
      </c>
      <c r="M1278" s="2">
        <f>N1278/E1278</f>
        <v>0.37422389522451888</v>
      </c>
      <c r="N1278" s="38">
        <f>O1278-SUM(G1277:I1277)</f>
        <v>4200289000</v>
      </c>
      <c r="O1278" s="38">
        <f>E1278-F1278</f>
        <v>4828000000</v>
      </c>
    </row>
    <row r="1279" spans="1:15" x14ac:dyDescent="0.35">
      <c r="A1279" s="2">
        <v>1325</v>
      </c>
      <c r="B1279" s="2" t="s">
        <v>570</v>
      </c>
      <c r="C1279" s="2" t="s">
        <v>15</v>
      </c>
      <c r="D1279" s="2" t="s">
        <v>16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s="2" t="s">
        <v>82</v>
      </c>
      <c r="K1279" s="2" t="s">
        <v>114</v>
      </c>
      <c r="L1279" s="2">
        <f>1-(F1279/E1279)</f>
        <v>0.43446540880503148</v>
      </c>
      <c r="M1279" s="2">
        <f>N1279/E1279</f>
        <v>0.23941299790356393</v>
      </c>
      <c r="N1279" s="38">
        <f>O1279-SUM(G1278:I1278)</f>
        <v>2855000000</v>
      </c>
      <c r="O1279" s="38">
        <f>E1279-F1279</f>
        <v>5181000000</v>
      </c>
    </row>
    <row r="1280" spans="1:15" x14ac:dyDescent="0.35">
      <c r="A1280" s="2">
        <v>1326</v>
      </c>
      <c r="B1280" s="2" t="s">
        <v>570</v>
      </c>
      <c r="C1280" s="2" t="s">
        <v>17</v>
      </c>
      <c r="D1280" s="2" t="s">
        <v>18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s="2" t="s">
        <v>82</v>
      </c>
      <c r="K1280" s="2" t="s">
        <v>114</v>
      </c>
      <c r="L1280" s="2">
        <f>1-(F1280/E1280)</f>
        <v>0.43273853173633181</v>
      </c>
      <c r="M1280" s="2">
        <f>N1280/E1280</f>
        <v>0.22447649311496781</v>
      </c>
      <c r="N1280" s="38">
        <f>O1280-SUM(G1279:I1279)</f>
        <v>2755000000</v>
      </c>
      <c r="O1280" s="38">
        <f>E1280-F1280</f>
        <v>5311000000</v>
      </c>
    </row>
    <row r="1281" spans="1:15" x14ac:dyDescent="0.35">
      <c r="A1281" s="2">
        <v>1327</v>
      </c>
      <c r="B1281" s="2" t="s">
        <v>570</v>
      </c>
      <c r="C1281" s="2" t="s">
        <v>19</v>
      </c>
      <c r="D1281" s="2" t="s">
        <v>20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s="2" t="s">
        <v>82</v>
      </c>
      <c r="K1281" s="2" t="s">
        <v>114</v>
      </c>
      <c r="L1281" s="2">
        <f>1-(F1281/E1281)</f>
        <v>0.44691907943578324</v>
      </c>
      <c r="M1281" s="2">
        <f>N1281/E1281</f>
        <v>0.19608389012620639</v>
      </c>
      <c r="N1281" s="38">
        <f>O1281-SUM(G1280:I1280)</f>
        <v>2113000000</v>
      </c>
      <c r="O1281" s="38">
        <f>E1281-F1281</f>
        <v>4816000000</v>
      </c>
    </row>
    <row r="1282" spans="1:15" x14ac:dyDescent="0.35">
      <c r="A1282" s="2">
        <v>1331</v>
      </c>
      <c r="B1282" s="2" t="s">
        <v>571</v>
      </c>
      <c r="C1282" s="2" t="s">
        <v>11</v>
      </c>
      <c r="D1282" s="2" t="s">
        <v>572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s="2" t="s">
        <v>28</v>
      </c>
      <c r="K1282" s="2" t="s">
        <v>50</v>
      </c>
      <c r="L1282" s="2">
        <f>1-(F1282/E1282)</f>
        <v>0.60508324619963005</v>
      </c>
      <c r="M1282" s="2">
        <f>N1282/E1282</f>
        <v>0.50474543553446471</v>
      </c>
      <c r="N1282" s="38">
        <f>O1282-SUM(G1281:I1281)</f>
        <v>12551000000</v>
      </c>
      <c r="O1282" s="38">
        <f>E1282-F1282</f>
        <v>15046000000</v>
      </c>
    </row>
    <row r="1283" spans="1:15" x14ac:dyDescent="0.35">
      <c r="A1283" s="2">
        <v>1332</v>
      </c>
      <c r="B1283" s="2" t="s">
        <v>571</v>
      </c>
      <c r="C1283" s="2" t="s">
        <v>15</v>
      </c>
      <c r="D1283" s="2" t="s">
        <v>573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s="2" t="s">
        <v>28</v>
      </c>
      <c r="K1283" s="2" t="s">
        <v>50</v>
      </c>
      <c r="L1283" s="2">
        <f>1-(F1283/E1283)</f>
        <v>0.59655680144976775</v>
      </c>
      <c r="M1283" s="2">
        <f>N1283/E1283</f>
        <v>0.30146864499565823</v>
      </c>
      <c r="N1283" s="38">
        <f>O1283-SUM(G1282:I1282)</f>
        <v>7985000000</v>
      </c>
      <c r="O1283" s="38">
        <f>E1283-F1283</f>
        <v>15801000000</v>
      </c>
    </row>
    <row r="1284" spans="1:15" x14ac:dyDescent="0.35">
      <c r="A1284" s="2">
        <v>1333</v>
      </c>
      <c r="B1284" s="2" t="s">
        <v>571</v>
      </c>
      <c r="C1284" s="2" t="s">
        <v>17</v>
      </c>
      <c r="D1284" s="2" t="s">
        <v>574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s="2" t="s">
        <v>28</v>
      </c>
      <c r="K1284" s="2" t="s">
        <v>50</v>
      </c>
      <c r="L1284" s="2">
        <f>1-(F1284/E1284)</f>
        <v>0.58949408646809864</v>
      </c>
      <c r="M1284" s="2">
        <f>N1284/E1284</f>
        <v>0.2631225030655433</v>
      </c>
      <c r="N1284" s="38">
        <f>O1284-SUM(G1283:I1283)</f>
        <v>6652000000</v>
      </c>
      <c r="O1284" s="38">
        <f>E1284-F1284</f>
        <v>14903000000</v>
      </c>
    </row>
    <row r="1285" spans="1:15" x14ac:dyDescent="0.35">
      <c r="A1285" s="2">
        <v>1334</v>
      </c>
      <c r="B1285" s="2" t="s">
        <v>571</v>
      </c>
      <c r="C1285" s="2" t="s">
        <v>19</v>
      </c>
      <c r="D1285" s="2" t="s">
        <v>575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s="2" t="s">
        <v>28</v>
      </c>
      <c r="K1285" s="2" t="s">
        <v>50</v>
      </c>
      <c r="L1285" s="2">
        <f>1-(F1285/E1285)</f>
        <v>0.58610002547338036</v>
      </c>
      <c r="M1285" s="2">
        <f>N1285/E1285</f>
        <v>0.19860745520930628</v>
      </c>
      <c r="N1285" s="38">
        <f>O1285-SUM(G1284:I1284)</f>
        <v>4678000000</v>
      </c>
      <c r="O1285" s="38">
        <f>E1285-F1285</f>
        <v>13805000000</v>
      </c>
    </row>
    <row r="1286" spans="1:15" x14ac:dyDescent="0.35">
      <c r="A1286" s="2">
        <v>1335</v>
      </c>
      <c r="B1286" s="2" t="s">
        <v>576</v>
      </c>
      <c r="C1286" s="2" t="s">
        <v>11</v>
      </c>
      <c r="D1286" s="2" t="s">
        <v>442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s="2" t="s">
        <v>28</v>
      </c>
      <c r="K1286" s="2" t="s">
        <v>50</v>
      </c>
      <c r="L1286" s="2">
        <f>1-(F1286/E1286)</f>
        <v>0.35265290694990814</v>
      </c>
      <c r="M1286" s="2">
        <f>N1286/E1286</f>
        <v>-6.0136618851084842</v>
      </c>
      <c r="N1286" s="38">
        <f>O1286-SUM(G1285:I1285)</f>
        <v>-6905073000</v>
      </c>
      <c r="O1286" s="38">
        <f>E1286-F1286</f>
        <v>404927000</v>
      </c>
    </row>
    <row r="1287" spans="1:15" x14ac:dyDescent="0.35">
      <c r="A1287" s="2">
        <v>1336</v>
      </c>
      <c r="B1287" s="2" t="s">
        <v>576</v>
      </c>
      <c r="C1287" s="2" t="s">
        <v>15</v>
      </c>
      <c r="D1287" s="2" t="s">
        <v>443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s="2" t="s">
        <v>28</v>
      </c>
      <c r="K1287" s="2" t="s">
        <v>50</v>
      </c>
      <c r="L1287" s="2">
        <f>1-(F1287/E1287)</f>
        <v>0.40287650368271488</v>
      </c>
      <c r="M1287" s="2">
        <f>N1287/E1287</f>
        <v>0.18219064551837968</v>
      </c>
      <c r="N1287" s="38">
        <f>O1287-SUM(G1286:I1286)</f>
        <v>311722000</v>
      </c>
      <c r="O1287" s="38">
        <f>E1287-F1287</f>
        <v>689308000</v>
      </c>
    </row>
    <row r="1288" spans="1:15" x14ac:dyDescent="0.35">
      <c r="A1288" s="2">
        <v>1337</v>
      </c>
      <c r="B1288" s="2" t="s">
        <v>576</v>
      </c>
      <c r="C1288" s="2" t="s">
        <v>17</v>
      </c>
      <c r="D1288" s="3">
        <v>42404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s="2" t="s">
        <v>28</v>
      </c>
      <c r="K1288" s="2" t="s">
        <v>50</v>
      </c>
      <c r="L1288" s="2">
        <f>1-(F1288/E1288)</f>
        <v>0.40201576113311011</v>
      </c>
      <c r="M1288" s="2">
        <f>N1288/E1288</f>
        <v>0.18489531264483519</v>
      </c>
      <c r="N1288" s="38">
        <f>O1288-SUM(G1287:I1287)</f>
        <v>482711000</v>
      </c>
      <c r="O1288" s="38">
        <f>E1288-F1288</f>
        <v>1049553000</v>
      </c>
    </row>
    <row r="1289" spans="1:15" x14ac:dyDescent="0.35">
      <c r="A1289" s="2">
        <v>1338</v>
      </c>
      <c r="B1289" s="2" t="s">
        <v>577</v>
      </c>
      <c r="C1289" s="2" t="s">
        <v>11</v>
      </c>
      <c r="D1289" s="2" t="s">
        <v>16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s="2" t="s">
        <v>13</v>
      </c>
      <c r="K1289" s="2" t="s">
        <v>213</v>
      </c>
      <c r="L1289" s="2">
        <f>1-(F1289/E1289)</f>
        <v>0.20559937750076529</v>
      </c>
      <c r="M1289" s="2">
        <f>N1289/E1289</f>
        <v>4.3963774781770867E-2</v>
      </c>
      <c r="N1289" s="38">
        <f>O1289-SUM(G1288:I1288)</f>
        <v>282216000</v>
      </c>
      <c r="O1289" s="38">
        <f>E1289-F1289</f>
        <v>1319801000</v>
      </c>
    </row>
    <row r="1290" spans="1:15" x14ac:dyDescent="0.35">
      <c r="A1290" s="2">
        <v>1339</v>
      </c>
      <c r="B1290" s="2" t="s">
        <v>577</v>
      </c>
      <c r="C1290" s="2" t="s">
        <v>15</v>
      </c>
      <c r="D1290" s="2" t="s">
        <v>18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s="2" t="s">
        <v>13</v>
      </c>
      <c r="K1290" s="2" t="s">
        <v>213</v>
      </c>
      <c r="L1290" s="2">
        <f>1-(F1290/E1290)</f>
        <v>0.20873341975491255</v>
      </c>
      <c r="M1290" s="2">
        <f>N1290/E1290</f>
        <v>6.9801140993803981E-2</v>
      </c>
      <c r="N1290" s="38">
        <f>O1290-SUM(G1289:I1289)</f>
        <v>463394000</v>
      </c>
      <c r="O1290" s="38">
        <f>E1290-F1290</f>
        <v>1385734000</v>
      </c>
    </row>
    <row r="1291" spans="1:15" x14ac:dyDescent="0.35">
      <c r="A1291" s="2">
        <v>1340</v>
      </c>
      <c r="B1291" s="2" t="s">
        <v>577</v>
      </c>
      <c r="C1291" s="2" t="s">
        <v>17</v>
      </c>
      <c r="D1291" s="2" t="s">
        <v>20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s="2" t="s">
        <v>13</v>
      </c>
      <c r="K1291" s="2" t="s">
        <v>213</v>
      </c>
      <c r="L1291" s="2">
        <f>1-(F1291/E1291)</f>
        <v>0.22602985167287415</v>
      </c>
      <c r="M1291" s="2">
        <f>N1291/E1291</f>
        <v>6.9299667538713736E-2</v>
      </c>
      <c r="N1291" s="38">
        <f>O1291-SUM(G1290:I1290)</f>
        <v>455430000</v>
      </c>
      <c r="O1291" s="38">
        <f>E1291-F1291</f>
        <v>1485444000</v>
      </c>
    </row>
    <row r="1292" spans="1:15" x14ac:dyDescent="0.35">
      <c r="A1292" s="2">
        <v>1341</v>
      </c>
      <c r="B1292" s="2" t="s">
        <v>577</v>
      </c>
      <c r="C1292" s="2" t="s">
        <v>19</v>
      </c>
      <c r="D1292" s="2" t="s">
        <v>78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s="2" t="s">
        <v>13</v>
      </c>
      <c r="K1292" s="2" t="s">
        <v>213</v>
      </c>
      <c r="L1292" s="2">
        <f>1-(F1292/E1292)</f>
        <v>0.22121991152476561</v>
      </c>
      <c r="M1292" s="2">
        <f>N1292/E1292</f>
        <v>7.9540043117826711E-2</v>
      </c>
      <c r="N1292" s="38">
        <f>O1292-SUM(G1291:I1291)</f>
        <v>539837000</v>
      </c>
      <c r="O1292" s="38">
        <f>E1292-F1292</f>
        <v>1501416000</v>
      </c>
    </row>
    <row r="1293" spans="1:15" x14ac:dyDescent="0.35">
      <c r="A1293" s="2">
        <v>1342</v>
      </c>
      <c r="B1293" s="2" t="s">
        <v>578</v>
      </c>
      <c r="C1293" s="2" t="s">
        <v>11</v>
      </c>
      <c r="D1293" s="2" t="s">
        <v>12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s="2" t="s">
        <v>23</v>
      </c>
      <c r="K1293" s="2" t="s">
        <v>179</v>
      </c>
      <c r="L1293" s="2">
        <f>1-(F1293/E1293)</f>
        <v>0.32916000262226031</v>
      </c>
      <c r="M1293" s="2">
        <f>N1293/E1293</f>
        <v>0.20479020356856326</v>
      </c>
      <c r="N1293" s="38">
        <f>O1293-SUM(G1292:I1292)</f>
        <v>1574432000</v>
      </c>
      <c r="O1293" s="38">
        <f>E1293-F1293</f>
        <v>2530590000</v>
      </c>
    </row>
    <row r="1294" spans="1:15" x14ac:dyDescent="0.35">
      <c r="A1294" s="2">
        <v>1343</v>
      </c>
      <c r="B1294" s="2" t="s">
        <v>578</v>
      </c>
      <c r="C1294" s="2" t="s">
        <v>15</v>
      </c>
      <c r="D1294" s="2" t="s">
        <v>16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s="2" t="s">
        <v>23</v>
      </c>
      <c r="K1294" s="2" t="s">
        <v>179</v>
      </c>
      <c r="L1294" s="2">
        <f>1-(F1294/E1294)</f>
        <v>0.33349991846625093</v>
      </c>
      <c r="M1294" s="2">
        <f>N1294/E1294</f>
        <v>0.11464826039140723</v>
      </c>
      <c r="N1294" s="38">
        <f>O1294-SUM(G1293:I1293)</f>
        <v>912588000</v>
      </c>
      <c r="O1294" s="38">
        <f>E1294-F1294</f>
        <v>2654624000</v>
      </c>
    </row>
    <row r="1295" spans="1:15" x14ac:dyDescent="0.35">
      <c r="A1295" s="2">
        <v>1344</v>
      </c>
      <c r="B1295" s="2" t="s">
        <v>578</v>
      </c>
      <c r="C1295" s="2" t="s">
        <v>17</v>
      </c>
      <c r="D1295" s="2" t="s">
        <v>18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s="2" t="s">
        <v>23</v>
      </c>
      <c r="K1295" s="2" t="s">
        <v>179</v>
      </c>
      <c r="L1295" s="2">
        <f>1-(F1295/E1295)</f>
        <v>0.34278222732511299</v>
      </c>
      <c r="M1295" s="2">
        <f>N1295/E1295</f>
        <v>0.11989861101047765</v>
      </c>
      <c r="N1295" s="38">
        <f>O1295-SUM(G1294:I1294)</f>
        <v>968044000</v>
      </c>
      <c r="O1295" s="38">
        <f>E1295-F1295</f>
        <v>2767574000</v>
      </c>
    </row>
    <row r="1296" spans="1:15" x14ac:dyDescent="0.35">
      <c r="A1296" s="2">
        <v>1345</v>
      </c>
      <c r="B1296" s="2" t="s">
        <v>578</v>
      </c>
      <c r="C1296" s="2" t="s">
        <v>19</v>
      </c>
      <c r="D1296" s="2" t="s">
        <v>20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s="2" t="s">
        <v>23</v>
      </c>
      <c r="K1296" s="2" t="s">
        <v>179</v>
      </c>
      <c r="L1296" s="2">
        <f>1-(F1296/E1296)</f>
        <v>0.38554674895054553</v>
      </c>
      <c r="M1296" s="2">
        <f>N1296/E1296</f>
        <v>0.16607684182596757</v>
      </c>
      <c r="N1296" s="38">
        <f>O1296-SUM(G1295:I1295)</f>
        <v>1378284000</v>
      </c>
      <c r="O1296" s="38">
        <f>E1296-F1296</f>
        <v>3199681000</v>
      </c>
    </row>
    <row r="1297" spans="1:15" x14ac:dyDescent="0.35">
      <c r="A1297" s="2">
        <v>1346</v>
      </c>
      <c r="B1297" s="2" t="s">
        <v>579</v>
      </c>
      <c r="C1297" s="2" t="s">
        <v>11</v>
      </c>
      <c r="D1297" s="2" t="s">
        <v>16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s="2" t="s">
        <v>34</v>
      </c>
      <c r="K1297" s="2" t="s">
        <v>89</v>
      </c>
      <c r="L1297" s="2">
        <f>1-(F1297/E1297)</f>
        <v>0.92618820807271185</v>
      </c>
      <c r="M1297" s="2">
        <f>N1297/E1297</f>
        <v>1.7046245507175452E-2</v>
      </c>
      <c r="N1297" s="38">
        <f>O1297-SUM(G1296:I1296)</f>
        <v>35878000</v>
      </c>
      <c r="O1297" s="38">
        <f>E1297-F1297</f>
        <v>1949390000</v>
      </c>
    </row>
    <row r="1298" spans="1:15" x14ac:dyDescent="0.35">
      <c r="A1298" s="2">
        <v>1347</v>
      </c>
      <c r="B1298" s="2" t="s">
        <v>579</v>
      </c>
      <c r="C1298" s="2" t="s">
        <v>15</v>
      </c>
      <c r="D1298" s="2" t="s">
        <v>18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s="2" t="s">
        <v>34</v>
      </c>
      <c r="K1298" s="2" t="s">
        <v>89</v>
      </c>
      <c r="L1298" s="2">
        <f>1-(F1298/E1298)</f>
        <v>0.92728715894021652</v>
      </c>
      <c r="M1298" s="2">
        <f>N1298/E1298</f>
        <v>0.49943980561485368</v>
      </c>
      <c r="N1298" s="38">
        <f>O1298-SUM(G1297:I1297)</f>
        <v>1408199000</v>
      </c>
      <c r="O1298" s="38">
        <f>E1298-F1298</f>
        <v>2614539000</v>
      </c>
    </row>
    <row r="1299" spans="1:15" x14ac:dyDescent="0.35">
      <c r="A1299" s="2">
        <v>1348</v>
      </c>
      <c r="B1299" s="2" t="s">
        <v>579</v>
      </c>
      <c r="C1299" s="2" t="s">
        <v>17</v>
      </c>
      <c r="D1299" s="2" t="s">
        <v>20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s="2" t="s">
        <v>34</v>
      </c>
      <c r="K1299" s="2" t="s">
        <v>89</v>
      </c>
      <c r="L1299" s="2">
        <f>1-(F1299/E1299)</f>
        <v>0.90430433011154732</v>
      </c>
      <c r="M1299" s="2">
        <f>N1299/E1299</f>
        <v>0.46796449472284712</v>
      </c>
      <c r="N1299" s="38">
        <f>O1299-SUM(G1298:I1298)</f>
        <v>1920399000</v>
      </c>
      <c r="O1299" s="38">
        <f>E1299-F1299</f>
        <v>3711019000</v>
      </c>
    </row>
    <row r="1300" spans="1:15" x14ac:dyDescent="0.35">
      <c r="A1300" s="2">
        <v>1349</v>
      </c>
      <c r="B1300" s="2" t="s">
        <v>579</v>
      </c>
      <c r="C1300" s="2" t="s">
        <v>19</v>
      </c>
      <c r="D1300" s="2" t="s">
        <v>78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s="2" t="s">
        <v>34</v>
      </c>
      <c r="K1300" s="2" t="s">
        <v>89</v>
      </c>
      <c r="L1300" s="2">
        <f>1-(F1300/E1300)</f>
        <v>0.93833998535519614</v>
      </c>
      <c r="M1300" s="2">
        <f>N1300/E1300</f>
        <v>0.4323961660158665</v>
      </c>
      <c r="N1300" s="38">
        <f>O1300-SUM(G1299:I1299)</f>
        <v>2101630000</v>
      </c>
      <c r="O1300" s="38">
        <f>E1300-F1300</f>
        <v>4560733000</v>
      </c>
    </row>
    <row r="1301" spans="1:15" x14ac:dyDescent="0.35">
      <c r="A1301" s="2">
        <v>1350</v>
      </c>
      <c r="B1301" s="2" t="s">
        <v>580</v>
      </c>
      <c r="C1301" s="2" t="s">
        <v>11</v>
      </c>
      <c r="D1301" s="2" t="s">
        <v>16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s="2" t="s">
        <v>13</v>
      </c>
      <c r="K1301" s="2" t="s">
        <v>581</v>
      </c>
      <c r="L1301" s="2">
        <f>1-(F1301/E1301)</f>
        <v>0.40582539134858497</v>
      </c>
      <c r="M1301" s="2">
        <f>N1301/E1301</f>
        <v>-0.35490750477814453</v>
      </c>
      <c r="N1301" s="38">
        <f>O1301-SUM(G1300:I1300)</f>
        <v>-1506900000</v>
      </c>
      <c r="O1301" s="38">
        <f>E1301-F1301</f>
        <v>1723092000</v>
      </c>
    </row>
    <row r="1302" spans="1:15" x14ac:dyDescent="0.35">
      <c r="A1302" s="2">
        <v>1351</v>
      </c>
      <c r="B1302" s="2" t="s">
        <v>580</v>
      </c>
      <c r="C1302" s="2" t="s">
        <v>15</v>
      </c>
      <c r="D1302" s="2" t="s">
        <v>18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s="2" t="s">
        <v>13</v>
      </c>
      <c r="K1302" s="2" t="s">
        <v>581</v>
      </c>
      <c r="L1302" s="2">
        <f>1-(F1302/E1302)</f>
        <v>0.40956555188120847</v>
      </c>
      <c r="M1302" s="2">
        <f>N1302/E1302</f>
        <v>0.127028588200163</v>
      </c>
      <c r="N1302" s="38">
        <f>O1302-SUM(G1301:I1301)</f>
        <v>596401000</v>
      </c>
      <c r="O1302" s="38">
        <f>E1302-F1302</f>
        <v>1922916000</v>
      </c>
    </row>
    <row r="1303" spans="1:15" x14ac:dyDescent="0.35">
      <c r="A1303" s="2">
        <v>1352</v>
      </c>
      <c r="B1303" s="2" t="s">
        <v>580</v>
      </c>
      <c r="C1303" s="2" t="s">
        <v>17</v>
      </c>
      <c r="D1303" s="2" t="s">
        <v>20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s="2" t="s">
        <v>13</v>
      </c>
      <c r="K1303" s="2" t="s">
        <v>581</v>
      </c>
      <c r="L1303" s="2">
        <f>1-(F1303/E1303)</f>
        <v>0.41501448596085566</v>
      </c>
      <c r="M1303" s="2">
        <f>N1303/E1303</f>
        <v>0.13507145236257279</v>
      </c>
      <c r="N1303" s="38">
        <f>O1303-SUM(G1302:I1302)</f>
        <v>688180000</v>
      </c>
      <c r="O1303" s="38">
        <f>E1303-F1303</f>
        <v>2114471000</v>
      </c>
    </row>
    <row r="1304" spans="1:15" x14ac:dyDescent="0.35">
      <c r="A1304" s="2">
        <v>1353</v>
      </c>
      <c r="B1304" s="2" t="s">
        <v>580</v>
      </c>
      <c r="C1304" s="2" t="s">
        <v>19</v>
      </c>
      <c r="D1304" s="2" t="s">
        <v>78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s="2" t="s">
        <v>13</v>
      </c>
      <c r="K1304" s="2" t="s">
        <v>581</v>
      </c>
      <c r="L1304" s="2">
        <f>1-(F1304/E1304)</f>
        <v>0.41152605735297454</v>
      </c>
      <c r="M1304" s="2">
        <f>N1304/E1304</f>
        <v>0.11935950010656333</v>
      </c>
      <c r="N1304" s="38">
        <f>O1304-SUM(G1303:I1303)</f>
        <v>626685000</v>
      </c>
      <c r="O1304" s="38">
        <f>E1304-F1304</f>
        <v>2160676000</v>
      </c>
    </row>
    <row r="1305" spans="1:15" x14ac:dyDescent="0.35">
      <c r="A1305" s="2">
        <v>1354</v>
      </c>
      <c r="B1305" s="2" t="s">
        <v>582</v>
      </c>
      <c r="C1305" s="2" t="s">
        <v>11</v>
      </c>
      <c r="D1305" s="2" t="s">
        <v>436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s="2" t="s">
        <v>28</v>
      </c>
      <c r="K1305" s="2" t="s">
        <v>502</v>
      </c>
      <c r="L1305" s="2">
        <f>1-(F1305/E1305)</f>
        <v>0.84903865618817342</v>
      </c>
      <c r="M1305" s="2">
        <f>N1305/E1305</f>
        <v>-0.36064935954311239</v>
      </c>
      <c r="N1305" s="38">
        <f>O1305-SUM(G1304:I1304)</f>
        <v>-479237000</v>
      </c>
      <c r="O1305" s="38">
        <f>E1305-F1305</f>
        <v>1128217000</v>
      </c>
    </row>
    <row r="1306" spans="1:15" x14ac:dyDescent="0.35">
      <c r="A1306" s="2">
        <v>1355</v>
      </c>
      <c r="B1306" s="2" t="s">
        <v>582</v>
      </c>
      <c r="C1306" s="2" t="s">
        <v>15</v>
      </c>
      <c r="D1306" s="2" t="s">
        <v>437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s="2" t="s">
        <v>28</v>
      </c>
      <c r="K1306" s="2" t="s">
        <v>502</v>
      </c>
      <c r="L1306" s="2">
        <f>1-(F1306/E1306)</f>
        <v>0.84843103970702749</v>
      </c>
      <c r="M1306" s="2">
        <f>N1306/E1306</f>
        <v>0.2463015153637883</v>
      </c>
      <c r="N1306" s="38">
        <f>O1306-SUM(G1305:I1305)</f>
        <v>377978000</v>
      </c>
      <c r="O1306" s="38">
        <f>E1306-F1306</f>
        <v>1302015000</v>
      </c>
    </row>
    <row r="1307" spans="1:15" x14ac:dyDescent="0.35">
      <c r="A1307" s="2">
        <v>1356</v>
      </c>
      <c r="B1307" s="2" t="s">
        <v>582</v>
      </c>
      <c r="C1307" s="2" t="s">
        <v>17</v>
      </c>
      <c r="D1307" s="2" t="s">
        <v>142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s="2" t="s">
        <v>28</v>
      </c>
      <c r="K1307" s="2" t="s">
        <v>502</v>
      </c>
      <c r="L1307" s="2">
        <f>1-(F1307/E1307)</f>
        <v>0.84733127725289181</v>
      </c>
      <c r="M1307" s="2">
        <f>N1307/E1307</f>
        <v>0.2507615302469029</v>
      </c>
      <c r="N1307" s="38">
        <f>O1307-SUM(G1306:I1306)</f>
        <v>448735000</v>
      </c>
      <c r="O1307" s="38">
        <f>E1307-F1307</f>
        <v>1516290000</v>
      </c>
    </row>
    <row r="1308" spans="1:15" x14ac:dyDescent="0.35">
      <c r="A1308" s="2">
        <v>1357</v>
      </c>
      <c r="B1308" s="2" t="s">
        <v>582</v>
      </c>
      <c r="C1308" s="2" t="s">
        <v>19</v>
      </c>
      <c r="D1308" s="2" t="s">
        <v>438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s="2" t="s">
        <v>28</v>
      </c>
      <c r="K1308" s="2" t="s">
        <v>502</v>
      </c>
      <c r="L1308" s="2">
        <f>1-(F1308/E1308)</f>
        <v>0.84912558533887528</v>
      </c>
      <c r="M1308" s="2">
        <f>N1308/E1308</f>
        <v>0.23209143224687293</v>
      </c>
      <c r="N1308" s="38">
        <f>O1308-SUM(G1307:I1307)</f>
        <v>476305000</v>
      </c>
      <c r="O1308" s="38">
        <f>E1308-F1308</f>
        <v>1742601000</v>
      </c>
    </row>
    <row r="1309" spans="1:15" x14ac:dyDescent="0.35">
      <c r="A1309" s="2">
        <v>1358</v>
      </c>
      <c r="B1309" s="2" t="s">
        <v>583</v>
      </c>
      <c r="C1309" s="2" t="s">
        <v>11</v>
      </c>
      <c r="D1309" s="2" t="s">
        <v>441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s="2" t="s">
        <v>23</v>
      </c>
      <c r="K1309" s="2" t="s">
        <v>371</v>
      </c>
      <c r="L1309" s="2">
        <f>1-(F1309/E1309)</f>
        <v>0.59841612670986322</v>
      </c>
      <c r="M1309" s="2">
        <f>N1309/E1309</f>
        <v>0.38897724982001441</v>
      </c>
      <c r="N1309" s="38">
        <f>O1309-SUM(G1308:I1308)</f>
        <v>2701447000</v>
      </c>
      <c r="O1309" s="38">
        <f>E1309-F1309</f>
        <v>4156000000</v>
      </c>
    </row>
    <row r="1310" spans="1:15" x14ac:dyDescent="0.35">
      <c r="A1310" s="2">
        <v>1359</v>
      </c>
      <c r="B1310" s="2" t="s">
        <v>583</v>
      </c>
      <c r="C1310" s="2" t="s">
        <v>15</v>
      </c>
      <c r="D1310" s="2" t="s">
        <v>442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s="2" t="s">
        <v>23</v>
      </c>
      <c r="K1310" s="2" t="s">
        <v>371</v>
      </c>
      <c r="L1310" s="2">
        <f>1-(F1310/E1310)</f>
        <v>0.57852348993288594</v>
      </c>
      <c r="M1310" s="2">
        <f>N1310/E1310</f>
        <v>0.17610738255033556</v>
      </c>
      <c r="N1310" s="38">
        <f>O1310-SUM(G1309:I1309)</f>
        <v>1312000000</v>
      </c>
      <c r="O1310" s="38">
        <f>E1310-F1310</f>
        <v>4310000000</v>
      </c>
    </row>
    <row r="1311" spans="1:15" x14ac:dyDescent="0.35">
      <c r="A1311" s="2">
        <v>1360</v>
      </c>
      <c r="B1311" s="2" t="s">
        <v>583</v>
      </c>
      <c r="C1311" s="2" t="s">
        <v>17</v>
      </c>
      <c r="D1311" s="2" t="s">
        <v>443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s="2" t="s">
        <v>23</v>
      </c>
      <c r="K1311" s="2" t="s">
        <v>371</v>
      </c>
      <c r="L1311" s="2">
        <f>1-(F1311/E1311)</f>
        <v>0.57454068241469813</v>
      </c>
      <c r="M1311" s="2">
        <f>N1311/E1311</f>
        <v>0.15761154855643045</v>
      </c>
      <c r="N1311" s="38">
        <f>O1311-SUM(G1310:I1310)</f>
        <v>1201000000</v>
      </c>
      <c r="O1311" s="38">
        <f>E1311-F1311</f>
        <v>4378000000</v>
      </c>
    </row>
    <row r="1312" spans="1:15" x14ac:dyDescent="0.35">
      <c r="A1312" s="2">
        <v>1361</v>
      </c>
      <c r="B1312" s="2" t="s">
        <v>583</v>
      </c>
      <c r="C1312" s="2" t="s">
        <v>19</v>
      </c>
      <c r="D1312" s="3">
        <v>42404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s="2" t="s">
        <v>23</v>
      </c>
      <c r="K1312" s="2" t="s">
        <v>371</v>
      </c>
      <c r="L1312" s="2">
        <f>1-(F1312/E1312)</f>
        <v>0.56542876434841327</v>
      </c>
      <c r="M1312" s="2">
        <f>N1312/E1312</f>
        <v>0.1162727886563133</v>
      </c>
      <c r="N1312" s="38">
        <f>O1312-SUM(G1311:I1311)</f>
        <v>861000000</v>
      </c>
      <c r="O1312" s="38">
        <f>E1312-F1312</f>
        <v>4187000000</v>
      </c>
    </row>
    <row r="1313" spans="1:15" x14ac:dyDescent="0.35">
      <c r="A1313" s="2">
        <v>1362</v>
      </c>
      <c r="B1313" s="2" t="s">
        <v>584</v>
      </c>
      <c r="C1313" s="2" t="s">
        <v>11</v>
      </c>
      <c r="D1313" s="2" t="s">
        <v>37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s="2" t="s">
        <v>13</v>
      </c>
      <c r="K1313" s="2" t="s">
        <v>213</v>
      </c>
      <c r="L1313" s="2">
        <f>1-(F1313/E1313)</f>
        <v>0.40520159322407467</v>
      </c>
      <c r="M1313" s="2">
        <f>N1313/E1313</f>
        <v>-0.13211794896015366</v>
      </c>
      <c r="N1313" s="38">
        <f>O1313-SUM(G1312:I1312)</f>
        <v>-839200000</v>
      </c>
      <c r="O1313" s="38">
        <f>E1313-F1313</f>
        <v>2573800000</v>
      </c>
    </row>
    <row r="1314" spans="1:15" x14ac:dyDescent="0.35">
      <c r="A1314" s="2">
        <v>1363</v>
      </c>
      <c r="B1314" s="2" t="s">
        <v>584</v>
      </c>
      <c r="C1314" s="2" t="s">
        <v>15</v>
      </c>
      <c r="D1314" s="2" t="s">
        <v>39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s="2" t="s">
        <v>13</v>
      </c>
      <c r="K1314" s="2" t="s">
        <v>213</v>
      </c>
      <c r="L1314" s="2">
        <f>1-(F1314/E1314)</f>
        <v>0.41577715709217178</v>
      </c>
      <c r="M1314" s="2">
        <f>N1314/E1314</f>
        <v>0.18361893258851061</v>
      </c>
      <c r="N1314" s="38">
        <f>O1314-SUM(G1313:I1313)</f>
        <v>1216200000</v>
      </c>
      <c r="O1314" s="38">
        <f>E1314-F1314</f>
        <v>2753900000</v>
      </c>
    </row>
    <row r="1315" spans="1:15" x14ac:dyDescent="0.35">
      <c r="A1315" s="2">
        <v>1364</v>
      </c>
      <c r="B1315" s="2" t="s">
        <v>584</v>
      </c>
      <c r="C1315" s="2" t="s">
        <v>17</v>
      </c>
      <c r="D1315" s="2" t="s">
        <v>40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s="2" t="s">
        <v>13</v>
      </c>
      <c r="K1315" s="2" t="s">
        <v>213</v>
      </c>
      <c r="L1315" s="2">
        <f>1-(F1315/E1315)</f>
        <v>0.42852613389559124</v>
      </c>
      <c r="M1315" s="2">
        <f>N1315/E1315</f>
        <v>0.17961603703292697</v>
      </c>
      <c r="N1315" s="38">
        <f>O1315-SUM(G1314:I1314)</f>
        <v>1133000000</v>
      </c>
      <c r="O1315" s="38">
        <f>E1315-F1315</f>
        <v>2703100000</v>
      </c>
    </row>
    <row r="1316" spans="1:15" x14ac:dyDescent="0.35">
      <c r="A1316" s="2">
        <v>1365</v>
      </c>
      <c r="B1316" s="2" t="s">
        <v>584</v>
      </c>
      <c r="C1316" s="2" t="s">
        <v>19</v>
      </c>
      <c r="D1316" s="2" t="s">
        <v>41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s="2" t="s">
        <v>13</v>
      </c>
      <c r="K1316" s="2" t="s">
        <v>213</v>
      </c>
      <c r="L1316" s="2">
        <f>1-(F1316/E1316)</f>
        <v>0.42103920401394679</v>
      </c>
      <c r="M1316" s="2">
        <f>N1316/E1316</f>
        <v>0.16482694106641721</v>
      </c>
      <c r="N1316" s="38">
        <f>O1316-SUM(G1315:I1315)</f>
        <v>969100000</v>
      </c>
      <c r="O1316" s="38">
        <f>E1316-F1316</f>
        <v>2475500000</v>
      </c>
    </row>
    <row r="1317" spans="1:15" x14ac:dyDescent="0.35">
      <c r="A1317" s="2">
        <v>1366</v>
      </c>
      <c r="B1317" s="2" t="s">
        <v>585</v>
      </c>
      <c r="C1317" s="2" t="s">
        <v>11</v>
      </c>
      <c r="D1317" s="2" t="s">
        <v>12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s="2" t="s">
        <v>13</v>
      </c>
      <c r="K1317" s="2" t="s">
        <v>213</v>
      </c>
      <c r="L1317" s="2">
        <f>1-(F1317/E1317)</f>
        <v>0.55845102487431886</v>
      </c>
      <c r="M1317" s="2">
        <f>N1317/E1317</f>
        <v>6.8253800164289891E-2</v>
      </c>
      <c r="N1317" s="38">
        <f>O1317-SUM(G1316:I1316)</f>
        <v>204317000</v>
      </c>
      <c r="O1317" s="38">
        <f>E1317-F1317</f>
        <v>1671717000</v>
      </c>
    </row>
    <row r="1318" spans="1:15" x14ac:dyDescent="0.35">
      <c r="A1318" s="2">
        <v>1367</v>
      </c>
      <c r="B1318" s="2" t="s">
        <v>585</v>
      </c>
      <c r="C1318" s="2" t="s">
        <v>15</v>
      </c>
      <c r="D1318" s="2" t="s">
        <v>16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s="2" t="s">
        <v>13</v>
      </c>
      <c r="K1318" s="2" t="s">
        <v>213</v>
      </c>
      <c r="L1318" s="2">
        <f>1-(F1318/E1318)</f>
        <v>0.58148658731217551</v>
      </c>
      <c r="M1318" s="2">
        <f>N1318/E1318</f>
        <v>0.29918459060296565</v>
      </c>
      <c r="N1318" s="38">
        <f>O1318-SUM(G1317:I1317)</f>
        <v>968798000</v>
      </c>
      <c r="O1318" s="38">
        <f>E1318-F1318</f>
        <v>1882928000</v>
      </c>
    </row>
    <row r="1319" spans="1:15" x14ac:dyDescent="0.35">
      <c r="A1319" s="2">
        <v>1368</v>
      </c>
      <c r="B1319" s="2" t="s">
        <v>585</v>
      </c>
      <c r="C1319" s="2" t="s">
        <v>17</v>
      </c>
      <c r="D1319" s="2" t="s">
        <v>18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s="2" t="s">
        <v>13</v>
      </c>
      <c r="K1319" s="2" t="s">
        <v>213</v>
      </c>
      <c r="L1319" s="2">
        <f>1-(F1319/E1319)</f>
        <v>0.59216863023292898</v>
      </c>
      <c r="M1319" s="2">
        <f>N1319/E1319</f>
        <v>0.29900937992851939</v>
      </c>
      <c r="N1319" s="38">
        <f>O1319-SUM(G1318:I1318)</f>
        <v>1061332000</v>
      </c>
      <c r="O1319" s="38">
        <f>E1319-F1319</f>
        <v>2101899000</v>
      </c>
    </row>
    <row r="1320" spans="1:15" x14ac:dyDescent="0.35">
      <c r="A1320" s="2">
        <v>1369</v>
      </c>
      <c r="B1320" s="2" t="s">
        <v>585</v>
      </c>
      <c r="C1320" s="2" t="s">
        <v>19</v>
      </c>
      <c r="D1320" s="2" t="s">
        <v>20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s="2" t="s">
        <v>13</v>
      </c>
      <c r="K1320" s="2" t="s">
        <v>213</v>
      </c>
      <c r="L1320" s="2">
        <f>1-(F1320/E1320)</f>
        <v>0.60424548381739029</v>
      </c>
      <c r="M1320" s="2">
        <f>N1320/E1320</f>
        <v>0.29651113291527037</v>
      </c>
      <c r="N1320" s="38">
        <f>O1320-SUM(G1319:I1319)</f>
        <v>1062220000</v>
      </c>
      <c r="O1320" s="38">
        <f>E1320-F1320</f>
        <v>2164646000</v>
      </c>
    </row>
    <row r="1321" spans="1:15" x14ac:dyDescent="0.35">
      <c r="A1321" s="2">
        <v>1370</v>
      </c>
      <c r="B1321" s="2" t="s">
        <v>586</v>
      </c>
      <c r="C1321" s="2" t="s">
        <v>11</v>
      </c>
      <c r="D1321" s="3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s="2" t="s">
        <v>23</v>
      </c>
      <c r="K1321" s="2" t="s">
        <v>334</v>
      </c>
      <c r="L1321" s="2">
        <f>1-(F1321/E1321)</f>
        <v>0.27873869786900918</v>
      </c>
      <c r="M1321" s="2">
        <f>N1321/E1321</f>
        <v>0.16180418503528163</v>
      </c>
      <c r="N1321" s="38">
        <f>O1321-SUM(G1320:I1320)</f>
        <v>1572909000</v>
      </c>
      <c r="O1321" s="38">
        <f>E1321-F1321</f>
        <v>2709637000</v>
      </c>
    </row>
    <row r="1322" spans="1:15" x14ac:dyDescent="0.35">
      <c r="A1322" s="2">
        <v>1371</v>
      </c>
      <c r="B1322" s="2" t="s">
        <v>586</v>
      </c>
      <c r="C1322" s="2" t="s">
        <v>15</v>
      </c>
      <c r="D1322" s="3">
        <v>41641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s="2" t="s">
        <v>23</v>
      </c>
      <c r="K1322" s="2" t="s">
        <v>334</v>
      </c>
      <c r="L1322" s="2">
        <f>1-(F1322/E1322)</f>
        <v>0.28048191494467489</v>
      </c>
      <c r="M1322" s="2">
        <f>N1322/E1322</f>
        <v>0.13993094861927052</v>
      </c>
      <c r="N1322" s="38">
        <f>O1322-SUM(G1321:I1321)</f>
        <v>1431543000</v>
      </c>
      <c r="O1322" s="38">
        <f>E1322-F1322</f>
        <v>2869429000</v>
      </c>
    </row>
    <row r="1323" spans="1:15" x14ac:dyDescent="0.35">
      <c r="A1323" s="2">
        <v>1372</v>
      </c>
      <c r="B1323" s="2" t="s">
        <v>586</v>
      </c>
      <c r="C1323" s="2" t="s">
        <v>17</v>
      </c>
      <c r="D1323" s="2" t="s">
        <v>61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s="2" t="s">
        <v>23</v>
      </c>
      <c r="K1323" s="2" t="s">
        <v>334</v>
      </c>
      <c r="L1323" s="2">
        <f>1-(F1323/E1323)</f>
        <v>0.28109145014837877</v>
      </c>
      <c r="M1323" s="2">
        <f>N1323/E1323</f>
        <v>0.14285465876243256</v>
      </c>
      <c r="N1323" s="38">
        <f>O1323-SUM(G1322:I1322)</f>
        <v>1577355000</v>
      </c>
      <c r="O1323" s="38">
        <f>E1323-F1323</f>
        <v>3103721000</v>
      </c>
    </row>
    <row r="1324" spans="1:15" x14ac:dyDescent="0.35">
      <c r="A1324" s="2">
        <v>1373</v>
      </c>
      <c r="B1324" s="2" t="s">
        <v>586</v>
      </c>
      <c r="C1324" s="2" t="s">
        <v>19</v>
      </c>
      <c r="D1324" s="2" t="s">
        <v>147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s="2" t="s">
        <v>23</v>
      </c>
      <c r="K1324" s="2" t="s">
        <v>334</v>
      </c>
      <c r="L1324" s="2">
        <f>1-(F1324/E1324)</f>
        <v>0.28166886781146294</v>
      </c>
      <c r="M1324" s="2">
        <f>N1324/E1324</f>
        <v>0.14637815296299439</v>
      </c>
      <c r="N1324" s="38">
        <f>O1324-SUM(G1323:I1323)</f>
        <v>1747755000</v>
      </c>
      <c r="O1324" s="38">
        <f>E1324-F1324</f>
        <v>3363126000</v>
      </c>
    </row>
    <row r="1325" spans="1:15" x14ac:dyDescent="0.35">
      <c r="A1325" s="2">
        <v>1374</v>
      </c>
      <c r="B1325" s="2" t="s">
        <v>587</v>
      </c>
      <c r="C1325" s="2" t="s">
        <v>11</v>
      </c>
      <c r="D1325" s="2" t="s">
        <v>12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s="2" t="s">
        <v>110</v>
      </c>
      <c r="K1325" s="2" t="s">
        <v>111</v>
      </c>
      <c r="L1325" s="2">
        <f>1-(F1325/E1325)</f>
        <v>0.75950875370757098</v>
      </c>
      <c r="M1325" s="2">
        <f>N1325/E1325</f>
        <v>-0.51231517004538685</v>
      </c>
      <c r="N1325" s="38">
        <f>O1325-SUM(G1324:I1324)</f>
        <v>-700404000</v>
      </c>
      <c r="O1325" s="38">
        <f>E1325-F1325</f>
        <v>1038351000</v>
      </c>
    </row>
    <row r="1326" spans="1:15" x14ac:dyDescent="0.35">
      <c r="A1326" s="2">
        <v>1375</v>
      </c>
      <c r="B1326" s="2" t="s">
        <v>587</v>
      </c>
      <c r="C1326" s="2" t="s">
        <v>15</v>
      </c>
      <c r="D1326" s="2" t="s">
        <v>16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s="2" t="s">
        <v>110</v>
      </c>
      <c r="K1326" s="2" t="s">
        <v>111</v>
      </c>
      <c r="L1326" s="2">
        <f>1-(F1326/E1326)</f>
        <v>0.71831455590467042</v>
      </c>
      <c r="M1326" s="2">
        <f>N1326/E1326</f>
        <v>0.33989301695781093</v>
      </c>
      <c r="N1326" s="38">
        <f>O1326-SUM(G1325:I1325)</f>
        <v>622770000</v>
      </c>
      <c r="O1326" s="38">
        <f>E1326-F1326</f>
        <v>1316134000</v>
      </c>
    </row>
    <row r="1327" spans="1:15" x14ac:dyDescent="0.35">
      <c r="A1327" s="2">
        <v>1376</v>
      </c>
      <c r="B1327" s="2" t="s">
        <v>587</v>
      </c>
      <c r="C1327" s="2" t="s">
        <v>17</v>
      </c>
      <c r="D1327" s="2" t="s">
        <v>18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s="2" t="s">
        <v>110</v>
      </c>
      <c r="K1327" s="2" t="s">
        <v>111</v>
      </c>
      <c r="L1327" s="2">
        <f>1-(F1327/E1327)</f>
        <v>0.70343156574397425</v>
      </c>
      <c r="M1327" s="2">
        <f>N1327/E1327</f>
        <v>0.27058555120421318</v>
      </c>
      <c r="N1327" s="38">
        <f>O1327-SUM(G1326:I1326)</f>
        <v>552681000</v>
      </c>
      <c r="O1327" s="38">
        <f>E1327-F1327</f>
        <v>1436785000</v>
      </c>
    </row>
    <row r="1328" spans="1:15" x14ac:dyDescent="0.35">
      <c r="A1328" s="2">
        <v>1377</v>
      </c>
      <c r="B1328" s="2" t="s">
        <v>587</v>
      </c>
      <c r="C1328" s="2" t="s">
        <v>19</v>
      </c>
      <c r="D1328" s="2" t="s">
        <v>20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s="2" t="s">
        <v>110</v>
      </c>
      <c r="K1328" s="2" t="s">
        <v>111</v>
      </c>
      <c r="L1328" s="2">
        <f>1-(F1328/E1328)</f>
        <v>0.45082017154888199</v>
      </c>
      <c r="M1328" s="2">
        <f>N1328/E1328</f>
        <v>-0.17779240825113565</v>
      </c>
      <c r="N1328" s="38">
        <f>O1328-SUM(G1327:I1327)</f>
        <v>-210098000</v>
      </c>
      <c r="O1328" s="38">
        <f>E1328-F1328</f>
        <v>532736000</v>
      </c>
    </row>
    <row r="1329" spans="1:15" x14ac:dyDescent="0.35">
      <c r="A1329" s="2">
        <v>1378</v>
      </c>
      <c r="B1329" s="2" t="s">
        <v>588</v>
      </c>
      <c r="C1329" s="2" t="s">
        <v>11</v>
      </c>
      <c r="D1329" s="2" t="s">
        <v>16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s="2" t="s">
        <v>13</v>
      </c>
      <c r="K1329" s="2" t="s">
        <v>213</v>
      </c>
      <c r="L1329" s="2">
        <f>1-(F1329/E1329)</f>
        <v>0.37809485339542837</v>
      </c>
      <c r="M1329" s="2">
        <f>N1329/E1329</f>
        <v>0.28941061160480919</v>
      </c>
      <c r="N1329" s="38">
        <f>O1329-SUM(G1328:I1328)</f>
        <v>2436027000</v>
      </c>
      <c r="O1329" s="38">
        <f>E1329-F1329</f>
        <v>3182500000</v>
      </c>
    </row>
    <row r="1330" spans="1:15" x14ac:dyDescent="0.35">
      <c r="A1330" s="2">
        <v>1379</v>
      </c>
      <c r="B1330" s="2" t="s">
        <v>588</v>
      </c>
      <c r="C1330" s="2" t="s">
        <v>15</v>
      </c>
      <c r="D1330" s="2" t="s">
        <v>18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s="2" t="s">
        <v>13</v>
      </c>
      <c r="K1330" s="2" t="s">
        <v>213</v>
      </c>
      <c r="L1330" s="2">
        <f>1-(F1330/E1330)</f>
        <v>0.35897901923142461</v>
      </c>
      <c r="M1330" s="2">
        <f>N1330/E1330</f>
        <v>0.13571047220928514</v>
      </c>
      <c r="N1330" s="38">
        <f>O1330-SUM(G1329:I1329)</f>
        <v>1194700000</v>
      </c>
      <c r="O1330" s="38">
        <f>E1330-F1330</f>
        <v>3160200000</v>
      </c>
    </row>
    <row r="1331" spans="1:15" x14ac:dyDescent="0.35">
      <c r="A1331" s="2">
        <v>1380</v>
      </c>
      <c r="B1331" s="2" t="s">
        <v>588</v>
      </c>
      <c r="C1331" s="2" t="s">
        <v>17</v>
      </c>
      <c r="D1331" s="2" t="s">
        <v>20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s="2" t="s">
        <v>13</v>
      </c>
      <c r="K1331" s="2" t="s">
        <v>213</v>
      </c>
      <c r="L1331" s="2">
        <f>1-(F1331/E1331)</f>
        <v>0.39455842018650578</v>
      </c>
      <c r="M1331" s="2">
        <f>N1331/E1331</f>
        <v>0.18552934722984094</v>
      </c>
      <c r="N1331" s="38">
        <f>O1331-SUM(G1330:I1330)</f>
        <v>1691100000</v>
      </c>
      <c r="O1331" s="38">
        <f>E1331-F1331</f>
        <v>3596400000</v>
      </c>
    </row>
    <row r="1332" spans="1:15" x14ac:dyDescent="0.35">
      <c r="A1332" s="2">
        <v>1381</v>
      </c>
      <c r="B1332" s="2" t="s">
        <v>588</v>
      </c>
      <c r="C1332" s="2" t="s">
        <v>19</v>
      </c>
      <c r="D1332" s="2" t="s">
        <v>78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s="2" t="s">
        <v>13</v>
      </c>
      <c r="K1332" s="2" t="s">
        <v>213</v>
      </c>
      <c r="L1332" s="2">
        <f>1-(F1332/E1332)</f>
        <v>0.38600509176901687</v>
      </c>
      <c r="M1332" s="2">
        <f>N1332/E1332</f>
        <v>0.16895512212789074</v>
      </c>
      <c r="N1332" s="38">
        <f>O1332-SUM(G1331:I1331)</f>
        <v>1586100000</v>
      </c>
      <c r="O1332" s="38">
        <f>E1332-F1332</f>
        <v>3623700000</v>
      </c>
    </row>
    <row r="1333" spans="1:15" x14ac:dyDescent="0.35">
      <c r="A1333" s="2">
        <v>1382</v>
      </c>
      <c r="B1333" s="2" t="s">
        <v>589</v>
      </c>
      <c r="C1333" s="2" t="s">
        <v>11</v>
      </c>
      <c r="D1333" s="2" t="s">
        <v>572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s="2" t="s">
        <v>23</v>
      </c>
      <c r="K1333" s="2" t="s">
        <v>204</v>
      </c>
      <c r="L1333" s="2">
        <f>1-(F1333/E1333)</f>
        <v>0.57070115963085533</v>
      </c>
      <c r="M1333" s="2">
        <f>N1333/E1333</f>
        <v>0.43310598111227699</v>
      </c>
      <c r="N1333" s="38">
        <f>O1333-SUM(G1332:I1332)</f>
        <v>6438900000</v>
      </c>
      <c r="O1333" s="38">
        <f>E1333-F1333</f>
        <v>8484500000</v>
      </c>
    </row>
    <row r="1334" spans="1:15" x14ac:dyDescent="0.35">
      <c r="A1334" s="2">
        <v>1383</v>
      </c>
      <c r="B1334" s="2" t="s">
        <v>589</v>
      </c>
      <c r="C1334" s="2" t="s">
        <v>15</v>
      </c>
      <c r="D1334" s="2" t="s">
        <v>573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s="2" t="s">
        <v>23</v>
      </c>
      <c r="K1334" s="2" t="s">
        <v>204</v>
      </c>
      <c r="L1334" s="2">
        <f>1-(F1334/E1334)</f>
        <v>0.58299590218752662</v>
      </c>
      <c r="M1334" s="2">
        <f>N1334/E1334</f>
        <v>0.20135215651941293</v>
      </c>
      <c r="N1334" s="38">
        <f>O1334-SUM(G1333:I1333)</f>
        <v>3311800000</v>
      </c>
      <c r="O1334" s="38">
        <f>E1334-F1334</f>
        <v>9589000000</v>
      </c>
    </row>
    <row r="1335" spans="1:15" x14ac:dyDescent="0.35">
      <c r="A1335" s="2">
        <v>1384</v>
      </c>
      <c r="B1335" s="2" t="s">
        <v>589</v>
      </c>
      <c r="C1335" s="2" t="s">
        <v>17</v>
      </c>
      <c r="D1335" s="2" t="s">
        <v>574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s="2" t="s">
        <v>23</v>
      </c>
      <c r="K1335" s="2" t="s">
        <v>204</v>
      </c>
      <c r="L1335" s="2">
        <f>1-(F1335/E1335)</f>
        <v>0.59361154743329492</v>
      </c>
      <c r="M1335" s="2">
        <f>N1335/E1335</f>
        <v>0.23894336393097007</v>
      </c>
      <c r="N1335" s="38">
        <f>O1335-SUM(G1334:I1334)</f>
        <v>4578800000</v>
      </c>
      <c r="O1335" s="38">
        <f>E1335-F1335</f>
        <v>11375200000</v>
      </c>
    </row>
    <row r="1336" spans="1:15" x14ac:dyDescent="0.35">
      <c r="A1336" s="2">
        <v>1385</v>
      </c>
      <c r="B1336" s="2" t="s">
        <v>589</v>
      </c>
      <c r="C1336" s="2" t="s">
        <v>19</v>
      </c>
      <c r="D1336" s="3">
        <v>42410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s="2" t="s">
        <v>23</v>
      </c>
      <c r="K1336" s="2" t="s">
        <v>204</v>
      </c>
      <c r="L1336" s="2">
        <f>1-(F1336/E1336)</f>
        <v>0.60071589752250665</v>
      </c>
      <c r="M1336" s="2">
        <f>N1336/E1336</f>
        <v>0.2242785901603967</v>
      </c>
      <c r="N1336" s="38">
        <f>O1336-SUM(G1335:I1335)</f>
        <v>4780700000</v>
      </c>
      <c r="O1336" s="38">
        <f>E1336-F1336</f>
        <v>12804800000</v>
      </c>
    </row>
    <row r="1337" spans="1:15" x14ac:dyDescent="0.35">
      <c r="A1337" s="2">
        <v>1386</v>
      </c>
      <c r="B1337" s="2" t="s">
        <v>590</v>
      </c>
      <c r="C1337" s="2" t="s">
        <v>11</v>
      </c>
      <c r="D1337" s="2" t="s">
        <v>12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s="2" t="s">
        <v>64</v>
      </c>
      <c r="K1337" s="2" t="s">
        <v>65</v>
      </c>
      <c r="L1337" s="2">
        <f>1-(F1337/E1337)</f>
        <v>0.34051724137931039</v>
      </c>
      <c r="M1337" s="2">
        <f>N1337/E1337</f>
        <v>-1.8029454022988505</v>
      </c>
      <c r="N1337" s="38">
        <f>O1337-SUM(G1336:I1336)</f>
        <v>-7529100000</v>
      </c>
      <c r="O1337" s="38">
        <f>E1337-F1337</f>
        <v>1422000000</v>
      </c>
    </row>
    <row r="1338" spans="1:15" x14ac:dyDescent="0.35">
      <c r="A1338" s="2">
        <v>1387</v>
      </c>
      <c r="B1338" s="2" t="s">
        <v>590</v>
      </c>
      <c r="C1338" s="2" t="s">
        <v>15</v>
      </c>
      <c r="D1338" s="2" t="s">
        <v>16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s="2" t="s">
        <v>64</v>
      </c>
      <c r="K1338" s="2" t="s">
        <v>65</v>
      </c>
      <c r="L1338" s="2">
        <f>1-(F1338/E1338)</f>
        <v>0.3354838709677419</v>
      </c>
      <c r="M1338" s="2">
        <f>N1338/E1338</f>
        <v>0.21023359288097887</v>
      </c>
      <c r="N1338" s="38">
        <f>O1338-SUM(G1337:I1337)</f>
        <v>945000000</v>
      </c>
      <c r="O1338" s="38">
        <f>E1338-F1338</f>
        <v>1508000000</v>
      </c>
    </row>
    <row r="1339" spans="1:15" x14ac:dyDescent="0.35">
      <c r="A1339" s="2">
        <v>1388</v>
      </c>
      <c r="B1339" s="2" t="s">
        <v>590</v>
      </c>
      <c r="C1339" s="2" t="s">
        <v>17</v>
      </c>
      <c r="D1339" s="2" t="s">
        <v>18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s="2" t="s">
        <v>64</v>
      </c>
      <c r="K1339" s="2" t="s">
        <v>65</v>
      </c>
      <c r="L1339" s="2">
        <f>1-(F1339/E1339)</f>
        <v>0.32720662492425767</v>
      </c>
      <c r="M1339" s="2">
        <f>N1339/E1339</f>
        <v>0.20642294485962431</v>
      </c>
      <c r="N1339" s="38">
        <f>O1339-SUM(G1338:I1338)</f>
        <v>1022000000</v>
      </c>
      <c r="O1339" s="38">
        <f>E1339-F1339</f>
        <v>1620000000</v>
      </c>
    </row>
    <row r="1340" spans="1:15" x14ac:dyDescent="0.35">
      <c r="A1340" s="2">
        <v>1389</v>
      </c>
      <c r="B1340" s="2" t="s">
        <v>590</v>
      </c>
      <c r="C1340" s="2" t="s">
        <v>19</v>
      </c>
      <c r="D1340" s="2" t="s">
        <v>20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s="2" t="s">
        <v>64</v>
      </c>
      <c r="K1340" s="2" t="s">
        <v>65</v>
      </c>
      <c r="L1340" s="2">
        <f>1-(F1340/E1340)</f>
        <v>0.38036529680365294</v>
      </c>
      <c r="M1340" s="2">
        <f>N1340/E1340</f>
        <v>0.2404109589041096</v>
      </c>
      <c r="N1340" s="38">
        <f>O1340-SUM(G1339:I1339)</f>
        <v>1053000000</v>
      </c>
      <c r="O1340" s="38">
        <f>E1340-F1340</f>
        <v>1666000000</v>
      </c>
    </row>
    <row r="1341" spans="1:15" x14ac:dyDescent="0.35">
      <c r="A1341" s="2">
        <v>1394</v>
      </c>
      <c r="B1341" s="2" t="s">
        <v>591</v>
      </c>
      <c r="C1341" s="2" t="s">
        <v>11</v>
      </c>
      <c r="D1341" s="2" t="s">
        <v>12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s="2" t="s">
        <v>110</v>
      </c>
      <c r="K1341" s="2" t="s">
        <v>434</v>
      </c>
      <c r="L1341" s="2">
        <f>1-(F1341/E1341)</f>
        <v>0.52374384236453198</v>
      </c>
      <c r="M1341" s="2">
        <f>N1341/E1341</f>
        <v>0.40709359605911333</v>
      </c>
      <c r="N1341" s="38">
        <f>O1341-SUM(G1340:I1340)</f>
        <v>2066000000</v>
      </c>
      <c r="O1341" s="38">
        <f>E1341-F1341</f>
        <v>2658000000</v>
      </c>
    </row>
    <row r="1342" spans="1:15" x14ac:dyDescent="0.35">
      <c r="A1342" s="2">
        <v>1395</v>
      </c>
      <c r="B1342" s="2" t="s">
        <v>591</v>
      </c>
      <c r="C1342" s="2" t="s">
        <v>15</v>
      </c>
      <c r="D1342" s="2" t="s">
        <v>16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s="2" t="s">
        <v>110</v>
      </c>
      <c r="K1342" s="2" t="s">
        <v>434</v>
      </c>
      <c r="L1342" s="2">
        <f>1-(F1342/E1342)</f>
        <v>0.50942370424066685</v>
      </c>
      <c r="M1342" s="2">
        <f>N1342/E1342</f>
        <v>0.31315694092062341</v>
      </c>
      <c r="N1342" s="38">
        <f>O1342-SUM(G1341:I1341)</f>
        <v>1728000000</v>
      </c>
      <c r="O1342" s="38">
        <f>E1342-F1342</f>
        <v>2811000000</v>
      </c>
    </row>
    <row r="1343" spans="1:15" x14ac:dyDescent="0.35">
      <c r="A1343" s="2">
        <v>1396</v>
      </c>
      <c r="B1343" s="2" t="s">
        <v>591</v>
      </c>
      <c r="C1343" s="2" t="s">
        <v>17</v>
      </c>
      <c r="D1343" s="2" t="s">
        <v>18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s="2" t="s">
        <v>110</v>
      </c>
      <c r="K1343" s="2" t="s">
        <v>434</v>
      </c>
      <c r="L1343" s="2">
        <f>1-(F1343/E1343)</f>
        <v>0.52735897001524656</v>
      </c>
      <c r="M1343" s="2">
        <f>N1343/E1343</f>
        <v>0.3333898017956971</v>
      </c>
      <c r="N1343" s="38">
        <f>O1343-SUM(G1342:I1342)</f>
        <v>1968000000</v>
      </c>
      <c r="O1343" s="38">
        <f>E1343-F1343</f>
        <v>3113000000</v>
      </c>
    </row>
    <row r="1344" spans="1:15" x14ac:dyDescent="0.35">
      <c r="A1344" s="2">
        <v>1397</v>
      </c>
      <c r="B1344" s="2" t="s">
        <v>591</v>
      </c>
      <c r="C1344" s="2" t="s">
        <v>19</v>
      </c>
      <c r="D1344" s="2" t="s">
        <v>20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s="2" t="s">
        <v>110</v>
      </c>
      <c r="K1344" s="2" t="s">
        <v>434</v>
      </c>
      <c r="L1344" s="2">
        <f>1-(F1344/E1344)</f>
        <v>0.55387848681696594</v>
      </c>
      <c r="M1344" s="2">
        <f>N1344/E1344</f>
        <v>0.32670997325181506</v>
      </c>
      <c r="N1344" s="38">
        <f>O1344-SUM(G1343:I1343)</f>
        <v>1710000000</v>
      </c>
      <c r="O1344" s="38">
        <f>E1344-F1344</f>
        <v>2899000000</v>
      </c>
    </row>
    <row r="1345" spans="1:15" x14ac:dyDescent="0.35">
      <c r="A1345" s="2">
        <v>1398</v>
      </c>
      <c r="B1345" s="2" t="s">
        <v>592</v>
      </c>
      <c r="C1345" s="2" t="s">
        <v>11</v>
      </c>
      <c r="D1345" s="2" t="s">
        <v>16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s="2" t="s">
        <v>82</v>
      </c>
      <c r="K1345" s="2" t="s">
        <v>123</v>
      </c>
      <c r="L1345" s="2">
        <f>1-(F1345/E1345)</f>
        <v>0.33675300358870341</v>
      </c>
      <c r="M1345" s="2">
        <f>N1345/E1345</f>
        <v>0.19151453684922246</v>
      </c>
      <c r="N1345" s="38">
        <f>O1345-SUM(G1344:I1344)</f>
        <v>1472900000</v>
      </c>
      <c r="O1345" s="38">
        <f>E1345-F1345</f>
        <v>2589900000</v>
      </c>
    </row>
    <row r="1346" spans="1:15" x14ac:dyDescent="0.35">
      <c r="A1346" s="2">
        <v>1399</v>
      </c>
      <c r="B1346" s="2" t="s">
        <v>592</v>
      </c>
      <c r="C1346" s="2" t="s">
        <v>15</v>
      </c>
      <c r="D1346" s="2" t="s">
        <v>18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s="2" t="s">
        <v>82</v>
      </c>
      <c r="K1346" s="2" t="s">
        <v>123</v>
      </c>
      <c r="L1346" s="2">
        <f>1-(F1346/E1346)</f>
        <v>0.34676472485646093</v>
      </c>
      <c r="M1346" s="2">
        <f>N1346/E1346</f>
        <v>0.10013547513063674</v>
      </c>
      <c r="N1346" s="38">
        <f>O1346-SUM(G1345:I1345)</f>
        <v>776100000</v>
      </c>
      <c r="O1346" s="38">
        <f>E1346-F1346</f>
        <v>2687600000</v>
      </c>
    </row>
    <row r="1347" spans="1:15" x14ac:dyDescent="0.35">
      <c r="A1347" s="2">
        <v>1400</v>
      </c>
      <c r="B1347" s="2" t="s">
        <v>592</v>
      </c>
      <c r="C1347" s="2" t="s">
        <v>17</v>
      </c>
      <c r="D1347" s="2" t="s">
        <v>20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s="2" t="s">
        <v>82</v>
      </c>
      <c r="K1347" s="2" t="s">
        <v>123</v>
      </c>
      <c r="L1347" s="2">
        <f>1-(F1347/E1347)</f>
        <v>0.36785892057171299</v>
      </c>
      <c r="M1347" s="2">
        <f>N1347/E1347</f>
        <v>8.7932873497831188E-2</v>
      </c>
      <c r="N1347" s="38">
        <f>O1347-SUM(G1346:I1346)</f>
        <v>618300000</v>
      </c>
      <c r="O1347" s="38">
        <f>E1347-F1347</f>
        <v>2586600000</v>
      </c>
    </row>
    <row r="1348" spans="1:15" x14ac:dyDescent="0.35">
      <c r="A1348" s="2">
        <v>1401</v>
      </c>
      <c r="B1348" s="2" t="s">
        <v>592</v>
      </c>
      <c r="C1348" s="2" t="s">
        <v>19</v>
      </c>
      <c r="D1348" s="2" t="s">
        <v>78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s="2" t="s">
        <v>82</v>
      </c>
      <c r="K1348" s="2" t="s">
        <v>123</v>
      </c>
      <c r="L1348" s="2">
        <f>1-(F1348/E1348)</f>
        <v>0.37348597730994493</v>
      </c>
      <c r="M1348" s="2">
        <f>N1348/E1348</f>
        <v>0.11606154935603322</v>
      </c>
      <c r="N1348" s="38">
        <f>O1348-SUM(G1347:I1347)</f>
        <v>786700000</v>
      </c>
      <c r="O1348" s="38">
        <f>E1348-F1348</f>
        <v>2531600000</v>
      </c>
    </row>
    <row r="1349" spans="1:15" x14ac:dyDescent="0.35">
      <c r="A1349" s="2">
        <v>1402</v>
      </c>
      <c r="B1349" s="2" t="s">
        <v>593</v>
      </c>
      <c r="C1349" s="2" t="s">
        <v>11</v>
      </c>
      <c r="D1349" s="2" t="s">
        <v>12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s="2" t="s">
        <v>82</v>
      </c>
      <c r="K1349" s="2" t="s">
        <v>83</v>
      </c>
      <c r="L1349" s="2">
        <f>1-(F1349/E1349)</f>
        <v>0.44116028780648553</v>
      </c>
      <c r="M1349" s="2">
        <f>N1349/E1349</f>
        <v>0.26293313665731743</v>
      </c>
      <c r="N1349" s="38">
        <f>O1349-SUM(G1348:I1348)</f>
        <v>2506926000</v>
      </c>
      <c r="O1349" s="38">
        <f>E1349-F1349</f>
        <v>4206226000</v>
      </c>
    </row>
    <row r="1350" spans="1:15" x14ac:dyDescent="0.35">
      <c r="A1350" s="2">
        <v>1403</v>
      </c>
      <c r="B1350" s="2" t="s">
        <v>593</v>
      </c>
      <c r="C1350" s="2" t="s">
        <v>15</v>
      </c>
      <c r="D1350" s="2" t="s">
        <v>16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s="2" t="s">
        <v>82</v>
      </c>
      <c r="K1350" s="2" t="s">
        <v>83</v>
      </c>
      <c r="L1350" s="2">
        <f>1-(F1350/E1350)</f>
        <v>0.45324741015000491</v>
      </c>
      <c r="M1350" s="2">
        <f>N1350/E1350</f>
        <v>0.13270489945935077</v>
      </c>
      <c r="N1350" s="38">
        <f>O1350-SUM(G1349:I1349)</f>
        <v>1351670000</v>
      </c>
      <c r="O1350" s="38">
        <f>E1350-F1350</f>
        <v>4616566000</v>
      </c>
    </row>
    <row r="1351" spans="1:15" x14ac:dyDescent="0.35">
      <c r="A1351" s="2">
        <v>1404</v>
      </c>
      <c r="B1351" s="2" t="s">
        <v>593</v>
      </c>
      <c r="C1351" s="2" t="s">
        <v>17</v>
      </c>
      <c r="D1351" s="2" t="s">
        <v>18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s="2" t="s">
        <v>82</v>
      </c>
      <c r="K1351" s="2" t="s">
        <v>83</v>
      </c>
      <c r="L1351" s="2">
        <f>1-(F1351/E1351)</f>
        <v>0.46403420520879002</v>
      </c>
      <c r="M1351" s="2">
        <f>N1351/E1351</f>
        <v>0.15223316198442469</v>
      </c>
      <c r="N1351" s="38">
        <f>O1351-SUM(G1350:I1350)</f>
        <v>1694284000</v>
      </c>
      <c r="O1351" s="38">
        <f>E1351-F1351</f>
        <v>5164484000</v>
      </c>
    </row>
    <row r="1352" spans="1:15" x14ac:dyDescent="0.35">
      <c r="A1352" s="2">
        <v>1405</v>
      </c>
      <c r="B1352" s="2" t="s">
        <v>593</v>
      </c>
      <c r="C1352" s="2" t="s">
        <v>19</v>
      </c>
      <c r="D1352" s="2" t="s">
        <v>20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s="2" t="s">
        <v>82</v>
      </c>
      <c r="K1352" s="2" t="s">
        <v>83</v>
      </c>
      <c r="L1352" s="2">
        <f>1-(F1352/E1352)</f>
        <v>0.49026165979852021</v>
      </c>
      <c r="M1352" s="2">
        <f>N1352/E1352</f>
        <v>0.14981325132477266</v>
      </c>
      <c r="N1352" s="38">
        <f>O1352-SUM(G1351:I1351)</f>
        <v>1698778000</v>
      </c>
      <c r="O1352" s="38">
        <f>E1352-F1352</f>
        <v>5559226000</v>
      </c>
    </row>
    <row r="1353" spans="1:15" x14ac:dyDescent="0.35">
      <c r="A1353" s="2">
        <v>1406</v>
      </c>
      <c r="B1353" s="2" t="s">
        <v>594</v>
      </c>
      <c r="C1353" s="2" t="s">
        <v>11</v>
      </c>
      <c r="D1353" s="3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s="2" t="s">
        <v>23</v>
      </c>
      <c r="K1353" s="2" t="s">
        <v>106</v>
      </c>
      <c r="L1353" s="2">
        <f>1-(F1353/E1353)</f>
        <v>0.38595169955314557</v>
      </c>
      <c r="M1353" s="2">
        <f>N1353/E1353</f>
        <v>-0.60410352964803937</v>
      </c>
      <c r="N1353" s="38">
        <f>O1353-SUM(G1352:I1352)</f>
        <v>-2406386000</v>
      </c>
      <c r="O1353" s="38">
        <f>E1353-F1353</f>
        <v>1537400000</v>
      </c>
    </row>
    <row r="1354" spans="1:15" x14ac:dyDescent="0.35">
      <c r="A1354" s="2">
        <v>1407</v>
      </c>
      <c r="B1354" s="2" t="s">
        <v>594</v>
      </c>
      <c r="C1354" s="2" t="s">
        <v>15</v>
      </c>
      <c r="D1354" s="3">
        <v>41641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s="2" t="s">
        <v>23</v>
      </c>
      <c r="K1354" s="2" t="s">
        <v>106</v>
      </c>
      <c r="L1354" s="2">
        <f>1-(F1354/E1354)</f>
        <v>0.37548702841395043</v>
      </c>
      <c r="M1354" s="2">
        <f>N1354/E1354</f>
        <v>0.14340017105388198</v>
      </c>
      <c r="N1354" s="38">
        <f>O1354-SUM(G1353:I1353)</f>
        <v>603600000</v>
      </c>
      <c r="O1354" s="38">
        <f>E1354-F1354</f>
        <v>1580500000</v>
      </c>
    </row>
    <row r="1355" spans="1:15" x14ac:dyDescent="0.35">
      <c r="A1355" s="2">
        <v>1408</v>
      </c>
      <c r="B1355" s="2" t="s">
        <v>594</v>
      </c>
      <c r="C1355" s="2" t="s">
        <v>17</v>
      </c>
      <c r="D1355" s="3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s="2" t="s">
        <v>23</v>
      </c>
      <c r="K1355" s="2" t="s">
        <v>106</v>
      </c>
      <c r="L1355" s="2">
        <f>1-(F1355/E1355)</f>
        <v>0.36159196694733542</v>
      </c>
      <c r="M1355" s="2">
        <f>N1355/E1355</f>
        <v>0.18552028310932134</v>
      </c>
      <c r="N1355" s="38">
        <f>O1355-SUM(G1354:I1354)</f>
        <v>1064200000</v>
      </c>
      <c r="O1355" s="38">
        <f>E1355-F1355</f>
        <v>2074200000</v>
      </c>
    </row>
    <row r="1356" spans="1:15" x14ac:dyDescent="0.35">
      <c r="A1356" s="2">
        <v>1409</v>
      </c>
      <c r="B1356" s="2" t="s">
        <v>594</v>
      </c>
      <c r="C1356" s="2" t="s">
        <v>19</v>
      </c>
      <c r="D1356" s="2" t="s">
        <v>147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s="2" t="s">
        <v>23</v>
      </c>
      <c r="K1356" s="2" t="s">
        <v>106</v>
      </c>
      <c r="L1356" s="2">
        <f>1-(F1356/E1356)</f>
        <v>0.37256877652590759</v>
      </c>
      <c r="M1356" s="2">
        <f>N1356/E1356</f>
        <v>0.14393453635003511</v>
      </c>
      <c r="N1356" s="38">
        <f>O1356-SUM(G1355:I1355)</f>
        <v>942800000</v>
      </c>
      <c r="O1356" s="38">
        <f>E1356-F1356</f>
        <v>2440400000</v>
      </c>
    </row>
    <row r="1357" spans="1:15" x14ac:dyDescent="0.35">
      <c r="A1357" s="2">
        <v>1410</v>
      </c>
      <c r="B1357" s="2" t="s">
        <v>595</v>
      </c>
      <c r="C1357" s="2" t="s">
        <v>11</v>
      </c>
      <c r="D1357" s="2" t="s">
        <v>389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s="2" t="s">
        <v>54</v>
      </c>
      <c r="K1357" s="2" t="s">
        <v>162</v>
      </c>
      <c r="L1357" s="2">
        <f>1-(F1357/E1357)</f>
        <v>0.34379503874391715</v>
      </c>
      <c r="M1357" s="2">
        <f>N1357/E1357</f>
        <v>4.93243128677281E-2</v>
      </c>
      <c r="N1357" s="38">
        <f>O1357-SUM(G1356:I1356)</f>
        <v>290900000</v>
      </c>
      <c r="O1357" s="38">
        <f>E1357-F1357</f>
        <v>2027600000</v>
      </c>
    </row>
    <row r="1358" spans="1:15" x14ac:dyDescent="0.35">
      <c r="A1358" s="2">
        <v>1411</v>
      </c>
      <c r="B1358" s="2" t="s">
        <v>595</v>
      </c>
      <c r="C1358" s="2" t="s">
        <v>15</v>
      </c>
      <c r="D1358" s="2" t="s">
        <v>390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s="2" t="s">
        <v>54</v>
      </c>
      <c r="K1358" s="2" t="s">
        <v>162</v>
      </c>
      <c r="L1358" s="2">
        <f>1-(F1358/E1358)</f>
        <v>0.36199336969308094</v>
      </c>
      <c r="M1358" s="2">
        <f>N1358/E1358</f>
        <v>0.16287028125334188</v>
      </c>
      <c r="N1358" s="38">
        <f>O1358-SUM(G1357:I1357)</f>
        <v>913800000</v>
      </c>
      <c r="O1358" s="38">
        <f>E1358-F1358</f>
        <v>2031000000</v>
      </c>
    </row>
    <row r="1359" spans="1:15" x14ac:dyDescent="0.35">
      <c r="A1359" s="2">
        <v>1412</v>
      </c>
      <c r="B1359" s="2" t="s">
        <v>595</v>
      </c>
      <c r="C1359" s="2" t="s">
        <v>17</v>
      </c>
      <c r="D1359" s="2" t="s">
        <v>391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s="2" t="s">
        <v>54</v>
      </c>
      <c r="K1359" s="2" t="s">
        <v>162</v>
      </c>
      <c r="L1359" s="2">
        <f>1-(F1359/E1359)</f>
        <v>0.34582886855095119</v>
      </c>
      <c r="M1359" s="2">
        <f>N1359/E1359</f>
        <v>0.15049097967572506</v>
      </c>
      <c r="N1359" s="38">
        <f>O1359-SUM(G1358:I1358)</f>
        <v>856700000</v>
      </c>
      <c r="O1359" s="38">
        <f>E1359-F1359</f>
        <v>1968700000</v>
      </c>
    </row>
    <row r="1360" spans="1:15" x14ac:dyDescent="0.35">
      <c r="A1360" s="2">
        <v>1413</v>
      </c>
      <c r="B1360" s="2" t="s">
        <v>595</v>
      </c>
      <c r="C1360" s="2" t="s">
        <v>19</v>
      </c>
      <c r="D1360" s="2" t="s">
        <v>392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s="2" t="s">
        <v>54</v>
      </c>
      <c r="K1360" s="2" t="s">
        <v>162</v>
      </c>
      <c r="L1360" s="2">
        <f>1-(F1360/E1360)</f>
        <v>0.37994162228594841</v>
      </c>
      <c r="M1360" s="2">
        <f>N1360/E1360</f>
        <v>0.22673852929127405</v>
      </c>
      <c r="N1360" s="38">
        <f>O1360-SUM(G1359:I1359)</f>
        <v>1771100000</v>
      </c>
      <c r="O1360" s="38">
        <f>E1360-F1360</f>
        <v>2967800000</v>
      </c>
    </row>
    <row r="1361" spans="1:15" x14ac:dyDescent="0.35">
      <c r="A1361" s="2">
        <v>1414</v>
      </c>
      <c r="B1361" s="2" t="s">
        <v>596</v>
      </c>
      <c r="C1361" s="2" t="s">
        <v>11</v>
      </c>
      <c r="D1361" s="2" t="s">
        <v>12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s="2" t="s">
        <v>74</v>
      </c>
      <c r="K1361" s="2" t="s">
        <v>597</v>
      </c>
      <c r="L1361" s="2">
        <f>1-(F1361/E1361)</f>
        <v>0.63548523625404241</v>
      </c>
      <c r="M1361" s="2">
        <f>N1361/E1361</f>
        <v>-0.77724851401338857</v>
      </c>
      <c r="N1361" s="38">
        <f>O1361-SUM(G1360:I1360)</f>
        <v>-1002691000</v>
      </c>
      <c r="O1361" s="38">
        <f>E1361-F1361</f>
        <v>819809000</v>
      </c>
    </row>
    <row r="1362" spans="1:15" x14ac:dyDescent="0.35">
      <c r="A1362" s="2">
        <v>1415</v>
      </c>
      <c r="B1362" s="2" t="s">
        <v>596</v>
      </c>
      <c r="C1362" s="2" t="s">
        <v>15</v>
      </c>
      <c r="D1362" s="2" t="s">
        <v>16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s="2" t="s">
        <v>74</v>
      </c>
      <c r="K1362" s="2" t="s">
        <v>597</v>
      </c>
      <c r="L1362" s="2">
        <f>1-(F1362/E1362)</f>
        <v>0.6501515245447882</v>
      </c>
      <c r="M1362" s="2">
        <f>N1362/E1362</f>
        <v>0.32140854007650987</v>
      </c>
      <c r="N1362" s="38">
        <f>O1362-SUM(G1361:I1361)</f>
        <v>440672000</v>
      </c>
      <c r="O1362" s="38">
        <f>E1362-F1362</f>
        <v>891400000</v>
      </c>
    </row>
    <row r="1363" spans="1:15" x14ac:dyDescent="0.35">
      <c r="A1363" s="2">
        <v>1416</v>
      </c>
      <c r="B1363" s="2" t="s">
        <v>596</v>
      </c>
      <c r="C1363" s="2" t="s">
        <v>17</v>
      </c>
      <c r="D1363" s="2" t="s">
        <v>18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s="2" t="s">
        <v>74</v>
      </c>
      <c r="K1363" s="2" t="s">
        <v>597</v>
      </c>
      <c r="L1363" s="2">
        <f>1-(F1363/E1363)</f>
        <v>0.67096497449305192</v>
      </c>
      <c r="M1363" s="2">
        <f>N1363/E1363</f>
        <v>0.36672109727903957</v>
      </c>
      <c r="N1363" s="38">
        <f>O1363-SUM(G1362:I1362)</f>
        <v>557408000</v>
      </c>
      <c r="O1363" s="38">
        <f>E1363-F1363</f>
        <v>1019852000</v>
      </c>
    </row>
    <row r="1364" spans="1:15" x14ac:dyDescent="0.35">
      <c r="A1364" s="2">
        <v>1417</v>
      </c>
      <c r="B1364" s="2" t="s">
        <v>596</v>
      </c>
      <c r="C1364" s="2" t="s">
        <v>19</v>
      </c>
      <c r="D1364" s="2" t="s">
        <v>20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s="2" t="s">
        <v>74</v>
      </c>
      <c r="K1364" s="2" t="s">
        <v>597</v>
      </c>
      <c r="L1364" s="2">
        <f>1-(F1364/E1364)</f>
        <v>0.6786644928612624</v>
      </c>
      <c r="M1364" s="2">
        <f>N1364/E1364</f>
        <v>0.36144065324816921</v>
      </c>
      <c r="N1364" s="38">
        <f>O1364-SUM(G1363:I1363)</f>
        <v>601014000</v>
      </c>
      <c r="O1364" s="38">
        <f>E1364-F1364</f>
        <v>1128503000</v>
      </c>
    </row>
    <row r="1365" spans="1:15" x14ac:dyDescent="0.35">
      <c r="A1365" s="2">
        <v>1418</v>
      </c>
      <c r="B1365" s="2" t="s">
        <v>598</v>
      </c>
      <c r="C1365" s="2" t="s">
        <v>11</v>
      </c>
      <c r="D1365" s="2" t="s">
        <v>16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s="2" t="s">
        <v>23</v>
      </c>
      <c r="K1365" s="2" t="s">
        <v>599</v>
      </c>
      <c r="L1365" s="2">
        <f>1-(F1365/E1365)</f>
        <v>0.49377606177606181</v>
      </c>
      <c r="M1365" s="2">
        <f>N1365/E1365</f>
        <v>0.26910517374517373</v>
      </c>
      <c r="N1365" s="38">
        <f>O1365-SUM(G1364:I1364)</f>
        <v>871228000</v>
      </c>
      <c r="O1365" s="38">
        <f>E1365-F1365</f>
        <v>1598600000</v>
      </c>
    </row>
    <row r="1366" spans="1:15" x14ac:dyDescent="0.35">
      <c r="A1366" s="2">
        <v>1419</v>
      </c>
      <c r="B1366" s="2" t="s">
        <v>598</v>
      </c>
      <c r="C1366" s="2" t="s">
        <v>15</v>
      </c>
      <c r="D1366" s="3">
        <v>42064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s="2" t="s">
        <v>23</v>
      </c>
      <c r="K1366" s="2" t="s">
        <v>599</v>
      </c>
      <c r="L1366" s="2">
        <f>1-(F1366/E1366)</f>
        <v>0.49630647655042093</v>
      </c>
      <c r="M1366" s="2">
        <f>N1366/E1366</f>
        <v>0.20643646567027429</v>
      </c>
      <c r="N1366" s="38">
        <f>O1366-SUM(G1365:I1365)</f>
        <v>721000000</v>
      </c>
      <c r="O1366" s="38">
        <f>E1366-F1366</f>
        <v>1733400000</v>
      </c>
    </row>
    <row r="1367" spans="1:15" x14ac:dyDescent="0.35">
      <c r="A1367" s="2">
        <v>1420</v>
      </c>
      <c r="B1367" s="2" t="s">
        <v>598</v>
      </c>
      <c r="C1367" s="2" t="s">
        <v>17</v>
      </c>
      <c r="D1367" s="3">
        <v>42401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s="2" t="s">
        <v>23</v>
      </c>
      <c r="K1367" s="2" t="s">
        <v>599</v>
      </c>
      <c r="L1367" s="2">
        <f>1-(F1367/E1367)</f>
        <v>0.50610893100665166</v>
      </c>
      <c r="M1367" s="2">
        <f>N1367/E1367</f>
        <v>0.21424396760457542</v>
      </c>
      <c r="N1367" s="38">
        <f>O1367-SUM(G1366:I1366)</f>
        <v>769800000</v>
      </c>
      <c r="O1367" s="38">
        <f>E1367-F1367</f>
        <v>1818500000</v>
      </c>
    </row>
    <row r="1368" spans="1:15" x14ac:dyDescent="0.35">
      <c r="A1368" s="2">
        <v>1421</v>
      </c>
      <c r="B1368" s="2" t="s">
        <v>598</v>
      </c>
      <c r="C1368" s="2" t="s">
        <v>19</v>
      </c>
      <c r="D1368" s="2" t="s">
        <v>78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s="2" t="s">
        <v>23</v>
      </c>
      <c r="K1368" s="2" t="s">
        <v>599</v>
      </c>
      <c r="L1368" s="2">
        <f>1-(F1368/E1368)</f>
        <v>0.51411713993210839</v>
      </c>
      <c r="M1368" s="2">
        <f>N1368/E1368</f>
        <v>0.23023869820572229</v>
      </c>
      <c r="N1368" s="38">
        <f>O1368-SUM(G1367:I1367)</f>
        <v>854600000</v>
      </c>
      <c r="O1368" s="38">
        <f>E1368-F1368</f>
        <v>1908300000</v>
      </c>
    </row>
    <row r="1369" spans="1:15" x14ac:dyDescent="0.35">
      <c r="A1369" s="2">
        <v>1422</v>
      </c>
      <c r="B1369" s="2" t="s">
        <v>600</v>
      </c>
      <c r="C1369" s="2" t="s">
        <v>11</v>
      </c>
      <c r="D1369" s="2" t="s">
        <v>12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s="2" t="s">
        <v>23</v>
      </c>
      <c r="K1369" s="2" t="s">
        <v>277</v>
      </c>
      <c r="L1369" s="2">
        <f>1-(F1369/E1369)</f>
        <v>0.73524585403318854</v>
      </c>
      <c r="M1369" s="2">
        <f>N1369/E1369</f>
        <v>0.2783681564783359</v>
      </c>
      <c r="N1369" s="38">
        <f>O1369-SUM(G1368:I1368)</f>
        <v>642246000</v>
      </c>
      <c r="O1369" s="38">
        <f>E1369-F1369</f>
        <v>1696346000</v>
      </c>
    </row>
    <row r="1370" spans="1:15" x14ac:dyDescent="0.35">
      <c r="A1370" s="2">
        <v>1423</v>
      </c>
      <c r="B1370" s="2" t="s">
        <v>600</v>
      </c>
      <c r="C1370" s="2" t="s">
        <v>15</v>
      </c>
      <c r="D1370" s="2" t="s">
        <v>16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s="2" t="s">
        <v>23</v>
      </c>
      <c r="K1370" s="2" t="s">
        <v>277</v>
      </c>
      <c r="L1370" s="2">
        <f>1-(F1370/E1370)</f>
        <v>0.72368756393706524</v>
      </c>
      <c r="M1370" s="2">
        <f>N1370/E1370</f>
        <v>0.42217765149404796</v>
      </c>
      <c r="N1370" s="38">
        <f>O1370-SUM(G1369:I1369)</f>
        <v>1068451000</v>
      </c>
      <c r="O1370" s="38">
        <f>E1370-F1370</f>
        <v>1831515000</v>
      </c>
    </row>
    <row r="1371" spans="1:15" x14ac:dyDescent="0.35">
      <c r="A1371" s="2">
        <v>1424</v>
      </c>
      <c r="B1371" s="2" t="s">
        <v>600</v>
      </c>
      <c r="C1371" s="2" t="s">
        <v>17</v>
      </c>
      <c r="D1371" s="2" t="s">
        <v>18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s="2" t="s">
        <v>23</v>
      </c>
      <c r="K1371" s="2" t="s">
        <v>277</v>
      </c>
      <c r="L1371" s="2">
        <f>1-(F1371/E1371)</f>
        <v>0.70778133272505717</v>
      </c>
      <c r="M1371" s="2">
        <f>N1371/E1371</f>
        <v>0.39014900264720181</v>
      </c>
      <c r="N1371" s="38">
        <f>O1371-SUM(G1370:I1370)</f>
        <v>1039925000</v>
      </c>
      <c r="O1371" s="38">
        <f>E1371-F1371</f>
        <v>1886560000</v>
      </c>
    </row>
    <row r="1372" spans="1:15" x14ac:dyDescent="0.35">
      <c r="A1372" s="2">
        <v>1425</v>
      </c>
      <c r="B1372" s="2" t="s">
        <v>600</v>
      </c>
      <c r="C1372" s="2" t="s">
        <v>19</v>
      </c>
      <c r="D1372" s="2" t="s">
        <v>20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s="2" t="s">
        <v>23</v>
      </c>
      <c r="K1372" s="2" t="s">
        <v>277</v>
      </c>
      <c r="L1372" s="2">
        <f>1-(F1372/E1372)</f>
        <v>0.67286854169683064</v>
      </c>
      <c r="M1372" s="2">
        <f>N1372/E1372</f>
        <v>0.3768732437951155</v>
      </c>
      <c r="N1372" s="38">
        <f>O1372-SUM(G1371:I1371)</f>
        <v>1137489000</v>
      </c>
      <c r="O1372" s="38">
        <f>E1372-F1372</f>
        <v>2030870000</v>
      </c>
    </row>
    <row r="1373" spans="1:15" x14ac:dyDescent="0.35">
      <c r="A1373" s="2">
        <v>1426</v>
      </c>
      <c r="B1373" s="2" t="s">
        <v>601</v>
      </c>
      <c r="C1373" s="2" t="s">
        <v>11</v>
      </c>
      <c r="D1373" s="2" t="s">
        <v>12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s="2" t="s">
        <v>64</v>
      </c>
      <c r="K1373" s="2" t="s">
        <v>67</v>
      </c>
      <c r="L1373" s="2">
        <f>1-(F1373/E1373)</f>
        <v>0.43321037673096696</v>
      </c>
      <c r="M1373" s="2">
        <f>N1373/E1373</f>
        <v>0.37740974783818104</v>
      </c>
      <c r="N1373" s="38">
        <f>O1373-SUM(G1372:I1372)</f>
        <v>6241225000</v>
      </c>
      <c r="O1373" s="38">
        <f>E1373-F1373</f>
        <v>7164000000</v>
      </c>
    </row>
    <row r="1374" spans="1:15" x14ac:dyDescent="0.35">
      <c r="A1374" s="2">
        <v>1427</v>
      </c>
      <c r="B1374" s="2" t="s">
        <v>601</v>
      </c>
      <c r="C1374" s="2" t="s">
        <v>15</v>
      </c>
      <c r="D1374" s="2" t="s">
        <v>16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s="2" t="s">
        <v>64</v>
      </c>
      <c r="K1374" s="2" t="s">
        <v>67</v>
      </c>
      <c r="L1374" s="2">
        <f>1-(F1374/E1374)</f>
        <v>0.42546965529349801</v>
      </c>
      <c r="M1374" s="2">
        <f>N1374/E1374</f>
        <v>0.26739626616726164</v>
      </c>
      <c r="N1374" s="38">
        <f>O1374-SUM(G1373:I1373)</f>
        <v>4569000000</v>
      </c>
      <c r="O1374" s="38">
        <f>E1374-F1374</f>
        <v>7270000000</v>
      </c>
    </row>
    <row r="1375" spans="1:15" x14ac:dyDescent="0.35">
      <c r="A1375" s="2">
        <v>1428</v>
      </c>
      <c r="B1375" s="2" t="s">
        <v>601</v>
      </c>
      <c r="C1375" s="2" t="s">
        <v>17</v>
      </c>
      <c r="D1375" s="2" t="s">
        <v>18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s="2" t="s">
        <v>64</v>
      </c>
      <c r="K1375" s="2" t="s">
        <v>67</v>
      </c>
      <c r="L1375" s="2">
        <f>1-(F1375/E1375)</f>
        <v>0.40266421183733148</v>
      </c>
      <c r="M1375" s="2">
        <f>N1375/E1375</f>
        <v>0.24914712730817135</v>
      </c>
      <c r="N1375" s="38">
        <f>O1375-SUM(G1374:I1374)</f>
        <v>4601000000</v>
      </c>
      <c r="O1375" s="38">
        <f>E1375-F1375</f>
        <v>7436000000</v>
      </c>
    </row>
    <row r="1376" spans="1:15" x14ac:dyDescent="0.35">
      <c r="A1376" s="2">
        <v>1429</v>
      </c>
      <c r="B1376" s="2" t="s">
        <v>601</v>
      </c>
      <c r="C1376" s="2" t="s">
        <v>19</v>
      </c>
      <c r="D1376" s="2" t="s">
        <v>20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s="2" t="s">
        <v>64</v>
      </c>
      <c r="K1376" s="2" t="s">
        <v>67</v>
      </c>
      <c r="L1376" s="2">
        <f>1-(F1376/E1376)</f>
        <v>0.43901881182457547</v>
      </c>
      <c r="M1376" s="2">
        <f>N1376/E1376</f>
        <v>0.27171364857910685</v>
      </c>
      <c r="N1376" s="38">
        <f>O1376-SUM(G1375:I1375)</f>
        <v>4752000000</v>
      </c>
      <c r="O1376" s="38">
        <f>E1376-F1376</f>
        <v>7678000000</v>
      </c>
    </row>
    <row r="1377" spans="1:15" x14ac:dyDescent="0.35">
      <c r="A1377" s="2">
        <v>1430</v>
      </c>
      <c r="B1377" s="2" t="s">
        <v>602</v>
      </c>
      <c r="C1377" s="2" t="s">
        <v>11</v>
      </c>
      <c r="D1377" s="2" t="s">
        <v>12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s="2" t="s">
        <v>74</v>
      </c>
      <c r="K1377" s="2" t="s">
        <v>75</v>
      </c>
      <c r="L1377" s="2">
        <f>1-(F1377/E1377)</f>
        <v>0.81194772655238046</v>
      </c>
      <c r="M1377" s="2">
        <f>N1377/E1377</f>
        <v>9.9802944299282187E-2</v>
      </c>
      <c r="N1377" s="38">
        <f>O1377-SUM(G1376:I1376)</f>
        <v>424777000</v>
      </c>
      <c r="O1377" s="38">
        <f>E1377-F1377</f>
        <v>3455777000</v>
      </c>
    </row>
    <row r="1378" spans="1:15" x14ac:dyDescent="0.35">
      <c r="A1378" s="2">
        <v>1431</v>
      </c>
      <c r="B1378" s="2" t="s">
        <v>602</v>
      </c>
      <c r="C1378" s="2" t="s">
        <v>15</v>
      </c>
      <c r="D1378" s="2" t="s">
        <v>16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s="2" t="s">
        <v>74</v>
      </c>
      <c r="K1378" s="2" t="s">
        <v>75</v>
      </c>
      <c r="L1378" s="2">
        <f>1-(F1378/E1378)</f>
        <v>0.81558674154884991</v>
      </c>
      <c r="M1378" s="2">
        <f>N1378/E1378</f>
        <v>0.49755922787046841</v>
      </c>
      <c r="N1378" s="38">
        <f>O1378-SUM(G1377:I1377)</f>
        <v>2260834000</v>
      </c>
      <c r="O1378" s="38">
        <f>E1378-F1378</f>
        <v>3705903000</v>
      </c>
    </row>
    <row r="1379" spans="1:15" x14ac:dyDescent="0.35">
      <c r="A1379" s="2">
        <v>1432</v>
      </c>
      <c r="B1379" s="2" t="s">
        <v>602</v>
      </c>
      <c r="C1379" s="2" t="s">
        <v>17</v>
      </c>
      <c r="D1379" s="2" t="s">
        <v>18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s="2" t="s">
        <v>74</v>
      </c>
      <c r="K1379" s="2" t="s">
        <v>75</v>
      </c>
      <c r="L1379" s="2">
        <f>1-(F1379/E1379)</f>
        <v>0.8187567262829365</v>
      </c>
      <c r="M1379" s="2">
        <f>N1379/E1379</f>
        <v>0.50873303005778492</v>
      </c>
      <c r="N1379" s="38">
        <f>O1379-SUM(G1378:I1378)</f>
        <v>2477946000</v>
      </c>
      <c r="O1379" s="38">
        <f>E1379-F1379</f>
        <v>3988015000</v>
      </c>
    </row>
    <row r="1380" spans="1:15" x14ac:dyDescent="0.35">
      <c r="A1380" s="2">
        <v>1433</v>
      </c>
      <c r="B1380" s="2" t="s">
        <v>602</v>
      </c>
      <c r="C1380" s="2" t="s">
        <v>19</v>
      </c>
      <c r="D1380" s="2" t="s">
        <v>20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s="2" t="s">
        <v>74</v>
      </c>
      <c r="K1380" s="2" t="s">
        <v>75</v>
      </c>
      <c r="L1380" s="2">
        <f>1-(F1380/E1380)</f>
        <v>0.81766554888880827</v>
      </c>
      <c r="M1380" s="2">
        <f>N1380/E1380</f>
        <v>0.51560689185152664</v>
      </c>
      <c r="N1380" s="38">
        <f>O1380-SUM(G1379:I1379)</f>
        <v>2715239000</v>
      </c>
      <c r="O1380" s="38">
        <f>E1380-F1380</f>
        <v>4305911000</v>
      </c>
    </row>
    <row r="1381" spans="1:15" x14ac:dyDescent="0.35">
      <c r="A1381" s="2">
        <v>1438</v>
      </c>
      <c r="B1381" s="2" t="s">
        <v>603</v>
      </c>
      <c r="C1381" s="2" t="s">
        <v>11</v>
      </c>
      <c r="D1381" s="3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s="2" t="s">
        <v>23</v>
      </c>
      <c r="K1381" s="2" t="s">
        <v>106</v>
      </c>
      <c r="L1381" s="2">
        <f>1-(F1381/E1381)</f>
        <v>0.26624795789751732</v>
      </c>
      <c r="M1381" s="2">
        <f>N1381/E1381</f>
        <v>0.19937474646756775</v>
      </c>
      <c r="N1381" s="38">
        <f>O1381-SUM(G1380:I1380)</f>
        <v>4860858000</v>
      </c>
      <c r="O1381" s="38">
        <f>E1381-F1381</f>
        <v>6491261000</v>
      </c>
    </row>
    <row r="1382" spans="1:15" x14ac:dyDescent="0.35">
      <c r="A1382" s="2">
        <v>1439</v>
      </c>
      <c r="B1382" s="2" t="s">
        <v>603</v>
      </c>
      <c r="C1382" s="2" t="s">
        <v>15</v>
      </c>
      <c r="D1382" s="3">
        <v>41641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s="2" t="s">
        <v>23</v>
      </c>
      <c r="K1382" s="2" t="s">
        <v>106</v>
      </c>
      <c r="L1382" s="2">
        <f>1-(F1382/E1382)</f>
        <v>0.26096737907761525</v>
      </c>
      <c r="M1382" s="2">
        <f>N1382/E1382</f>
        <v>4.624106602059358E-2</v>
      </c>
      <c r="N1382" s="38">
        <f>O1382-SUM(G1381:I1381)</f>
        <v>1068816000</v>
      </c>
      <c r="O1382" s="38">
        <f>E1382-F1382</f>
        <v>6032000000</v>
      </c>
    </row>
    <row r="1383" spans="1:15" x14ac:dyDescent="0.35">
      <c r="A1383" s="2">
        <v>1440</v>
      </c>
      <c r="B1383" s="2" t="s">
        <v>603</v>
      </c>
      <c r="C1383" s="2" t="s">
        <v>17</v>
      </c>
      <c r="D1383" s="2" t="s">
        <v>61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s="2" t="s">
        <v>23</v>
      </c>
      <c r="K1383" s="2" t="s">
        <v>106</v>
      </c>
      <c r="L1383" s="2">
        <f>1-(F1383/E1383)</f>
        <v>0.25791392495109378</v>
      </c>
      <c r="M1383" s="2">
        <f>N1383/E1383</f>
        <v>4.4949315312110973E-2</v>
      </c>
      <c r="N1383" s="38">
        <f>O1383-SUM(G1382:I1382)</f>
        <v>1011000000</v>
      </c>
      <c r="O1383" s="38">
        <f>E1383-F1383</f>
        <v>5801000000</v>
      </c>
    </row>
    <row r="1384" spans="1:15" x14ac:dyDescent="0.35">
      <c r="A1384" s="2">
        <v>1441</v>
      </c>
      <c r="B1384" s="2" t="s">
        <v>603</v>
      </c>
      <c r="C1384" s="2" t="s">
        <v>19</v>
      </c>
      <c r="D1384" s="2" t="s">
        <v>147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s="2" t="s">
        <v>23</v>
      </c>
      <c r="K1384" s="2" t="s">
        <v>106</v>
      </c>
      <c r="L1384" s="2">
        <f>1-(F1384/E1384)</f>
        <v>0.26183579467211171</v>
      </c>
      <c r="M1384" s="2">
        <f>N1384/E1384</f>
        <v>3.0200864238567833E-2</v>
      </c>
      <c r="N1384" s="38">
        <f>O1384-SUM(G1383:I1383)</f>
        <v>636000000</v>
      </c>
      <c r="O1384" s="38">
        <f>E1384-F1384</f>
        <v>5514000000</v>
      </c>
    </row>
    <row r="1385" spans="1:15" x14ac:dyDescent="0.35">
      <c r="A1385" s="2">
        <v>1442</v>
      </c>
      <c r="B1385" s="2" t="s">
        <v>604</v>
      </c>
      <c r="C1385" s="2" t="s">
        <v>11</v>
      </c>
      <c r="D1385" s="2" t="s">
        <v>12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s="2" t="s">
        <v>13</v>
      </c>
      <c r="K1385" s="2" t="s">
        <v>213</v>
      </c>
      <c r="L1385" s="2">
        <f>1-(F1385/E1385)</f>
        <v>0.44811198709562083</v>
      </c>
      <c r="M1385" s="2">
        <f>N1385/E1385</f>
        <v>-1.9913216377814797</v>
      </c>
      <c r="N1385" s="38">
        <f>O1385-SUM(G1384:I1384)</f>
        <v>-3809695000</v>
      </c>
      <c r="O1385" s="38">
        <f>E1385-F1385</f>
        <v>857305000</v>
      </c>
    </row>
    <row r="1386" spans="1:15" x14ac:dyDescent="0.35">
      <c r="A1386" s="2">
        <v>1443</v>
      </c>
      <c r="B1386" s="2" t="s">
        <v>604</v>
      </c>
      <c r="C1386" s="2" t="s">
        <v>15</v>
      </c>
      <c r="D1386" s="2" t="s">
        <v>16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s="2" t="s">
        <v>13</v>
      </c>
      <c r="K1386" s="2" t="s">
        <v>213</v>
      </c>
      <c r="L1386" s="2">
        <f>1-(F1386/E1386)</f>
        <v>0.45017306738311014</v>
      </c>
      <c r="M1386" s="2">
        <f>N1386/E1386</f>
        <v>0.26888329186902976</v>
      </c>
      <c r="N1386" s="38">
        <f>O1386-SUM(G1385:I1385)</f>
        <v>576165000</v>
      </c>
      <c r="O1386" s="38">
        <f>E1386-F1386</f>
        <v>964634000</v>
      </c>
    </row>
    <row r="1387" spans="1:15" x14ac:dyDescent="0.35">
      <c r="A1387" s="2">
        <v>1444</v>
      </c>
      <c r="B1387" s="2" t="s">
        <v>604</v>
      </c>
      <c r="C1387" s="2" t="s">
        <v>17</v>
      </c>
      <c r="D1387" s="2" t="s">
        <v>18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s="2" t="s">
        <v>13</v>
      </c>
      <c r="K1387" s="2" t="s">
        <v>213</v>
      </c>
      <c r="L1387" s="2">
        <f>1-(F1387/E1387)</f>
        <v>0.42824016738137138</v>
      </c>
      <c r="M1387" s="2">
        <f>N1387/E1387</f>
        <v>0.26036771780884416</v>
      </c>
      <c r="N1387" s="38">
        <f>O1387-SUM(G1386:I1386)</f>
        <v>665396000</v>
      </c>
      <c r="O1387" s="38">
        <f>E1387-F1387</f>
        <v>1094411000</v>
      </c>
    </row>
    <row r="1388" spans="1:15" x14ac:dyDescent="0.35">
      <c r="A1388" s="2">
        <v>1445</v>
      </c>
      <c r="B1388" s="2" t="s">
        <v>604</v>
      </c>
      <c r="C1388" s="2" t="s">
        <v>19</v>
      </c>
      <c r="D1388" s="2" t="s">
        <v>20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s="2" t="s">
        <v>13</v>
      </c>
      <c r="K1388" s="2" t="s">
        <v>213</v>
      </c>
      <c r="L1388" s="2">
        <f>1-(F1388/E1388)</f>
        <v>0.42405358771938051</v>
      </c>
      <c r="M1388" s="2">
        <f>N1388/E1388</f>
        <v>0.24384877229974936</v>
      </c>
      <c r="N1388" s="38">
        <f>O1388-SUM(G1387:I1387)</f>
        <v>728110000</v>
      </c>
      <c r="O1388" s="38">
        <f>E1388-F1388</f>
        <v>1266185000</v>
      </c>
    </row>
    <row r="1389" spans="1:15" x14ac:dyDescent="0.35">
      <c r="A1389" s="2">
        <v>1446</v>
      </c>
      <c r="B1389" s="2" t="s">
        <v>605</v>
      </c>
      <c r="C1389" s="2" t="s">
        <v>11</v>
      </c>
      <c r="D1389" s="2" t="s">
        <v>12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s="2" t="s">
        <v>64</v>
      </c>
      <c r="K1389" s="2" t="s">
        <v>65</v>
      </c>
      <c r="L1389" s="2">
        <f>1-(F1389/E1389)</f>
        <v>0.3110811651290557</v>
      </c>
      <c r="M1389" s="2">
        <f>N1389/E1389</f>
        <v>0.2303749352130196</v>
      </c>
      <c r="N1389" s="38">
        <f>O1389-SUM(G1388:I1388)</f>
        <v>2222427000</v>
      </c>
      <c r="O1389" s="38">
        <f>E1389-F1389</f>
        <v>3001000000</v>
      </c>
    </row>
    <row r="1390" spans="1:15" x14ac:dyDescent="0.35">
      <c r="A1390" s="2">
        <v>1447</v>
      </c>
      <c r="B1390" s="2" t="s">
        <v>605</v>
      </c>
      <c r="C1390" s="2" t="s">
        <v>15</v>
      </c>
      <c r="D1390" s="2" t="s">
        <v>16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s="2" t="s">
        <v>64</v>
      </c>
      <c r="K1390" s="2" t="s">
        <v>65</v>
      </c>
      <c r="L1390" s="2">
        <f>1-(F1390/E1390)</f>
        <v>0.31931419910959558</v>
      </c>
      <c r="M1390" s="2">
        <f>N1390/E1390</f>
        <v>0.18205929714881122</v>
      </c>
      <c r="N1390" s="38">
        <f>O1390-SUM(G1389:I1389)</f>
        <v>1922000000</v>
      </c>
      <c r="O1390" s="38">
        <f>E1390-F1390</f>
        <v>3371000000</v>
      </c>
    </row>
    <row r="1391" spans="1:15" x14ac:dyDescent="0.35">
      <c r="A1391" s="2">
        <v>1448</v>
      </c>
      <c r="B1391" s="2" t="s">
        <v>605</v>
      </c>
      <c r="C1391" s="2" t="s">
        <v>17</v>
      </c>
      <c r="D1391" s="2" t="s">
        <v>18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s="2" t="s">
        <v>64</v>
      </c>
      <c r="K1391" s="2" t="s">
        <v>65</v>
      </c>
      <c r="L1391" s="2">
        <f>1-(F1391/E1391)</f>
        <v>0.30321703670140465</v>
      </c>
      <c r="M1391" s="2">
        <f>N1391/E1391</f>
        <v>0.1503398278205709</v>
      </c>
      <c r="N1391" s="38">
        <f>O1391-SUM(G1390:I1390)</f>
        <v>1659000000</v>
      </c>
      <c r="O1391" s="38">
        <f>E1391-F1391</f>
        <v>3346000000</v>
      </c>
    </row>
    <row r="1392" spans="1:15" x14ac:dyDescent="0.35">
      <c r="A1392" s="2">
        <v>1449</v>
      </c>
      <c r="B1392" s="2" t="s">
        <v>605</v>
      </c>
      <c r="C1392" s="2" t="s">
        <v>19</v>
      </c>
      <c r="D1392" s="2" t="s">
        <v>20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s="2" t="s">
        <v>64</v>
      </c>
      <c r="K1392" s="2" t="s">
        <v>65</v>
      </c>
      <c r="L1392" s="2">
        <f>1-(F1392/E1392)</f>
        <v>0.35021014563581276</v>
      </c>
      <c r="M1392" s="2">
        <f>N1392/E1392</f>
        <v>0.19675496041442675</v>
      </c>
      <c r="N1392" s="38">
        <f>O1392-SUM(G1391:I1391)</f>
        <v>2013000000</v>
      </c>
      <c r="O1392" s="38">
        <f>E1392-F1392</f>
        <v>3583000000</v>
      </c>
    </row>
    <row r="1393" spans="1:15" x14ac:dyDescent="0.35">
      <c r="A1393" s="2">
        <v>1450</v>
      </c>
      <c r="B1393" s="2" t="s">
        <v>606</v>
      </c>
      <c r="C1393" s="2" t="s">
        <v>11</v>
      </c>
      <c r="D1393" s="2" t="s">
        <v>12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s="2" t="s">
        <v>69</v>
      </c>
      <c r="K1393" s="2" t="s">
        <v>139</v>
      </c>
      <c r="L1393" s="2">
        <f>1-(F1393/E1393)</f>
        <v>0.96183274021352316</v>
      </c>
      <c r="M1393" s="2">
        <f>N1393/E1393</f>
        <v>0.81530249110320285</v>
      </c>
      <c r="N1393" s="38">
        <f>O1393-SUM(G1392:I1392)</f>
        <v>9164000000</v>
      </c>
      <c r="O1393" s="38">
        <f>E1393-F1393</f>
        <v>10811000000</v>
      </c>
    </row>
    <row r="1394" spans="1:15" x14ac:dyDescent="0.35">
      <c r="A1394" s="2">
        <v>1451</v>
      </c>
      <c r="B1394" s="2" t="s">
        <v>606</v>
      </c>
      <c r="C1394" s="2" t="s">
        <v>15</v>
      </c>
      <c r="D1394" s="2" t="s">
        <v>16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s="2" t="s">
        <v>69</v>
      </c>
      <c r="K1394" s="2" t="s">
        <v>139</v>
      </c>
      <c r="L1394" s="2">
        <f>1-(F1394/E1394)</f>
        <v>0.9661706579865148</v>
      </c>
      <c r="M1394" s="2">
        <f>N1394/E1394</f>
        <v>9.2652871425249944E-2</v>
      </c>
      <c r="N1394" s="38">
        <f>O1394-SUM(G1393:I1393)</f>
        <v>797000000</v>
      </c>
      <c r="O1394" s="38">
        <f>E1394-F1394</f>
        <v>8311000000</v>
      </c>
    </row>
    <row r="1395" spans="1:15" x14ac:dyDescent="0.35">
      <c r="A1395" s="2">
        <v>1452</v>
      </c>
      <c r="B1395" s="2" t="s">
        <v>606</v>
      </c>
      <c r="C1395" s="2" t="s">
        <v>17</v>
      </c>
      <c r="D1395" s="2" t="s">
        <v>18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s="2" t="s">
        <v>69</v>
      </c>
      <c r="K1395" s="2" t="s">
        <v>139</v>
      </c>
      <c r="L1395" s="2">
        <f>1-(F1395/E1395)</f>
        <v>0.9730102216607327</v>
      </c>
      <c r="M1395" s="2">
        <f>N1395/E1395</f>
        <v>0.23980705179740439</v>
      </c>
      <c r="N1395" s="38">
        <f>O1395-SUM(G1394:I1394)</f>
        <v>2088000000</v>
      </c>
      <c r="O1395" s="38">
        <f>E1395-F1395</f>
        <v>8472000000</v>
      </c>
    </row>
    <row r="1396" spans="1:15" x14ac:dyDescent="0.35">
      <c r="A1396" s="2">
        <v>1453</v>
      </c>
      <c r="B1396" s="2" t="s">
        <v>606</v>
      </c>
      <c r="C1396" s="2" t="s">
        <v>19</v>
      </c>
      <c r="D1396" s="2" t="s">
        <v>20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s="2" t="s">
        <v>69</v>
      </c>
      <c r="K1396" s="2" t="s">
        <v>139</v>
      </c>
      <c r="L1396" s="2">
        <f>1-(F1396/E1396)</f>
        <v>0.97433493495839685</v>
      </c>
      <c r="M1396" s="2">
        <f>N1396/E1396</f>
        <v>0.28465955701394585</v>
      </c>
      <c r="N1396" s="38">
        <f>O1396-SUM(G1395:I1395)</f>
        <v>2429000000</v>
      </c>
      <c r="O1396" s="38">
        <f>E1396-F1396</f>
        <v>8314000000</v>
      </c>
    </row>
    <row r="1397" spans="1:15" x14ac:dyDescent="0.35">
      <c r="A1397" s="2">
        <v>1458</v>
      </c>
      <c r="B1397" s="2" t="s">
        <v>607</v>
      </c>
      <c r="C1397" s="2" t="s">
        <v>11</v>
      </c>
      <c r="D1397" s="2" t="s">
        <v>395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s="2" t="s">
        <v>28</v>
      </c>
      <c r="K1397" s="2" t="s">
        <v>608</v>
      </c>
      <c r="L1397" s="2">
        <f>1-(F1397/E1397)</f>
        <v>0.2745453278517177</v>
      </c>
      <c r="M1397" s="2">
        <f>N1397/E1397</f>
        <v>-9.6508954079855061E-2</v>
      </c>
      <c r="N1397" s="38">
        <f>O1397-SUM(G1396:I1396)</f>
        <v>-1385000000</v>
      </c>
      <c r="O1397" s="38">
        <f>E1397-F1397</f>
        <v>3940000000</v>
      </c>
    </row>
    <row r="1398" spans="1:15" x14ac:dyDescent="0.35">
      <c r="A1398" s="2">
        <v>1459</v>
      </c>
      <c r="B1398" s="2" t="s">
        <v>607</v>
      </c>
      <c r="C1398" s="2" t="s">
        <v>15</v>
      </c>
      <c r="D1398" s="2" t="s">
        <v>397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s="2" t="s">
        <v>28</v>
      </c>
      <c r="K1398" s="2" t="s">
        <v>608</v>
      </c>
      <c r="L1398" s="2">
        <f>1-(F1398/E1398)</f>
        <v>0.28023899737685809</v>
      </c>
      <c r="M1398" s="2">
        <f>N1398/E1398</f>
        <v>0.14565724278635966</v>
      </c>
      <c r="N1398" s="38">
        <f>O1398-SUM(G1397:I1397)</f>
        <v>1999000000</v>
      </c>
      <c r="O1398" s="38">
        <f>E1398-F1398</f>
        <v>3846000000</v>
      </c>
    </row>
    <row r="1399" spans="1:15" x14ac:dyDescent="0.35">
      <c r="A1399" s="2">
        <v>1460</v>
      </c>
      <c r="B1399" s="2" t="s">
        <v>607</v>
      </c>
      <c r="C1399" s="2" t="s">
        <v>17</v>
      </c>
      <c r="D1399" s="3">
        <v>42070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s="2" t="s">
        <v>28</v>
      </c>
      <c r="K1399" s="2" t="s">
        <v>608</v>
      </c>
      <c r="L1399" s="2">
        <f>1-(F1399/E1399)</f>
        <v>0.27723997379721954</v>
      </c>
      <c r="M1399" s="2">
        <f>N1399/E1399</f>
        <v>0.12832083848897299</v>
      </c>
      <c r="N1399" s="38">
        <f>O1399-SUM(G1398:I1398)</f>
        <v>1763000000</v>
      </c>
      <c r="O1399" s="38">
        <f>E1399-F1399</f>
        <v>3809000000</v>
      </c>
    </row>
    <row r="1400" spans="1:15" x14ac:dyDescent="0.35">
      <c r="A1400" s="2">
        <v>1461</v>
      </c>
      <c r="B1400" s="2" t="s">
        <v>607</v>
      </c>
      <c r="C1400" s="2" t="s">
        <v>19</v>
      </c>
      <c r="D1400" s="3">
        <v>42376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s="2" t="s">
        <v>28</v>
      </c>
      <c r="K1400" s="2" t="s">
        <v>608</v>
      </c>
      <c r="L1400" s="2">
        <f>1-(F1400/E1400)</f>
        <v>0.23431899641577059</v>
      </c>
      <c r="M1400" s="2">
        <f>N1400/E1400</f>
        <v>8.028673835125448E-2</v>
      </c>
      <c r="N1400" s="38">
        <f>O1400-SUM(G1399:I1399)</f>
        <v>896000000</v>
      </c>
      <c r="O1400" s="38">
        <f>E1400-F1400</f>
        <v>2615000000</v>
      </c>
    </row>
    <row r="1401" spans="1:15" x14ac:dyDescent="0.35">
      <c r="A1401" s="2">
        <v>1462</v>
      </c>
      <c r="B1401" s="2" t="s">
        <v>609</v>
      </c>
      <c r="C1401" s="2" t="s">
        <v>11</v>
      </c>
      <c r="D1401" s="2" t="s">
        <v>436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s="2" t="s">
        <v>54</v>
      </c>
      <c r="K1401" s="2" t="s">
        <v>610</v>
      </c>
      <c r="L1401" s="2">
        <f>1-(F1401/E1401)</f>
        <v>0.39637352026036266</v>
      </c>
      <c r="M1401" s="2">
        <f>N1401/E1401</f>
        <v>-0.31712027466828796</v>
      </c>
      <c r="N1401" s="38">
        <f>O1401-SUM(G1400:I1400)</f>
        <v>-886700000</v>
      </c>
      <c r="O1401" s="38">
        <f>E1401-F1401</f>
        <v>1108300000</v>
      </c>
    </row>
    <row r="1402" spans="1:15" x14ac:dyDescent="0.35">
      <c r="A1402" s="2">
        <v>1463</v>
      </c>
      <c r="B1402" s="2" t="s">
        <v>609</v>
      </c>
      <c r="C1402" s="2" t="s">
        <v>15</v>
      </c>
      <c r="D1402" s="2" t="s">
        <v>437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s="2" t="s">
        <v>54</v>
      </c>
      <c r="K1402" s="2" t="s">
        <v>610</v>
      </c>
      <c r="L1402" s="2">
        <f>1-(F1402/E1402)</f>
        <v>0.40916654682909792</v>
      </c>
      <c r="M1402" s="2">
        <f>N1402/E1402</f>
        <v>0.2889044107073156</v>
      </c>
      <c r="N1402" s="38">
        <f>O1402-SUM(G1401:I1401)</f>
        <v>1406300000</v>
      </c>
      <c r="O1402" s="38">
        <f>E1402-F1402</f>
        <v>1991700000</v>
      </c>
    </row>
    <row r="1403" spans="1:15" x14ac:dyDescent="0.35">
      <c r="A1403" s="2">
        <v>1464</v>
      </c>
      <c r="B1403" s="2" t="s">
        <v>609</v>
      </c>
      <c r="C1403" s="2" t="s">
        <v>17</v>
      </c>
      <c r="D1403" s="2" t="s">
        <v>142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s="2" t="s">
        <v>54</v>
      </c>
      <c r="K1403" s="2" t="s">
        <v>610</v>
      </c>
      <c r="L1403" s="2">
        <f>1-(F1403/E1403)</f>
        <v>0.42777040477770401</v>
      </c>
      <c r="M1403" s="2">
        <f>N1403/E1403</f>
        <v>0.27928002654280026</v>
      </c>
      <c r="N1403" s="38">
        <f>O1403-SUM(G1402:I1402)</f>
        <v>1683500000</v>
      </c>
      <c r="O1403" s="38">
        <f>E1403-F1403</f>
        <v>2578600000</v>
      </c>
    </row>
    <row r="1404" spans="1:15" x14ac:dyDescent="0.35">
      <c r="A1404" s="2">
        <v>1465</v>
      </c>
      <c r="B1404" s="2" t="s">
        <v>609</v>
      </c>
      <c r="C1404" s="2" t="s">
        <v>19</v>
      </c>
      <c r="D1404" s="2" t="s">
        <v>438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s="2" t="s">
        <v>54</v>
      </c>
      <c r="K1404" s="2" t="s">
        <v>610</v>
      </c>
      <c r="L1404" s="2">
        <f>1-(F1404/E1404)</f>
        <v>0.4493158634170179</v>
      </c>
      <c r="M1404" s="2">
        <f>N1404/E1404</f>
        <v>0.28463441451346894</v>
      </c>
      <c r="N1404" s="38">
        <f>O1404-SUM(G1403:I1403)</f>
        <v>1863900000</v>
      </c>
      <c r="O1404" s="38">
        <f>E1404-F1404</f>
        <v>2942300000</v>
      </c>
    </row>
    <row r="1405" spans="1:15" x14ac:dyDescent="0.35">
      <c r="A1405" s="2">
        <v>1466</v>
      </c>
      <c r="B1405" s="2" t="s">
        <v>611</v>
      </c>
      <c r="C1405" s="2" t="s">
        <v>11</v>
      </c>
      <c r="D1405" s="2" t="s">
        <v>25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s="2" t="s">
        <v>23</v>
      </c>
      <c r="K1405" s="2" t="s">
        <v>599</v>
      </c>
      <c r="L1405" s="2">
        <f>1-(F1405/E1405)</f>
        <v>0.35848294228385147</v>
      </c>
      <c r="M1405" s="2">
        <f>N1405/E1405</f>
        <v>0.25037880527113276</v>
      </c>
      <c r="N1405" s="38">
        <f>O1405-SUM(G1404:I1404)</f>
        <v>2726500000</v>
      </c>
      <c r="O1405" s="38">
        <f>E1405-F1405</f>
        <v>3903700000</v>
      </c>
    </row>
    <row r="1406" spans="1:15" x14ac:dyDescent="0.35">
      <c r="A1406" s="2">
        <v>1467</v>
      </c>
      <c r="B1406" s="2" t="s">
        <v>611</v>
      </c>
      <c r="C1406" s="2" t="s">
        <v>15</v>
      </c>
      <c r="D1406" s="3">
        <v>42064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s="2" t="s">
        <v>23</v>
      </c>
      <c r="K1406" s="2" t="s">
        <v>599</v>
      </c>
      <c r="L1406" s="2">
        <f>1-(F1406/E1406)</f>
        <v>0.36183479441906408</v>
      </c>
      <c r="M1406" s="2">
        <f>N1406/E1406</f>
        <v>0.10075317940486479</v>
      </c>
      <c r="N1406" s="38">
        <f>O1406-SUM(G1405:I1405)</f>
        <v>1142400000</v>
      </c>
      <c r="O1406" s="38">
        <f>E1406-F1406</f>
        <v>4102700000</v>
      </c>
    </row>
    <row r="1407" spans="1:15" x14ac:dyDescent="0.35">
      <c r="A1407" s="2">
        <v>1468</v>
      </c>
      <c r="B1407" s="2" t="s">
        <v>611</v>
      </c>
      <c r="C1407" s="2" t="s">
        <v>17</v>
      </c>
      <c r="D1407" s="3">
        <v>42401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s="2" t="s">
        <v>23</v>
      </c>
      <c r="K1407" s="2" t="s">
        <v>599</v>
      </c>
      <c r="L1407" s="2">
        <f>1-(F1407/E1407)</f>
        <v>0.36448916020694966</v>
      </c>
      <c r="M1407" s="2">
        <f>N1407/E1407</f>
        <v>0.1125512450992678</v>
      </c>
      <c r="N1407" s="38">
        <f>O1407-SUM(G1406:I1406)</f>
        <v>1257400000</v>
      </c>
      <c r="O1407" s="38">
        <f>E1407-F1407</f>
        <v>4072000000</v>
      </c>
    </row>
    <row r="1408" spans="1:15" x14ac:dyDescent="0.35">
      <c r="A1408" s="2">
        <v>1469</v>
      </c>
      <c r="B1408" s="2" t="s">
        <v>611</v>
      </c>
      <c r="C1408" s="2" t="s">
        <v>19</v>
      </c>
      <c r="D1408" s="2" t="s">
        <v>78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s="2" t="s">
        <v>23</v>
      </c>
      <c r="K1408" s="2" t="s">
        <v>599</v>
      </c>
      <c r="L1408" s="2">
        <f>1-(F1408/E1408)</f>
        <v>0.37408936696210193</v>
      </c>
      <c r="M1408" s="2">
        <f>N1408/E1408</f>
        <v>0.13904741866764853</v>
      </c>
      <c r="N1408" s="38">
        <f>O1408-SUM(G1407:I1407)</f>
        <v>1586100000</v>
      </c>
      <c r="O1408" s="38">
        <f>E1408-F1408</f>
        <v>4267200000</v>
      </c>
    </row>
    <row r="1409" spans="1:15" x14ac:dyDescent="0.35">
      <c r="A1409" s="2">
        <v>1470</v>
      </c>
      <c r="B1409" s="2" t="s">
        <v>612</v>
      </c>
      <c r="C1409" s="2" t="s">
        <v>11</v>
      </c>
      <c r="D1409" s="2" t="s">
        <v>422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s="2" t="s">
        <v>28</v>
      </c>
      <c r="K1409" s="2" t="s">
        <v>50</v>
      </c>
      <c r="L1409" s="2">
        <f>1-(F1409/E1409)</f>
        <v>0.42779017857142854</v>
      </c>
      <c r="M1409" s="2">
        <f>N1409/E1409</f>
        <v>-1.1340959821428571</v>
      </c>
      <c r="N1409" s="38">
        <f>O1409-SUM(G1408:I1408)</f>
        <v>-2032300000</v>
      </c>
      <c r="O1409" s="38">
        <f>E1409-F1409</f>
        <v>766600000</v>
      </c>
    </row>
    <row r="1410" spans="1:15" x14ac:dyDescent="0.35">
      <c r="A1410" s="2">
        <v>1471</v>
      </c>
      <c r="B1410" s="2" t="s">
        <v>612</v>
      </c>
      <c r="C1410" s="2" t="s">
        <v>15</v>
      </c>
      <c r="D1410" s="3">
        <v>41708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s="2" t="s">
        <v>28</v>
      </c>
      <c r="K1410" s="2" t="s">
        <v>50</v>
      </c>
      <c r="L1410" s="2">
        <f>1-(F1410/E1410)</f>
        <v>0.44630154920357845</v>
      </c>
      <c r="M1410" s="2">
        <f>N1410/E1410</f>
        <v>0.26515382936940868</v>
      </c>
      <c r="N1410" s="38">
        <f>O1410-SUM(G1409:I1409)</f>
        <v>607600000</v>
      </c>
      <c r="O1410" s="38">
        <f>E1410-F1410</f>
        <v>1022700000</v>
      </c>
    </row>
    <row r="1411" spans="1:15" x14ac:dyDescent="0.35">
      <c r="A1411" s="2">
        <v>1472</v>
      </c>
      <c r="B1411" s="2" t="s">
        <v>612</v>
      </c>
      <c r="C1411" s="2" t="s">
        <v>17</v>
      </c>
      <c r="D1411" s="3">
        <v>42045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s="2" t="s">
        <v>28</v>
      </c>
      <c r="K1411" s="2" t="s">
        <v>50</v>
      </c>
      <c r="L1411" s="2">
        <f>1-(F1411/E1411)</f>
        <v>0.47707463785907189</v>
      </c>
      <c r="M1411" s="2">
        <f>N1411/E1411</f>
        <v>0.33676037318929536</v>
      </c>
      <c r="N1411" s="38">
        <f>O1411-SUM(G1410:I1410)</f>
        <v>1097300000</v>
      </c>
      <c r="O1411" s="38">
        <f>E1411-F1411</f>
        <v>1554500000</v>
      </c>
    </row>
    <row r="1412" spans="1:15" x14ac:dyDescent="0.35">
      <c r="A1412" s="2">
        <v>1473</v>
      </c>
      <c r="B1412" s="2" t="s">
        <v>612</v>
      </c>
      <c r="C1412" s="2" t="s">
        <v>19</v>
      </c>
      <c r="D1412" s="2" t="s">
        <v>41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s="2" t="s">
        <v>28</v>
      </c>
      <c r="K1412" s="2" t="s">
        <v>50</v>
      </c>
      <c r="L1412" s="2">
        <f>1-(F1412/E1412)</f>
        <v>0.50629370629370629</v>
      </c>
      <c r="M1412" s="2">
        <f>N1412/E1412</f>
        <v>0.3457585892368501</v>
      </c>
      <c r="N1412" s="38">
        <f>O1412-SUM(G1411:I1411)</f>
        <v>1137200000</v>
      </c>
      <c r="O1412" s="38">
        <f>E1412-F1412</f>
        <v>1665200000</v>
      </c>
    </row>
    <row r="1413" spans="1:15" x14ac:dyDescent="0.35">
      <c r="A1413" s="2">
        <v>1474</v>
      </c>
      <c r="B1413" s="2" t="s">
        <v>613</v>
      </c>
      <c r="C1413" s="2" t="s">
        <v>11</v>
      </c>
      <c r="D1413" s="2" t="s">
        <v>12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s="2" t="s">
        <v>110</v>
      </c>
      <c r="K1413" s="2" t="s">
        <v>111</v>
      </c>
      <c r="L1413" s="2">
        <f>1-(F1413/E1413)</f>
        <v>0.91025641025641024</v>
      </c>
      <c r="M1413" s="2">
        <f>N1413/E1413</f>
        <v>0.71183150183150179</v>
      </c>
      <c r="N1413" s="38">
        <f>O1413-SUM(G1412:I1412)</f>
        <v>1943300000</v>
      </c>
      <c r="O1413" s="38">
        <f>E1413-F1413</f>
        <v>2485000000</v>
      </c>
    </row>
    <row r="1414" spans="1:15" x14ac:dyDescent="0.35">
      <c r="A1414" s="2">
        <v>1475</v>
      </c>
      <c r="B1414" s="2" t="s">
        <v>613</v>
      </c>
      <c r="C1414" s="2" t="s">
        <v>15</v>
      </c>
      <c r="D1414" s="2" t="s">
        <v>16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s="2" t="s">
        <v>110</v>
      </c>
      <c r="K1414" s="2" t="s">
        <v>111</v>
      </c>
      <c r="L1414" s="2">
        <f>1-(F1414/E1414)</f>
        <v>0.90269949569860575</v>
      </c>
      <c r="M1414" s="2">
        <f>N1414/E1414</f>
        <v>0.41441708691782853</v>
      </c>
      <c r="N1414" s="38">
        <f>O1414-SUM(G1413:I1413)</f>
        <v>1397000000</v>
      </c>
      <c r="O1414" s="38">
        <f>E1414-F1414</f>
        <v>3043000000</v>
      </c>
    </row>
    <row r="1415" spans="1:15" x14ac:dyDescent="0.35">
      <c r="A1415" s="2">
        <v>1476</v>
      </c>
      <c r="B1415" s="2" t="s">
        <v>613</v>
      </c>
      <c r="C1415" s="2" t="s">
        <v>17</v>
      </c>
      <c r="D1415" s="2" t="s">
        <v>18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s="2" t="s">
        <v>110</v>
      </c>
      <c r="K1415" s="2" t="s">
        <v>111</v>
      </c>
      <c r="L1415" s="2">
        <f>1-(F1415/E1415)</f>
        <v>0.89425458147597825</v>
      </c>
      <c r="M1415" s="2">
        <f>N1415/E1415</f>
        <v>0.43883110450718177</v>
      </c>
      <c r="N1415" s="38">
        <f>O1415-SUM(G1414:I1414)</f>
        <v>1772000000</v>
      </c>
      <c r="O1415" s="38">
        <f>E1415-F1415</f>
        <v>3611000000</v>
      </c>
    </row>
    <row r="1416" spans="1:15" x14ac:dyDescent="0.35">
      <c r="A1416" s="2">
        <v>1477</v>
      </c>
      <c r="B1416" s="2" t="s">
        <v>613</v>
      </c>
      <c r="C1416" s="2" t="s">
        <v>19</v>
      </c>
      <c r="D1416" s="2" t="s">
        <v>20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s="2" t="s">
        <v>110</v>
      </c>
      <c r="K1416" s="2" t="s">
        <v>111</v>
      </c>
      <c r="L1416" s="2">
        <f>1-(F1416/E1416)</f>
        <v>0.78008298755186722</v>
      </c>
      <c r="M1416" s="2">
        <f>N1416/E1416</f>
        <v>6.5751675710181937E-2</v>
      </c>
      <c r="N1416" s="38">
        <f>O1416-SUM(G1415:I1415)</f>
        <v>206000000</v>
      </c>
      <c r="O1416" s="38">
        <f>E1416-F1416</f>
        <v>2444000000</v>
      </c>
    </row>
    <row r="1417" spans="1:15" x14ac:dyDescent="0.35">
      <c r="A1417" s="2">
        <v>1478</v>
      </c>
      <c r="B1417" s="2" t="s">
        <v>614</v>
      </c>
      <c r="C1417" s="2" t="s">
        <v>11</v>
      </c>
      <c r="D1417" s="2" t="s">
        <v>12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s="2" t="s">
        <v>69</v>
      </c>
      <c r="K1417" s="2" t="s">
        <v>127</v>
      </c>
      <c r="L1417" s="2">
        <f>1-(F1417/E1417)</f>
        <v>0.96645974242564625</v>
      </c>
      <c r="M1417" s="2">
        <f>N1417/E1417</f>
        <v>0.75345131103493002</v>
      </c>
      <c r="N1417" s="38">
        <f>O1417-SUM(G1416:I1416)</f>
        <v>8132000000</v>
      </c>
      <c r="O1417" s="38">
        <f>E1417-F1417</f>
        <v>10431000000</v>
      </c>
    </row>
    <row r="1418" spans="1:15" x14ac:dyDescent="0.35">
      <c r="A1418" s="2">
        <v>1479</v>
      </c>
      <c r="B1418" s="2" t="s">
        <v>614</v>
      </c>
      <c r="C1418" s="2" t="s">
        <v>15</v>
      </c>
      <c r="D1418" s="2" t="s">
        <v>16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s="2" t="s">
        <v>69</v>
      </c>
      <c r="K1418" s="2" t="s">
        <v>127</v>
      </c>
      <c r="L1418" s="2">
        <f>1-(F1418/E1418)</f>
        <v>0.96833996444594939</v>
      </c>
      <c r="M1418" s="2">
        <f>N1418/E1418</f>
        <v>0.40353847456192332</v>
      </c>
      <c r="N1418" s="38">
        <f>O1418-SUM(G1417:I1417)</f>
        <v>4767000000</v>
      </c>
      <c r="O1418" s="38">
        <f>E1418-F1418</f>
        <v>11439000000</v>
      </c>
    </row>
    <row r="1419" spans="1:15" x14ac:dyDescent="0.35">
      <c r="A1419" s="2">
        <v>1480</v>
      </c>
      <c r="B1419" s="2" t="s">
        <v>614</v>
      </c>
      <c r="C1419" s="2" t="s">
        <v>17</v>
      </c>
      <c r="D1419" s="2" t="s">
        <v>18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s="2" t="s">
        <v>69</v>
      </c>
      <c r="K1419" s="2" t="s">
        <v>127</v>
      </c>
      <c r="L1419" s="2">
        <f>1-(F1419/E1419)</f>
        <v>0.96307063722794062</v>
      </c>
      <c r="M1419" s="2">
        <f>N1419/E1419</f>
        <v>0.34006442995207042</v>
      </c>
      <c r="N1419" s="38">
        <f>O1419-SUM(G1418:I1418)</f>
        <v>4328000000</v>
      </c>
      <c r="O1419" s="38">
        <f>E1419-F1419</f>
        <v>12257000000</v>
      </c>
    </row>
    <row r="1420" spans="1:15" x14ac:dyDescent="0.35">
      <c r="A1420" s="2">
        <v>1481</v>
      </c>
      <c r="B1420" s="2" t="s">
        <v>614</v>
      </c>
      <c r="C1420" s="2" t="s">
        <v>19</v>
      </c>
      <c r="D1420" s="2" t="s">
        <v>20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s="2" t="s">
        <v>69</v>
      </c>
      <c r="K1420" s="2" t="s">
        <v>127</v>
      </c>
      <c r="L1420" s="2">
        <f>1-(F1420/E1420)</f>
        <v>0.95543318649045517</v>
      </c>
      <c r="M1420" s="2">
        <f>N1420/E1420</f>
        <v>0.33729809104258446</v>
      </c>
      <c r="N1420" s="38">
        <f>O1420-SUM(G1419:I1419)</f>
        <v>4594000000</v>
      </c>
      <c r="O1420" s="38">
        <f>E1420-F1420</f>
        <v>13013000000</v>
      </c>
    </row>
    <row r="1421" spans="1:15" x14ac:dyDescent="0.35">
      <c r="A1421" s="2">
        <v>1482</v>
      </c>
      <c r="B1421" s="2" t="s">
        <v>615</v>
      </c>
      <c r="C1421" s="2" t="s">
        <v>11</v>
      </c>
      <c r="D1421" s="2" t="s">
        <v>16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s="2" t="s">
        <v>34</v>
      </c>
      <c r="K1421" s="2" t="s">
        <v>43</v>
      </c>
      <c r="L1421" s="2">
        <f>1-(F1421/E1421)</f>
        <v>0.6672209289435761</v>
      </c>
      <c r="M1421" s="2">
        <f>N1421/E1421</f>
        <v>-0.32535195654583748</v>
      </c>
      <c r="N1421" s="38">
        <f>O1421-SUM(G1420:I1420)</f>
        <v>-2935000000</v>
      </c>
      <c r="O1421" s="38">
        <f>E1421-F1421</f>
        <v>6019000000</v>
      </c>
    </row>
    <row r="1422" spans="1:15" x14ac:dyDescent="0.35">
      <c r="A1422" s="2">
        <v>1483</v>
      </c>
      <c r="B1422" s="2" t="s">
        <v>615</v>
      </c>
      <c r="C1422" s="2" t="s">
        <v>15</v>
      </c>
      <c r="D1422" s="2" t="s">
        <v>18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s="2" t="s">
        <v>34</v>
      </c>
      <c r="K1422" s="2" t="s">
        <v>43</v>
      </c>
      <c r="L1422" s="2">
        <f>1-(F1422/E1422)</f>
        <v>0.65695090439276482</v>
      </c>
      <c r="M1422" s="2">
        <f>N1422/E1422</f>
        <v>0.16465116279069766</v>
      </c>
      <c r="N1422" s="38">
        <f>O1422-SUM(G1421:I1421)</f>
        <v>1593000000</v>
      </c>
      <c r="O1422" s="38">
        <f>E1422-F1422</f>
        <v>6356000000</v>
      </c>
    </row>
    <row r="1423" spans="1:15" x14ac:dyDescent="0.35">
      <c r="A1423" s="2">
        <v>1484</v>
      </c>
      <c r="B1423" s="2" t="s">
        <v>615</v>
      </c>
      <c r="C1423" s="2" t="s">
        <v>17</v>
      </c>
      <c r="D1423" s="2" t="s">
        <v>20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s="2" t="s">
        <v>34</v>
      </c>
      <c r="K1423" s="2" t="s">
        <v>43</v>
      </c>
      <c r="L1423" s="2">
        <f>1-(F1423/E1423)</f>
        <v>0.66378443595415249</v>
      </c>
      <c r="M1423" s="2">
        <f>N1423/E1423</f>
        <v>0.15001005429318318</v>
      </c>
      <c r="N1423" s="38">
        <f>O1423-SUM(G1422:I1422)</f>
        <v>1492000000</v>
      </c>
      <c r="O1423" s="38">
        <f>E1423-F1423</f>
        <v>6602000000</v>
      </c>
    </row>
    <row r="1424" spans="1:15" x14ac:dyDescent="0.35">
      <c r="A1424" s="2">
        <v>1485</v>
      </c>
      <c r="B1424" s="2" t="s">
        <v>615</v>
      </c>
      <c r="C1424" s="2" t="s">
        <v>19</v>
      </c>
      <c r="D1424" s="2" t="s">
        <v>78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s="2" t="s">
        <v>34</v>
      </c>
      <c r="K1424" s="2" t="s">
        <v>43</v>
      </c>
      <c r="L1424" s="2">
        <f>1-(F1424/E1424)</f>
        <v>0.66181015452538627</v>
      </c>
      <c r="M1424" s="2">
        <f>N1424/E1424</f>
        <v>0.24317880794701988</v>
      </c>
      <c r="N1424" s="38">
        <f>O1424-SUM(G1423:I1423)</f>
        <v>2754000000</v>
      </c>
      <c r="O1424" s="38">
        <f>E1424-F1424</f>
        <v>7495000000</v>
      </c>
    </row>
    <row r="1425" spans="1:15" x14ac:dyDescent="0.35">
      <c r="A1425" s="2">
        <v>1486</v>
      </c>
      <c r="B1425" s="2" t="s">
        <v>616</v>
      </c>
      <c r="C1425" s="2" t="s">
        <v>11</v>
      </c>
      <c r="D1425" s="2" t="s">
        <v>617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s="2" t="s">
        <v>28</v>
      </c>
      <c r="K1425" s="2" t="s">
        <v>46</v>
      </c>
      <c r="L1425" s="2">
        <f>1-(F1425/E1425)</f>
        <v>0.82985809441065739</v>
      </c>
      <c r="M1425" s="2">
        <f>N1425/E1425</f>
        <v>5.8210251954821893E-2</v>
      </c>
      <c r="N1425" s="38">
        <f>O1425-SUM(G1424:I1424)</f>
        <v>402000000</v>
      </c>
      <c r="O1425" s="38">
        <f>E1425-F1425</f>
        <v>5731000000</v>
      </c>
    </row>
    <row r="1426" spans="1:15" x14ac:dyDescent="0.35">
      <c r="A1426" s="2">
        <v>1487</v>
      </c>
      <c r="B1426" s="2" t="s">
        <v>616</v>
      </c>
      <c r="C1426" s="2" t="s">
        <v>15</v>
      </c>
      <c r="D1426" s="2" t="s">
        <v>618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s="2" t="s">
        <v>28</v>
      </c>
      <c r="K1426" s="2" t="s">
        <v>46</v>
      </c>
      <c r="L1426" s="2">
        <f>1-(F1426/E1426)</f>
        <v>0.81090126703322973</v>
      </c>
      <c r="M1426" s="2">
        <f>N1426/E1426</f>
        <v>-0.27635668180731532</v>
      </c>
      <c r="N1426" s="38">
        <f>O1426-SUM(G1425:I1425)</f>
        <v>-1156000000</v>
      </c>
      <c r="O1426" s="38">
        <f>E1426-F1426</f>
        <v>3392000000</v>
      </c>
    </row>
    <row r="1427" spans="1:15" x14ac:dyDescent="0.35">
      <c r="A1427" s="2">
        <v>1488</v>
      </c>
      <c r="B1427" s="2" t="s">
        <v>616</v>
      </c>
      <c r="C1427" s="2" t="s">
        <v>17</v>
      </c>
      <c r="D1427" s="3">
        <v>42067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s="2" t="s">
        <v>28</v>
      </c>
      <c r="K1427" s="2" t="s">
        <v>46</v>
      </c>
      <c r="L1427" s="2">
        <f>1-(F1427/E1427)</f>
        <v>0.8162285136501517</v>
      </c>
      <c r="M1427" s="2">
        <f>N1427/E1427</f>
        <v>5.7633973710819006E-2</v>
      </c>
      <c r="N1427" s="38">
        <f>O1427-SUM(G1426:I1426)</f>
        <v>228000000</v>
      </c>
      <c r="O1427" s="38">
        <f>E1427-F1427</f>
        <v>3229000000</v>
      </c>
    </row>
    <row r="1428" spans="1:15" x14ac:dyDescent="0.35">
      <c r="A1428" s="2">
        <v>1489</v>
      </c>
      <c r="B1428" s="2" t="s">
        <v>616</v>
      </c>
      <c r="C1428" s="2" t="s">
        <v>19</v>
      </c>
      <c r="D1428" s="3">
        <v>42373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s="2" t="s">
        <v>28</v>
      </c>
      <c r="K1428" s="2" t="s">
        <v>46</v>
      </c>
      <c r="L1428" s="2">
        <f>1-(F1428/E1428)</f>
        <v>0.82916666666666661</v>
      </c>
      <c r="M1428" s="2">
        <f>N1428/E1428</f>
        <v>2.0555555555555556E-2</v>
      </c>
      <c r="N1428" s="38">
        <f>O1428-SUM(G1427:I1427)</f>
        <v>74000000</v>
      </c>
      <c r="O1428" s="38">
        <f>E1428-F1428</f>
        <v>2985000000</v>
      </c>
    </row>
    <row r="1429" spans="1:15" x14ac:dyDescent="0.35">
      <c r="A1429" s="2">
        <v>1490</v>
      </c>
      <c r="B1429" s="2" t="s">
        <v>619</v>
      </c>
      <c r="C1429" s="2" t="s">
        <v>11</v>
      </c>
      <c r="D1429" s="2" t="s">
        <v>620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s="2" t="s">
        <v>54</v>
      </c>
      <c r="K1429" s="2" t="s">
        <v>621</v>
      </c>
      <c r="L1429" s="2">
        <f>1-(F1429/E1429)</f>
        <v>0.18005820734587574</v>
      </c>
      <c r="M1429" s="2">
        <f>N1429/E1429</f>
        <v>0.12619795987199905</v>
      </c>
      <c r="N1429" s="38">
        <f>O1429-SUM(G1428:I1428)</f>
        <v>5604607000</v>
      </c>
      <c r="O1429" s="38">
        <f>E1429-F1429</f>
        <v>7996607000</v>
      </c>
    </row>
    <row r="1430" spans="1:15" x14ac:dyDescent="0.35">
      <c r="A1430" s="2">
        <v>1491</v>
      </c>
      <c r="B1430" s="2" t="s">
        <v>619</v>
      </c>
      <c r="C1430" s="2" t="s">
        <v>15</v>
      </c>
      <c r="D1430" s="2" t="s">
        <v>622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s="2" t="s">
        <v>54</v>
      </c>
      <c r="K1430" s="2" t="s">
        <v>621</v>
      </c>
      <c r="L1430" s="2">
        <f>1-(F1430/E1430)</f>
        <v>0.17587302817103667</v>
      </c>
      <c r="M1430" s="2">
        <f>N1430/E1430</f>
        <v>3.9618148419432571E-2</v>
      </c>
      <c r="N1430" s="38">
        <f>O1430-SUM(G1429:I1429)</f>
        <v>1842906000</v>
      </c>
      <c r="O1430" s="38">
        <f>E1430-F1430</f>
        <v>8181035000</v>
      </c>
    </row>
    <row r="1431" spans="1:15" x14ac:dyDescent="0.35">
      <c r="A1431" s="2">
        <v>1492</v>
      </c>
      <c r="B1431" s="2" t="s">
        <v>619</v>
      </c>
      <c r="C1431" s="2" t="s">
        <v>17</v>
      </c>
      <c r="D1431" s="2" t="s">
        <v>623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s="2" t="s">
        <v>54</v>
      </c>
      <c r="K1431" s="2" t="s">
        <v>621</v>
      </c>
      <c r="L1431" s="2">
        <f>1-(F1431/E1431)</f>
        <v>0.17566524033975484</v>
      </c>
      <c r="M1431" s="2">
        <f>N1431/E1431</f>
        <v>0.17566524033975481</v>
      </c>
      <c r="N1431" s="38">
        <f>O1431-SUM(G1430:I1430)</f>
        <v>8551516000</v>
      </c>
      <c r="O1431" s="38">
        <f>E1431-F1431</f>
        <v>8551516000</v>
      </c>
    </row>
    <row r="1432" spans="1:15" x14ac:dyDescent="0.35">
      <c r="A1432" s="2">
        <v>1493</v>
      </c>
      <c r="B1432" s="2" t="s">
        <v>619</v>
      </c>
      <c r="C1432" s="2" t="s">
        <v>19</v>
      </c>
      <c r="D1432" s="3">
        <v>42407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s="2" t="s">
        <v>54</v>
      </c>
      <c r="K1432" s="2" t="s">
        <v>621</v>
      </c>
      <c r="L1432" s="2">
        <f>1-(F1432/E1432)</f>
        <v>0.17949225760662468</v>
      </c>
      <c r="M1432" s="2">
        <f>N1432/E1432</f>
        <v>0.17949225760662471</v>
      </c>
      <c r="N1432" s="38">
        <f>O1432-SUM(G1431:I1431)</f>
        <v>9040472000</v>
      </c>
      <c r="O1432" s="38">
        <f>E1432-F1432</f>
        <v>9040472000</v>
      </c>
    </row>
    <row r="1433" spans="1:15" x14ac:dyDescent="0.35">
      <c r="A1433" s="2">
        <v>1494</v>
      </c>
      <c r="B1433" s="2" t="s">
        <v>624</v>
      </c>
      <c r="C1433" s="2" t="s">
        <v>11</v>
      </c>
      <c r="D1433" s="2" t="s">
        <v>12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s="2" t="s">
        <v>252</v>
      </c>
      <c r="K1433" s="2" t="s">
        <v>253</v>
      </c>
      <c r="L1433" s="2">
        <f>1-(F1433/E1433)</f>
        <v>0.56661487515105857</v>
      </c>
      <c r="M1433" s="2">
        <f>N1433/E1433</f>
        <v>0.56661487515105857</v>
      </c>
      <c r="N1433" s="38">
        <f>O1433-SUM(G1432:I1432)</f>
        <v>72206000000</v>
      </c>
      <c r="O1433" s="38">
        <f>E1433-F1433</f>
        <v>72206000000</v>
      </c>
    </row>
    <row r="1434" spans="1:15" x14ac:dyDescent="0.35">
      <c r="A1434" s="2">
        <v>1495</v>
      </c>
      <c r="B1434" s="2" t="s">
        <v>624</v>
      </c>
      <c r="C1434" s="2" t="s">
        <v>15</v>
      </c>
      <c r="D1434" s="2" t="s">
        <v>16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s="2" t="s">
        <v>252</v>
      </c>
      <c r="K1434" s="2" t="s">
        <v>253</v>
      </c>
      <c r="L1434" s="2">
        <f>1-(F1434/E1434)</f>
        <v>0.60240617621473835</v>
      </c>
      <c r="M1434" s="2">
        <f>N1434/E1434</f>
        <v>0.14253759164906177</v>
      </c>
      <c r="N1434" s="38">
        <f>O1434-SUM(G1433:I1433)</f>
        <v>18352000000</v>
      </c>
      <c r="O1434" s="38">
        <f>E1434-F1434</f>
        <v>77561000000</v>
      </c>
    </row>
    <row r="1435" spans="1:15" x14ac:dyDescent="0.35">
      <c r="A1435" s="2">
        <v>1496</v>
      </c>
      <c r="B1435" s="2" t="s">
        <v>624</v>
      </c>
      <c r="C1435" s="2" t="s">
        <v>17</v>
      </c>
      <c r="D1435" s="2" t="s">
        <v>18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s="2" t="s">
        <v>252</v>
      </c>
      <c r="K1435" s="2" t="s">
        <v>253</v>
      </c>
      <c r="L1435" s="2">
        <f>1-(F1435/E1435)</f>
        <v>0.54589382922980512</v>
      </c>
      <c r="M1435" s="2">
        <f>N1435/E1435</f>
        <v>0.19247699079631853</v>
      </c>
      <c r="N1435" s="38">
        <f>O1435-SUM(G1434:I1434)</f>
        <v>25493000000</v>
      </c>
      <c r="O1435" s="38">
        <f>E1435-F1435</f>
        <v>72302000000</v>
      </c>
    </row>
    <row r="1436" spans="1:15" x14ac:dyDescent="0.35">
      <c r="A1436" s="2">
        <v>1497</v>
      </c>
      <c r="B1436" s="2" t="s">
        <v>624</v>
      </c>
      <c r="C1436" s="2" t="s">
        <v>19</v>
      </c>
      <c r="D1436" s="2" t="s">
        <v>20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s="2" t="s">
        <v>252</v>
      </c>
      <c r="K1436" s="2" t="s">
        <v>253</v>
      </c>
      <c r="L1436" s="2">
        <f>1-(F1436/E1436)</f>
        <v>0.54328648987404726</v>
      </c>
      <c r="M1436" s="2">
        <f>N1436/E1436</f>
        <v>0.13395685315495126</v>
      </c>
      <c r="N1436" s="38">
        <f>O1436-SUM(G1435:I1435)</f>
        <v>19665000000</v>
      </c>
      <c r="O1436" s="38">
        <f>E1436-F1436</f>
        <v>79755000000</v>
      </c>
    </row>
    <row r="1437" spans="1:15" x14ac:dyDescent="0.35">
      <c r="A1437" s="2">
        <v>1498</v>
      </c>
      <c r="B1437" s="2" t="s">
        <v>625</v>
      </c>
      <c r="C1437" s="2" t="s">
        <v>11</v>
      </c>
      <c r="D1437" s="2" t="s">
        <v>16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s="2" t="s">
        <v>54</v>
      </c>
      <c r="K1437" s="2" t="s">
        <v>626</v>
      </c>
      <c r="L1437" s="2">
        <f>1-(F1437/E1437)</f>
        <v>0.39478376643446422</v>
      </c>
      <c r="M1437" s="2">
        <f>N1437/E1437</f>
        <v>-12.674330139559212</v>
      </c>
      <c r="N1437" s="38">
        <f>O1437-SUM(G1436:I1436)</f>
        <v>-53309500000</v>
      </c>
      <c r="O1437" s="38">
        <f>E1437-F1437</f>
        <v>1660500000</v>
      </c>
    </row>
    <row r="1438" spans="1:15" x14ac:dyDescent="0.35">
      <c r="A1438" s="2">
        <v>1499</v>
      </c>
      <c r="B1438" s="2" t="s">
        <v>625</v>
      </c>
      <c r="C1438" s="2" t="s">
        <v>15</v>
      </c>
      <c r="D1438" s="2" t="s">
        <v>18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s="2" t="s">
        <v>54</v>
      </c>
      <c r="K1438" s="2" t="s">
        <v>626</v>
      </c>
      <c r="L1438" s="2">
        <f>1-(F1438/E1438)</f>
        <v>0.39866869256927862</v>
      </c>
      <c r="M1438" s="2">
        <f>N1438/E1438</f>
        <v>0.11074934278754553</v>
      </c>
      <c r="N1438" s="38">
        <f>O1438-SUM(G1437:I1437)</f>
        <v>459200000</v>
      </c>
      <c r="O1438" s="38">
        <f>E1438-F1438</f>
        <v>1653000000</v>
      </c>
    </row>
    <row r="1439" spans="1:15" x14ac:dyDescent="0.35">
      <c r="A1439" s="2">
        <v>1500</v>
      </c>
      <c r="B1439" s="2" t="s">
        <v>625</v>
      </c>
      <c r="C1439" s="2" t="s">
        <v>17</v>
      </c>
      <c r="D1439" s="2" t="s">
        <v>20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s="2" t="s">
        <v>54</v>
      </c>
      <c r="K1439" s="2" t="s">
        <v>626</v>
      </c>
      <c r="L1439" s="2">
        <f>1-(F1439/E1439)</f>
        <v>0.39355290819901889</v>
      </c>
      <c r="M1439" s="2">
        <f>N1439/E1439</f>
        <v>6.7302032235459011E-2</v>
      </c>
      <c r="N1439" s="38">
        <f>O1439-SUM(G1438:I1438)</f>
        <v>240100000</v>
      </c>
      <c r="O1439" s="38">
        <f>E1439-F1439</f>
        <v>1404000000</v>
      </c>
    </row>
    <row r="1440" spans="1:15" x14ac:dyDescent="0.35">
      <c r="A1440" s="2">
        <v>1501</v>
      </c>
      <c r="B1440" s="2" t="s">
        <v>625</v>
      </c>
      <c r="C1440" s="2" t="s">
        <v>19</v>
      </c>
      <c r="D1440" s="2" t="s">
        <v>78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s="2" t="s">
        <v>54</v>
      </c>
      <c r="K1440" s="2" t="s">
        <v>626</v>
      </c>
      <c r="L1440" s="2">
        <f>1-(F1440/E1440)</f>
        <v>0.38524053224155574</v>
      </c>
      <c r="M1440" s="2">
        <f>N1440/E1440</f>
        <v>0.16992835209825999</v>
      </c>
      <c r="N1440" s="38">
        <f>O1440-SUM(G1439:I1439)</f>
        <v>830100000</v>
      </c>
      <c r="O1440" s="38">
        <f>E1440-F1440</f>
        <v>1881900000</v>
      </c>
    </row>
    <row r="1441" spans="1:15" x14ac:dyDescent="0.35">
      <c r="A1441" s="2">
        <v>1502</v>
      </c>
      <c r="B1441" s="2" t="s">
        <v>627</v>
      </c>
      <c r="C1441" s="2" t="s">
        <v>11</v>
      </c>
      <c r="D1441" s="2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s="2" t="s">
        <v>28</v>
      </c>
      <c r="K1441" s="2" t="s">
        <v>46</v>
      </c>
      <c r="L1441" s="2">
        <f>1-(F1441/E1441)</f>
        <v>0.55947467166979359</v>
      </c>
      <c r="M1441" s="2">
        <f>N1441/E1441</f>
        <v>-3.9887429643527206E-2</v>
      </c>
      <c r="N1441" s="38">
        <f>O1441-SUM(G1440:I1440)</f>
        <v>-106300000</v>
      </c>
      <c r="O1441" s="38">
        <f>E1441-F1441</f>
        <v>1491000000</v>
      </c>
    </row>
    <row r="1442" spans="1:15" x14ac:dyDescent="0.35">
      <c r="A1442" s="2">
        <v>1503</v>
      </c>
      <c r="B1442" s="2" t="s">
        <v>627</v>
      </c>
      <c r="C1442" s="2" t="s">
        <v>15</v>
      </c>
      <c r="D1442" s="2" t="s">
        <v>16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s="2" t="s">
        <v>28</v>
      </c>
      <c r="K1442" s="2" t="s">
        <v>46</v>
      </c>
      <c r="L1442" s="2">
        <f>1-(F1442/E1442)</f>
        <v>0.54717682020802383</v>
      </c>
      <c r="M1442" s="2">
        <f>N1442/E1442</f>
        <v>0.20876671619613671</v>
      </c>
      <c r="N1442" s="38">
        <f>O1442-SUM(G1441:I1441)</f>
        <v>562000000</v>
      </c>
      <c r="O1442" s="38">
        <f>E1442-F1442</f>
        <v>1473000000</v>
      </c>
    </row>
    <row r="1443" spans="1:15" x14ac:dyDescent="0.35">
      <c r="A1443" s="2">
        <v>1504</v>
      </c>
      <c r="B1443" s="2" t="s">
        <v>627</v>
      </c>
      <c r="C1443" s="2" t="s">
        <v>17</v>
      </c>
      <c r="D1443" s="2" t="s">
        <v>18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s="2" t="s">
        <v>28</v>
      </c>
      <c r="K1443" s="2" t="s">
        <v>46</v>
      </c>
      <c r="L1443" s="2">
        <f>1-(F1443/E1443)</f>
        <v>0.54136163982430452</v>
      </c>
      <c r="M1443" s="2">
        <f>N1443/E1443</f>
        <v>0.19692532942898974</v>
      </c>
      <c r="N1443" s="38">
        <f>O1443-SUM(G1442:I1442)</f>
        <v>538000000</v>
      </c>
      <c r="O1443" s="38">
        <f>E1443-F1443</f>
        <v>1479000000</v>
      </c>
    </row>
    <row r="1444" spans="1:15" x14ac:dyDescent="0.35">
      <c r="A1444" s="2">
        <v>1505</v>
      </c>
      <c r="B1444" s="2" t="s">
        <v>627</v>
      </c>
      <c r="C1444" s="2" t="s">
        <v>19</v>
      </c>
      <c r="D1444" s="2" t="s">
        <v>20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s="2" t="s">
        <v>28</v>
      </c>
      <c r="K1444" s="2" t="s">
        <v>46</v>
      </c>
      <c r="L1444" s="2">
        <f>1-(F1444/E1444)</f>
        <v>0.5043478260869565</v>
      </c>
      <c r="M1444" s="2">
        <f>N1444/E1444</f>
        <v>0.11857707509881422</v>
      </c>
      <c r="N1444" s="38">
        <f>O1444-SUM(G1443:I1443)</f>
        <v>300000000</v>
      </c>
      <c r="O1444" s="38">
        <f>E1444-F1444</f>
        <v>1276000000</v>
      </c>
    </row>
    <row r="1445" spans="1:15" x14ac:dyDescent="0.35">
      <c r="A1445" s="2">
        <v>1506</v>
      </c>
      <c r="B1445" s="2" t="s">
        <v>628</v>
      </c>
      <c r="C1445" s="2" t="s">
        <v>11</v>
      </c>
      <c r="D1445" s="2" t="s">
        <v>37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s="2" t="s">
        <v>13</v>
      </c>
      <c r="K1445" s="2" t="s">
        <v>118</v>
      </c>
      <c r="L1445" s="2">
        <f>1-(F1445/E1445)</f>
        <v>0.54539700685928083</v>
      </c>
      <c r="M1445" s="2">
        <f>N1445/E1445</f>
        <v>2.9392018291415505E-2</v>
      </c>
      <c r="N1445" s="38">
        <f>O1445-SUM(G1444:I1444)</f>
        <v>56562000</v>
      </c>
      <c r="O1445" s="38">
        <f>E1445-F1445</f>
        <v>1049562000</v>
      </c>
    </row>
    <row r="1446" spans="1:15" x14ac:dyDescent="0.35">
      <c r="A1446" s="2">
        <v>1507</v>
      </c>
      <c r="B1446" s="2" t="s">
        <v>628</v>
      </c>
      <c r="C1446" s="2" t="s">
        <v>15</v>
      </c>
      <c r="D1446" s="2" t="s">
        <v>39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s="2" t="s">
        <v>13</v>
      </c>
      <c r="K1446" s="2" t="s">
        <v>118</v>
      </c>
      <c r="L1446" s="2">
        <f>1-(F1446/E1446)</f>
        <v>0.53431277935156296</v>
      </c>
      <c r="M1446" s="2">
        <f>N1446/E1446</f>
        <v>0.40784042857154895</v>
      </c>
      <c r="N1446" s="38">
        <f>O1446-SUM(G1445:I1445)</f>
        <v>967767000</v>
      </c>
      <c r="O1446" s="38">
        <f>E1446-F1446</f>
        <v>1267874000</v>
      </c>
    </row>
    <row r="1447" spans="1:15" x14ac:dyDescent="0.35">
      <c r="A1447" s="2">
        <v>1508</v>
      </c>
      <c r="B1447" s="2" t="s">
        <v>628</v>
      </c>
      <c r="C1447" s="2" t="s">
        <v>17</v>
      </c>
      <c r="D1447" s="2" t="s">
        <v>40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s="2" t="s">
        <v>13</v>
      </c>
      <c r="K1447" s="2" t="s">
        <v>118</v>
      </c>
      <c r="L1447" s="2">
        <f>1-(F1447/E1447)</f>
        <v>0.5355683079588418</v>
      </c>
      <c r="M1447" s="2">
        <f>N1447/E1447</f>
        <v>0.4099534005758898</v>
      </c>
      <c r="N1447" s="38">
        <f>O1447-SUM(G1446:I1446)</f>
        <v>1109791000</v>
      </c>
      <c r="O1447" s="38">
        <f>E1447-F1447</f>
        <v>1449845000</v>
      </c>
    </row>
    <row r="1448" spans="1:15" x14ac:dyDescent="0.35">
      <c r="A1448" s="2">
        <v>1509</v>
      </c>
      <c r="B1448" s="2" t="s">
        <v>628</v>
      </c>
      <c r="C1448" s="2" t="s">
        <v>19</v>
      </c>
      <c r="D1448" s="2" t="s">
        <v>41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s="2" t="s">
        <v>13</v>
      </c>
      <c r="K1448" s="2" t="s">
        <v>118</v>
      </c>
      <c r="L1448" s="2">
        <f>1-(F1448/E1448)</f>
        <v>0.54488774870239154</v>
      </c>
      <c r="M1448" s="2">
        <f>N1448/E1448</f>
        <v>0.42637803804048102</v>
      </c>
      <c r="N1448" s="38">
        <f>O1448-SUM(G1447:I1447)</f>
        <v>1352220000</v>
      </c>
      <c r="O1448" s="38">
        <f>E1448-F1448</f>
        <v>1728063000</v>
      </c>
    </row>
    <row r="1449" spans="1:15" x14ac:dyDescent="0.35">
      <c r="A1449" s="2">
        <v>1510</v>
      </c>
      <c r="B1449" s="2" t="s">
        <v>629</v>
      </c>
      <c r="C1449" s="2" t="s">
        <v>11</v>
      </c>
      <c r="D1449" s="2" t="s">
        <v>422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s="2" t="s">
        <v>28</v>
      </c>
      <c r="K1449" s="2" t="s">
        <v>630</v>
      </c>
      <c r="L1449" s="2">
        <f>1-(F1449/E1449)</f>
        <v>0.32054433713784025</v>
      </c>
      <c r="M1449" s="2">
        <f>N1449/E1449</f>
        <v>0.28013143107989463</v>
      </c>
      <c r="N1449" s="38">
        <f>O1449-SUM(G1448:I1448)</f>
        <v>3190697000</v>
      </c>
      <c r="O1449" s="38">
        <f>E1449-F1449</f>
        <v>3651000000</v>
      </c>
    </row>
    <row r="1450" spans="1:15" x14ac:dyDescent="0.35">
      <c r="A1450" s="2">
        <v>1511</v>
      </c>
      <c r="B1450" s="2" t="s">
        <v>629</v>
      </c>
      <c r="C1450" s="2" t="s">
        <v>15</v>
      </c>
      <c r="D1450" s="2" t="s">
        <v>423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s="2" t="s">
        <v>28</v>
      </c>
      <c r="K1450" s="2" t="s">
        <v>630</v>
      </c>
      <c r="L1450" s="2">
        <f>1-(F1450/E1450)</f>
        <v>0.33174642946629918</v>
      </c>
      <c r="M1450" s="2">
        <f>N1450/E1450</f>
        <v>0.16219827946212312</v>
      </c>
      <c r="N1450" s="38">
        <f>O1450-SUM(G1449:I1449)</f>
        <v>1942000000</v>
      </c>
      <c r="O1450" s="38">
        <f>E1450-F1450</f>
        <v>3972000000</v>
      </c>
    </row>
    <row r="1451" spans="1:15" x14ac:dyDescent="0.35">
      <c r="A1451" s="2">
        <v>1512</v>
      </c>
      <c r="B1451" s="2" t="s">
        <v>629</v>
      </c>
      <c r="C1451" s="2" t="s">
        <v>17</v>
      </c>
      <c r="D1451" s="2" t="s">
        <v>631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s="2" t="s">
        <v>28</v>
      </c>
      <c r="K1451" s="2" t="s">
        <v>630</v>
      </c>
      <c r="L1451" s="2">
        <f>1-(F1451/E1451)</f>
        <v>0.33409629690182296</v>
      </c>
      <c r="M1451" s="2">
        <f>N1451/E1451</f>
        <v>0.16103981034905585</v>
      </c>
      <c r="N1451" s="38">
        <f>O1451-SUM(G1450:I1450)</f>
        <v>1970000000</v>
      </c>
      <c r="O1451" s="38">
        <f>E1451-F1451</f>
        <v>4087000000</v>
      </c>
    </row>
    <row r="1452" spans="1:15" x14ac:dyDescent="0.35">
      <c r="A1452" s="2">
        <v>1513</v>
      </c>
      <c r="B1452" s="2" t="s">
        <v>629</v>
      </c>
      <c r="C1452" s="2" t="s">
        <v>19</v>
      </c>
      <c r="D1452" s="2" t="s">
        <v>41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s="2" t="s">
        <v>28</v>
      </c>
      <c r="K1452" s="2" t="s">
        <v>630</v>
      </c>
      <c r="L1452" s="2">
        <f>1-(F1452/E1452)</f>
        <v>0.32954731165223072</v>
      </c>
      <c r="M1452" s="2">
        <f>N1452/E1452</f>
        <v>0.15541755188756332</v>
      </c>
      <c r="N1452" s="38">
        <f>O1452-SUM(G1451:I1451)</f>
        <v>1902000000</v>
      </c>
      <c r="O1452" s="38">
        <f>E1452-F1452</f>
        <v>4033000000</v>
      </c>
    </row>
    <row r="1453" spans="1:15" x14ac:dyDescent="0.35">
      <c r="A1453" s="2">
        <v>1514</v>
      </c>
      <c r="B1453" s="2" t="s">
        <v>632</v>
      </c>
      <c r="C1453" s="2" t="s">
        <v>11</v>
      </c>
      <c r="D1453" s="2" t="s">
        <v>559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s="2" t="s">
        <v>23</v>
      </c>
      <c r="K1453" s="2" t="s">
        <v>633</v>
      </c>
      <c r="L1453" s="2">
        <f>1-(F1453/E1453)</f>
        <v>0.45007684193202679</v>
      </c>
      <c r="M1453" s="2">
        <f>N1453/E1453</f>
        <v>5.6480267772697323E-2</v>
      </c>
      <c r="N1453" s="38">
        <f>O1453-SUM(G1452:I1452)</f>
        <v>302350000</v>
      </c>
      <c r="O1453" s="38">
        <f>E1453-F1453</f>
        <v>2409350000</v>
      </c>
    </row>
    <row r="1454" spans="1:15" x14ac:dyDescent="0.35">
      <c r="A1454" s="2">
        <v>1515</v>
      </c>
      <c r="B1454" s="2" t="s">
        <v>632</v>
      </c>
      <c r="C1454" s="2" t="s">
        <v>15</v>
      </c>
      <c r="D1454" s="2" t="s">
        <v>366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s="2" t="s">
        <v>23</v>
      </c>
      <c r="K1454" s="2" t="s">
        <v>633</v>
      </c>
      <c r="L1454" s="2">
        <f>1-(F1454/E1454)</f>
        <v>0.58657632633303869</v>
      </c>
      <c r="M1454" s="2">
        <f>N1454/E1454</f>
        <v>-0.34751669085902953</v>
      </c>
      <c r="N1454" s="38">
        <f>O1454-SUM(G1453:I1453)</f>
        <v>-557112000</v>
      </c>
      <c r="O1454" s="38">
        <f>E1454-F1454</f>
        <v>940354000</v>
      </c>
    </row>
    <row r="1455" spans="1:15" x14ac:dyDescent="0.35">
      <c r="A1455" s="2">
        <v>1516</v>
      </c>
      <c r="B1455" s="2" t="s">
        <v>632</v>
      </c>
      <c r="C1455" s="2" t="s">
        <v>17</v>
      </c>
      <c r="D1455" s="2" t="s">
        <v>18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s="2" t="s">
        <v>23</v>
      </c>
      <c r="K1455" s="2" t="s">
        <v>633</v>
      </c>
      <c r="L1455" s="2">
        <f>1-(F1455/E1455)</f>
        <v>0.63635235122561973</v>
      </c>
      <c r="M1455" s="2">
        <f>N1455/E1455</f>
        <v>0.40530420872298933</v>
      </c>
      <c r="N1455" s="38">
        <f>O1455-SUM(G1454:I1454)</f>
        <v>1064386000</v>
      </c>
      <c r="O1455" s="38">
        <f>E1455-F1455</f>
        <v>1671151000</v>
      </c>
    </row>
    <row r="1456" spans="1:15" x14ac:dyDescent="0.35">
      <c r="A1456" s="2">
        <v>1517</v>
      </c>
      <c r="B1456" s="2" t="s">
        <v>632</v>
      </c>
      <c r="C1456" s="2" t="s">
        <v>19</v>
      </c>
      <c r="D1456" s="2" t="s">
        <v>20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s="2" t="s">
        <v>23</v>
      </c>
      <c r="K1456" s="2" t="s">
        <v>633</v>
      </c>
      <c r="L1456" s="2">
        <f>1-(F1456/E1456)</f>
        <v>0.69736065383020673</v>
      </c>
      <c r="M1456" s="2">
        <f>N1456/E1456</f>
        <v>0.39624378676115107</v>
      </c>
      <c r="N1456" s="38">
        <f>O1456-SUM(G1455:I1455)</f>
        <v>1208918000</v>
      </c>
      <c r="O1456" s="38">
        <f>E1456-F1456</f>
        <v>2127609000</v>
      </c>
    </row>
    <row r="1457" spans="1:15" x14ac:dyDescent="0.35">
      <c r="A1457" s="2">
        <v>1518</v>
      </c>
      <c r="B1457" s="2" t="s">
        <v>634</v>
      </c>
      <c r="C1457" s="2" t="s">
        <v>11</v>
      </c>
      <c r="D1457" s="3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s="2" t="s">
        <v>23</v>
      </c>
      <c r="K1457" s="2" t="s">
        <v>268</v>
      </c>
      <c r="L1457" s="2">
        <f>1-(F1457/E1457)</f>
        <v>0.31013219464945907</v>
      </c>
      <c r="M1457" s="2">
        <f>N1457/E1457</f>
        <v>0.29276124473063125</v>
      </c>
      <c r="N1457" s="38">
        <f>O1457-SUM(G1456:I1456)</f>
        <v>21459692000</v>
      </c>
      <c r="O1457" s="38">
        <f>E1457-F1457</f>
        <v>22733000000</v>
      </c>
    </row>
    <row r="1458" spans="1:15" x14ac:dyDescent="0.35">
      <c r="A1458" s="2">
        <v>1519</v>
      </c>
      <c r="B1458" s="2" t="s">
        <v>634</v>
      </c>
      <c r="C1458" s="2" t="s">
        <v>15</v>
      </c>
      <c r="D1458" s="3">
        <v>41641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s="2" t="s">
        <v>23</v>
      </c>
      <c r="K1458" s="2" t="s">
        <v>268</v>
      </c>
      <c r="L1458" s="2">
        <f>1-(F1458/E1458)</f>
        <v>0.2979839784508761</v>
      </c>
      <c r="M1458" s="2">
        <f>N1458/E1458</f>
        <v>5.7324036532499054E-2</v>
      </c>
      <c r="N1458" s="38">
        <f>O1458-SUM(G1457:I1457)</f>
        <v>4086000000</v>
      </c>
      <c r="O1458" s="38">
        <f>E1458-F1458</f>
        <v>21240000000</v>
      </c>
    </row>
    <row r="1459" spans="1:15" x14ac:dyDescent="0.35">
      <c r="A1459" s="2">
        <v>1520</v>
      </c>
      <c r="B1459" s="2" t="s">
        <v>634</v>
      </c>
      <c r="C1459" s="2" t="s">
        <v>17</v>
      </c>
      <c r="D1459" s="2" t="s">
        <v>61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s="2" t="s">
        <v>23</v>
      </c>
      <c r="K1459" s="2" t="s">
        <v>268</v>
      </c>
      <c r="L1459" s="2">
        <f>1-(F1459/E1459)</f>
        <v>0.29386653446803823</v>
      </c>
      <c r="M1459" s="2">
        <f>N1459/E1459</f>
        <v>6.7187198766146136E-2</v>
      </c>
      <c r="N1459" s="38">
        <f>O1459-SUM(G1458:I1458)</f>
        <v>4879000000</v>
      </c>
      <c r="O1459" s="38">
        <f>E1459-F1459</f>
        <v>21340000000</v>
      </c>
    </row>
    <row r="1460" spans="1:15" x14ac:dyDescent="0.35">
      <c r="A1460" s="2">
        <v>1521</v>
      </c>
      <c r="B1460" s="2" t="s">
        <v>634</v>
      </c>
      <c r="C1460" s="2" t="s">
        <v>19</v>
      </c>
      <c r="D1460" s="2" t="s">
        <v>147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s="2" t="s">
        <v>23</v>
      </c>
      <c r="K1460" s="2" t="s">
        <v>268</v>
      </c>
      <c r="L1460" s="2">
        <f>1-(F1460/E1460)</f>
        <v>0.29529037067154573</v>
      </c>
      <c r="M1460" s="2">
        <f>N1460/E1460</f>
        <v>6.753405163651148E-2</v>
      </c>
      <c r="N1460" s="38">
        <f>O1460-SUM(G1459:I1459)</f>
        <v>4983000000</v>
      </c>
      <c r="O1460" s="38">
        <f>E1460-F1460</f>
        <v>21788000000</v>
      </c>
    </row>
    <row r="1461" spans="1:15" x14ac:dyDescent="0.35">
      <c r="A1461" s="2">
        <v>1522</v>
      </c>
      <c r="B1461" s="2" t="s">
        <v>635</v>
      </c>
      <c r="C1461" s="2" t="s">
        <v>11</v>
      </c>
      <c r="D1461" s="2" t="s">
        <v>59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s="2" t="s">
        <v>23</v>
      </c>
      <c r="K1461" s="2" t="s">
        <v>371</v>
      </c>
      <c r="L1461" s="2">
        <f>1-(F1461/E1461)</f>
        <v>0.57014813735208203</v>
      </c>
      <c r="M1461" s="2">
        <f>N1461/E1461</f>
        <v>-3.8781629777065239</v>
      </c>
      <c r="N1461" s="38">
        <f>O1461-SUM(G1460:I1460)</f>
        <v>-14714716000</v>
      </c>
      <c r="O1461" s="38">
        <f>E1461-F1461</f>
        <v>2163284000</v>
      </c>
    </row>
    <row r="1462" spans="1:15" x14ac:dyDescent="0.35">
      <c r="A1462" s="2">
        <v>1523</v>
      </c>
      <c r="B1462" s="2" t="s">
        <v>635</v>
      </c>
      <c r="C1462" s="2" t="s">
        <v>15</v>
      </c>
      <c r="D1462" s="2" t="s">
        <v>60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s="2" t="s">
        <v>23</v>
      </c>
      <c r="K1462" s="2" t="s">
        <v>371</v>
      </c>
      <c r="L1462" s="2">
        <f>1-(F1462/E1462)</f>
        <v>0.58058594428319821</v>
      </c>
      <c r="M1462" s="2">
        <f>N1462/E1462</f>
        <v>0.21689687678301209</v>
      </c>
      <c r="N1462" s="38">
        <f>O1462-SUM(G1461:I1461)</f>
        <v>874333000</v>
      </c>
      <c r="O1462" s="38">
        <f>E1462-F1462</f>
        <v>2340400000</v>
      </c>
    </row>
    <row r="1463" spans="1:15" x14ac:dyDescent="0.35">
      <c r="A1463" s="2">
        <v>1524</v>
      </c>
      <c r="B1463" s="2" t="s">
        <v>635</v>
      </c>
      <c r="C1463" s="2" t="s">
        <v>17</v>
      </c>
      <c r="D1463" s="2" t="s">
        <v>61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s="2" t="s">
        <v>23</v>
      </c>
      <c r="K1463" s="2" t="s">
        <v>371</v>
      </c>
      <c r="L1463" s="2">
        <f>1-(F1463/E1463)</f>
        <v>0.59700228240664488</v>
      </c>
      <c r="M1463" s="2">
        <f>N1463/E1463</f>
        <v>0.11790865667427469</v>
      </c>
      <c r="N1463" s="38">
        <f>O1463-SUM(G1462:I1462)</f>
        <v>501100000</v>
      </c>
      <c r="O1463" s="38">
        <f>E1463-F1463</f>
        <v>2537200000</v>
      </c>
    </row>
    <row r="1464" spans="1:15" x14ac:dyDescent="0.35">
      <c r="A1464" s="2">
        <v>1525</v>
      </c>
      <c r="B1464" s="2" t="s">
        <v>635</v>
      </c>
      <c r="C1464" s="2" t="s">
        <v>19</v>
      </c>
      <c r="D1464" s="2" t="s">
        <v>62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s="2" t="s">
        <v>23</v>
      </c>
      <c r="K1464" s="2" t="s">
        <v>371</v>
      </c>
      <c r="L1464" s="2">
        <f>1-(F1464/E1464)</f>
        <v>0.60690881629272331</v>
      </c>
      <c r="M1464" s="2">
        <f>N1464/E1464</f>
        <v>0.20597334892445615</v>
      </c>
      <c r="N1464" s="38">
        <f>O1464-SUM(G1463:I1463)</f>
        <v>845500000</v>
      </c>
      <c r="O1464" s="38">
        <f>E1464-F1464</f>
        <v>2491300000</v>
      </c>
    </row>
    <row r="1465" spans="1:15" x14ac:dyDescent="0.35">
      <c r="A1465" s="2">
        <v>1526</v>
      </c>
      <c r="B1465" s="2" t="s">
        <v>636</v>
      </c>
      <c r="C1465" s="2" t="s">
        <v>11</v>
      </c>
      <c r="D1465" s="3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s="2" t="s">
        <v>23</v>
      </c>
      <c r="K1465" s="2" t="s">
        <v>334</v>
      </c>
      <c r="L1465" s="2">
        <f>1-(F1465/E1465)</f>
        <v>0.28429037189820128</v>
      </c>
      <c r="M1465" s="2">
        <f>N1465/E1465</f>
        <v>0.21739280971770558</v>
      </c>
      <c r="N1465" s="38">
        <f>O1465-SUM(G1464:I1464)</f>
        <v>5625772000</v>
      </c>
      <c r="O1465" s="38">
        <f>E1465-F1465</f>
        <v>7356972000</v>
      </c>
    </row>
    <row r="1466" spans="1:15" x14ac:dyDescent="0.35">
      <c r="A1466" s="2">
        <v>1527</v>
      </c>
      <c r="B1466" s="2" t="s">
        <v>636</v>
      </c>
      <c r="C1466" s="2" t="s">
        <v>15</v>
      </c>
      <c r="D1466" s="3">
        <v>41641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s="2" t="s">
        <v>23</v>
      </c>
      <c r="K1466" s="2" t="s">
        <v>334</v>
      </c>
      <c r="L1466" s="2">
        <f>1-(F1466/E1466)</f>
        <v>0.2850798841951937</v>
      </c>
      <c r="M1466" s="2">
        <f>N1466/E1466</f>
        <v>0.13008250538167362</v>
      </c>
      <c r="N1466" s="38">
        <f>O1466-SUM(G1465:I1465)</f>
        <v>3567213000</v>
      </c>
      <c r="O1466" s="38">
        <f>E1466-F1466</f>
        <v>7817659000</v>
      </c>
    </row>
    <row r="1467" spans="1:15" x14ac:dyDescent="0.35">
      <c r="A1467" s="2">
        <v>1528</v>
      </c>
      <c r="B1467" s="2" t="s">
        <v>636</v>
      </c>
      <c r="C1467" s="2" t="s">
        <v>17</v>
      </c>
      <c r="D1467" s="2" t="s">
        <v>61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s="2" t="s">
        <v>23</v>
      </c>
      <c r="K1467" s="2" t="s">
        <v>334</v>
      </c>
      <c r="L1467" s="2">
        <f>1-(F1467/E1467)</f>
        <v>0.28549999317362884</v>
      </c>
      <c r="M1467" s="2">
        <f>N1467/E1467</f>
        <v>0.13187778821584001</v>
      </c>
      <c r="N1467" s="38">
        <f>O1467-SUM(G1466:I1466)</f>
        <v>3834796000</v>
      </c>
      <c r="O1467" s="38">
        <f>E1467-F1467</f>
        <v>8301885000</v>
      </c>
    </row>
    <row r="1468" spans="1:15" x14ac:dyDescent="0.35">
      <c r="A1468" s="2">
        <v>1529</v>
      </c>
      <c r="B1468" s="2" t="s">
        <v>636</v>
      </c>
      <c r="C1468" s="2" t="s">
        <v>19</v>
      </c>
      <c r="D1468" s="2" t="s">
        <v>147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s="2" t="s">
        <v>23</v>
      </c>
      <c r="K1468" s="2" t="s">
        <v>334</v>
      </c>
      <c r="L1468" s="2">
        <f>1-(F1468/E1468)</f>
        <v>0.28794418654191523</v>
      </c>
      <c r="M1468" s="2">
        <f>N1468/E1468</f>
        <v>0.1362106784637927</v>
      </c>
      <c r="N1468" s="38">
        <f>O1468-SUM(G1467:I1467)</f>
        <v>4215031000</v>
      </c>
      <c r="O1468" s="38">
        <f>E1468-F1468</f>
        <v>8910415000</v>
      </c>
    </row>
    <row r="1469" spans="1:15" x14ac:dyDescent="0.35">
      <c r="A1469" s="2">
        <v>1530</v>
      </c>
      <c r="B1469" s="2" t="s">
        <v>637</v>
      </c>
      <c r="C1469" s="2" t="s">
        <v>11</v>
      </c>
      <c r="D1469" s="2" t="s">
        <v>12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s="2" t="s">
        <v>69</v>
      </c>
      <c r="K1469" s="2" t="s">
        <v>70</v>
      </c>
      <c r="L1469" s="2">
        <f>1-(F1469/E1469)</f>
        <v>0.45516832910063643</v>
      </c>
      <c r="M1469" s="2">
        <f>N1469/E1469</f>
        <v>-0.9950870813781022</v>
      </c>
      <c r="N1469" s="38">
        <f>O1469-SUM(G1468:I1468)</f>
        <v>-3571881000</v>
      </c>
      <c r="O1469" s="38">
        <f>E1469-F1469</f>
        <v>1633834000</v>
      </c>
    </row>
    <row r="1470" spans="1:15" x14ac:dyDescent="0.35">
      <c r="A1470" s="2">
        <v>1531</v>
      </c>
      <c r="B1470" s="2" t="s">
        <v>637</v>
      </c>
      <c r="C1470" s="2" t="s">
        <v>15</v>
      </c>
      <c r="D1470" s="2" t="s">
        <v>16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s="2" t="s">
        <v>69</v>
      </c>
      <c r="K1470" s="2" t="s">
        <v>70</v>
      </c>
      <c r="L1470" s="2">
        <f>1-(F1470/E1470)</f>
        <v>0.47377422298843275</v>
      </c>
      <c r="M1470" s="2">
        <f>N1470/E1470</f>
        <v>0.24845310285202588</v>
      </c>
      <c r="N1470" s="38">
        <f>O1470-SUM(G1469:I1469)</f>
        <v>868158000</v>
      </c>
      <c r="O1470" s="38">
        <f>E1470-F1470</f>
        <v>1655487000</v>
      </c>
    </row>
    <row r="1471" spans="1:15" x14ac:dyDescent="0.35">
      <c r="A1471" s="2">
        <v>1532</v>
      </c>
      <c r="B1471" s="2" t="s">
        <v>637</v>
      </c>
      <c r="C1471" s="2" t="s">
        <v>17</v>
      </c>
      <c r="D1471" s="2" t="s">
        <v>18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s="2" t="s">
        <v>69</v>
      </c>
      <c r="K1471" s="2" t="s">
        <v>70</v>
      </c>
      <c r="L1471" s="2">
        <f>1-(F1471/E1471)</f>
        <v>0.47421711308681125</v>
      </c>
      <c r="M1471" s="2">
        <f>N1471/E1471</f>
        <v>0.24778355264157431</v>
      </c>
      <c r="N1471" s="38">
        <f>O1471-SUM(G1470:I1470)</f>
        <v>897000000</v>
      </c>
      <c r="O1471" s="38">
        <f>E1471-F1471</f>
        <v>1716711000</v>
      </c>
    </row>
    <row r="1472" spans="1:15" x14ac:dyDescent="0.35">
      <c r="A1472" s="2">
        <v>1533</v>
      </c>
      <c r="B1472" s="2" t="s">
        <v>637</v>
      </c>
      <c r="C1472" s="2" t="s">
        <v>19</v>
      </c>
      <c r="D1472" s="2" t="s">
        <v>20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s="2" t="s">
        <v>69</v>
      </c>
      <c r="K1472" s="2" t="s">
        <v>70</v>
      </c>
      <c r="L1472" s="2">
        <f>1-(F1472/E1472)</f>
        <v>0.46463696192179371</v>
      </c>
      <c r="M1472" s="2">
        <f>N1472/E1472</f>
        <v>0.23736844690678466</v>
      </c>
      <c r="N1472" s="38">
        <f>O1472-SUM(G1471:I1471)</f>
        <v>893945000</v>
      </c>
      <c r="O1472" s="38">
        <f>E1472-F1472</f>
        <v>1749853000</v>
      </c>
    </row>
    <row r="1473" spans="1:15" x14ac:dyDescent="0.35">
      <c r="A1473" s="2">
        <v>1534</v>
      </c>
      <c r="B1473" s="2" t="s">
        <v>638</v>
      </c>
      <c r="C1473" s="2" t="s">
        <v>11</v>
      </c>
      <c r="D1473" s="2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s="2" t="s">
        <v>34</v>
      </c>
      <c r="K1473" s="2" t="s">
        <v>43</v>
      </c>
      <c r="L1473" s="2">
        <f>1-(F1473/E1473)</f>
        <v>0.42330474264382612</v>
      </c>
      <c r="M1473" s="2">
        <f>N1473/E1473</f>
        <v>0.35080024620500566</v>
      </c>
      <c r="N1473" s="38">
        <f>O1473-SUM(G1472:I1472)</f>
        <v>4388476000</v>
      </c>
      <c r="O1473" s="38">
        <f>E1473-F1473</f>
        <v>5295500000</v>
      </c>
    </row>
    <row r="1474" spans="1:15" x14ac:dyDescent="0.35">
      <c r="A1474" s="2">
        <v>1535</v>
      </c>
      <c r="B1474" s="2" t="s">
        <v>638</v>
      </c>
      <c r="C1474" s="2" t="s">
        <v>15</v>
      </c>
      <c r="D1474" s="2" t="s">
        <v>16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s="2" t="s">
        <v>34</v>
      </c>
      <c r="K1474" s="2" t="s">
        <v>43</v>
      </c>
      <c r="L1474" s="2">
        <f>1-(F1474/E1474)</f>
        <v>0.422381458026172</v>
      </c>
      <c r="M1474" s="2">
        <f>N1474/E1474</f>
        <v>0.13733833449195207</v>
      </c>
      <c r="N1474" s="38">
        <f>O1474-SUM(G1473:I1473)</f>
        <v>1797800000</v>
      </c>
      <c r="O1474" s="38">
        <f>E1474-F1474</f>
        <v>5529100000</v>
      </c>
    </row>
    <row r="1475" spans="1:15" x14ac:dyDescent="0.35">
      <c r="A1475" s="2">
        <v>1536</v>
      </c>
      <c r="B1475" s="2" t="s">
        <v>638</v>
      </c>
      <c r="C1475" s="2" t="s">
        <v>17</v>
      </c>
      <c r="D1475" s="2" t="s">
        <v>18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s="2" t="s">
        <v>34</v>
      </c>
      <c r="K1475" s="2" t="s">
        <v>43</v>
      </c>
      <c r="L1475" s="2">
        <f>1-(F1475/E1475)</f>
        <v>0.44358658582796517</v>
      </c>
      <c r="M1475" s="2">
        <f>N1475/E1475</f>
        <v>0.21612116331943917</v>
      </c>
      <c r="N1475" s="38">
        <f>O1475-SUM(G1474:I1474)</f>
        <v>3650200000</v>
      </c>
      <c r="O1475" s="38">
        <f>E1475-F1475</f>
        <v>7492000000</v>
      </c>
    </row>
    <row r="1476" spans="1:15" x14ac:dyDescent="0.35">
      <c r="A1476" s="2">
        <v>1537</v>
      </c>
      <c r="B1476" s="2" t="s">
        <v>638</v>
      </c>
      <c r="C1476" s="2" t="s">
        <v>19</v>
      </c>
      <c r="D1476" s="2" t="s">
        <v>20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s="2" t="s">
        <v>34</v>
      </c>
      <c r="K1476" s="2" t="s">
        <v>43</v>
      </c>
      <c r="L1476" s="2">
        <f>1-(F1476/E1476)</f>
        <v>0.45715986655192331</v>
      </c>
      <c r="M1476" s="2">
        <f>N1476/E1476</f>
        <v>0.12783076143209121</v>
      </c>
      <c r="N1476" s="38">
        <f>O1476-SUM(G1475:I1475)</f>
        <v>2168700000</v>
      </c>
      <c r="O1476" s="38">
        <f>E1476-F1476</f>
        <v>7755900000</v>
      </c>
    </row>
    <row r="1477" spans="1:15" x14ac:dyDescent="0.35">
      <c r="A1477" s="2">
        <v>1538</v>
      </c>
      <c r="B1477" s="2" t="s">
        <v>639</v>
      </c>
      <c r="C1477" s="2" t="s">
        <v>11</v>
      </c>
      <c r="D1477" s="2" t="s">
        <v>12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s="2" t="s">
        <v>23</v>
      </c>
      <c r="K1477" s="2" t="s">
        <v>104</v>
      </c>
      <c r="L1477" s="2">
        <f>1-(F1477/E1477)</f>
        <v>0.98427260812581918</v>
      </c>
      <c r="M1477" s="2">
        <f>N1477/E1477</f>
        <v>-5.9677588466579294</v>
      </c>
      <c r="N1477" s="38">
        <f>O1477-SUM(G1476:I1476)</f>
        <v>-4553400000</v>
      </c>
      <c r="O1477" s="38">
        <f>E1477-F1477</f>
        <v>751000000</v>
      </c>
    </row>
    <row r="1478" spans="1:15" x14ac:dyDescent="0.35">
      <c r="A1478" s="2">
        <v>1539</v>
      </c>
      <c r="B1478" s="2" t="s">
        <v>639</v>
      </c>
      <c r="C1478" s="2" t="s">
        <v>15</v>
      </c>
      <c r="D1478" s="2" t="s">
        <v>16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s="2" t="s">
        <v>23</v>
      </c>
      <c r="K1478" s="2" t="s">
        <v>104</v>
      </c>
      <c r="L1478" s="2">
        <f>1-(F1478/E1478)</f>
        <v>0.98095238095238091</v>
      </c>
      <c r="M1478" s="2">
        <f>N1478/E1478</f>
        <v>0.49947089947089945</v>
      </c>
      <c r="N1478" s="38">
        <f>O1478-SUM(G1477:I1477)</f>
        <v>472000000</v>
      </c>
      <c r="O1478" s="38">
        <f>E1478-F1478</f>
        <v>927000000</v>
      </c>
    </row>
    <row r="1479" spans="1:15" x14ac:dyDescent="0.35">
      <c r="A1479" s="2">
        <v>1540</v>
      </c>
      <c r="B1479" s="2" t="s">
        <v>639</v>
      </c>
      <c r="C1479" s="2" t="s">
        <v>17</v>
      </c>
      <c r="D1479" s="2" t="s">
        <v>18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s="2" t="s">
        <v>23</v>
      </c>
      <c r="K1479" s="2" t="s">
        <v>104</v>
      </c>
      <c r="L1479" s="2">
        <f>1-(F1479/E1479)</f>
        <v>0.9678972712680578</v>
      </c>
      <c r="M1479" s="2">
        <f>N1479/E1479</f>
        <v>0.45987158908507225</v>
      </c>
      <c r="N1479" s="38">
        <f>O1479-SUM(G1478:I1478)</f>
        <v>573000000</v>
      </c>
      <c r="O1479" s="38">
        <f>E1479-F1479</f>
        <v>1206000000</v>
      </c>
    </row>
    <row r="1480" spans="1:15" x14ac:dyDescent="0.35">
      <c r="A1480" s="2">
        <v>1541</v>
      </c>
      <c r="B1480" s="2" t="s">
        <v>639</v>
      </c>
      <c r="C1480" s="2" t="s">
        <v>19</v>
      </c>
      <c r="D1480" s="2" t="s">
        <v>20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s="2" t="s">
        <v>23</v>
      </c>
      <c r="K1480" s="2" t="s">
        <v>104</v>
      </c>
      <c r="L1480" s="2">
        <f>1-(F1480/E1480)</f>
        <v>0.96112600536193027</v>
      </c>
      <c r="M1480" s="2">
        <f>N1480/E1480</f>
        <v>0.38069705093833778</v>
      </c>
      <c r="N1480" s="38">
        <f>O1480-SUM(G1479:I1479)</f>
        <v>568000000</v>
      </c>
      <c r="O1480" s="38">
        <f>E1480-F1480</f>
        <v>1434000000</v>
      </c>
    </row>
    <row r="1481" spans="1:15" x14ac:dyDescent="0.35">
      <c r="A1481" s="2">
        <v>1542</v>
      </c>
      <c r="B1481" s="2" t="s">
        <v>640</v>
      </c>
      <c r="C1481" s="2" t="s">
        <v>11</v>
      </c>
      <c r="D1481" s="2" t="s">
        <v>16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s="2" t="s">
        <v>69</v>
      </c>
      <c r="K1481" s="2" t="s">
        <v>72</v>
      </c>
      <c r="L1481" s="2">
        <f>1-(F1481/E1481)</f>
        <v>0.49192470696040624</v>
      </c>
      <c r="M1481" s="2">
        <f>N1481/E1481</f>
        <v>0.44603107937841241</v>
      </c>
      <c r="N1481" s="38">
        <f>O1481-SUM(G1480:I1480)</f>
        <v>11682000000</v>
      </c>
      <c r="O1481" s="38">
        <f>E1481-F1481</f>
        <v>12884000000</v>
      </c>
    </row>
    <row r="1482" spans="1:15" x14ac:dyDescent="0.35">
      <c r="A1482" s="2">
        <v>1543</v>
      </c>
      <c r="B1482" s="2" t="s">
        <v>640</v>
      </c>
      <c r="C1482" s="2" t="s">
        <v>15</v>
      </c>
      <c r="D1482" s="2" t="s">
        <v>18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s="2" t="s">
        <v>69</v>
      </c>
      <c r="K1482" s="2" t="s">
        <v>72</v>
      </c>
      <c r="L1482" s="2">
        <f>1-(F1482/E1482)</f>
        <v>0.48958563332597338</v>
      </c>
      <c r="M1482" s="2">
        <f>N1482/E1482</f>
        <v>0.21071612570839773</v>
      </c>
      <c r="N1482" s="38">
        <f>O1482-SUM(G1481:I1481)</f>
        <v>5726000000</v>
      </c>
      <c r="O1482" s="38">
        <f>E1482-F1482</f>
        <v>13304000000</v>
      </c>
    </row>
    <row r="1483" spans="1:15" x14ac:dyDescent="0.35">
      <c r="A1483" s="2">
        <v>1544</v>
      </c>
      <c r="B1483" s="2" t="s">
        <v>640</v>
      </c>
      <c r="C1483" s="2" t="s">
        <v>17</v>
      </c>
      <c r="D1483" s="2" t="s">
        <v>20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s="2" t="s">
        <v>69</v>
      </c>
      <c r="K1483" s="2" t="s">
        <v>72</v>
      </c>
      <c r="L1483" s="2">
        <f>1-(F1483/E1483)</f>
        <v>0.48823419727764306</v>
      </c>
      <c r="M1483" s="2">
        <f>N1483/E1483</f>
        <v>0.19563677046429237</v>
      </c>
      <c r="N1483" s="38">
        <f>O1483-SUM(G1482:I1482)</f>
        <v>5246000000</v>
      </c>
      <c r="O1483" s="38">
        <f>E1483-F1483</f>
        <v>13092000000</v>
      </c>
    </row>
    <row r="1484" spans="1:15" x14ac:dyDescent="0.35">
      <c r="A1484" s="2">
        <v>1545</v>
      </c>
      <c r="B1484" s="2" t="s">
        <v>640</v>
      </c>
      <c r="C1484" s="2" t="s">
        <v>19</v>
      </c>
      <c r="D1484" s="2" t="s">
        <v>78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s="2" t="s">
        <v>69</v>
      </c>
      <c r="K1484" s="2" t="s">
        <v>72</v>
      </c>
      <c r="L1484" s="2">
        <f>1-(F1484/E1484)</f>
        <v>0.45447963800904978</v>
      </c>
      <c r="M1484" s="2">
        <f>N1484/E1484</f>
        <v>0.16564705882352943</v>
      </c>
      <c r="N1484" s="38">
        <f>O1484-SUM(G1483:I1483)</f>
        <v>4576000000</v>
      </c>
      <c r="O1484" s="38">
        <f>E1484-F1484</f>
        <v>12555000000</v>
      </c>
    </row>
    <row r="1485" spans="1:15" x14ac:dyDescent="0.35">
      <c r="A1485" s="2">
        <v>1546</v>
      </c>
      <c r="B1485" s="2" t="s">
        <v>641</v>
      </c>
      <c r="C1485" s="2" t="s">
        <v>11</v>
      </c>
      <c r="D1485" s="2" t="s">
        <v>22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s="2" t="s">
        <v>23</v>
      </c>
      <c r="K1485" s="2" t="s">
        <v>642</v>
      </c>
      <c r="L1485" s="2">
        <f>1-(F1485/E1485)</f>
        <v>0.33576623242969739</v>
      </c>
      <c r="M1485" s="2">
        <f>N1485/E1485</f>
        <v>-1.4092574805107931</v>
      </c>
      <c r="N1485" s="38">
        <f>O1485-SUM(G1484:I1484)</f>
        <v>-6572946000</v>
      </c>
      <c r="O1485" s="38">
        <f>E1485-F1485</f>
        <v>1566054000</v>
      </c>
    </row>
    <row r="1486" spans="1:15" x14ac:dyDescent="0.35">
      <c r="A1486" s="2">
        <v>1547</v>
      </c>
      <c r="B1486" s="2" t="s">
        <v>641</v>
      </c>
      <c r="C1486" s="2" t="s">
        <v>15</v>
      </c>
      <c r="D1486" s="2" t="s">
        <v>25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s="2" t="s">
        <v>23</v>
      </c>
      <c r="K1486" s="2" t="s">
        <v>642</v>
      </c>
      <c r="L1486" s="2">
        <f>1-(F1486/E1486)</f>
        <v>0.33953191459700927</v>
      </c>
      <c r="M1486" s="2">
        <f>N1486/E1486</f>
        <v>0.1208854039200865</v>
      </c>
      <c r="N1486" s="38">
        <f>O1486-SUM(G1485:I1485)</f>
        <v>624347000</v>
      </c>
      <c r="O1486" s="38">
        <f>E1486-F1486</f>
        <v>1753609000</v>
      </c>
    </row>
    <row r="1487" spans="1:15" x14ac:dyDescent="0.35">
      <c r="A1487" s="2">
        <v>1548</v>
      </c>
      <c r="B1487" s="2" t="s">
        <v>641</v>
      </c>
      <c r="C1487" s="2" t="s">
        <v>17</v>
      </c>
      <c r="D1487" s="2" t="s">
        <v>356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s="2" t="s">
        <v>23</v>
      </c>
      <c r="K1487" s="2" t="s">
        <v>642</v>
      </c>
      <c r="L1487" s="2">
        <f>1-(F1487/E1487)</f>
        <v>0.34147624662645104</v>
      </c>
      <c r="M1487" s="2">
        <f>N1487/E1487</f>
        <v>0.12456083680645831</v>
      </c>
      <c r="N1487" s="38">
        <f>O1487-SUM(G1486:I1486)</f>
        <v>711456000</v>
      </c>
      <c r="O1487" s="38">
        <f>E1487-F1487</f>
        <v>1950415000</v>
      </c>
    </row>
    <row r="1488" spans="1:15" x14ac:dyDescent="0.35">
      <c r="A1488" s="2">
        <v>1549</v>
      </c>
      <c r="B1488" s="2" t="s">
        <v>641</v>
      </c>
      <c r="C1488" s="2" t="s">
        <v>19</v>
      </c>
      <c r="D1488" s="2" t="s">
        <v>357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s="2" t="s">
        <v>23</v>
      </c>
      <c r="K1488" s="2" t="s">
        <v>642</v>
      </c>
      <c r="L1488" s="2">
        <f>1-(F1488/E1488)</f>
        <v>0.34420165270833225</v>
      </c>
      <c r="M1488" s="2">
        <f>N1488/E1488</f>
        <v>0.12562918503102943</v>
      </c>
      <c r="N1488" s="38">
        <f>O1488-SUM(G1487:I1487)</f>
        <v>782231000</v>
      </c>
      <c r="O1488" s="38">
        <f>E1488-F1488</f>
        <v>2143174000</v>
      </c>
    </row>
    <row r="1489" spans="1:15" x14ac:dyDescent="0.35">
      <c r="A1489" s="2">
        <v>1550</v>
      </c>
      <c r="B1489" s="2" t="s">
        <v>643</v>
      </c>
      <c r="C1489" s="2" t="s">
        <v>11</v>
      </c>
      <c r="D1489" s="3">
        <v>41343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s="2" t="s">
        <v>54</v>
      </c>
      <c r="K1489" s="2" t="s">
        <v>162</v>
      </c>
      <c r="L1489" s="2">
        <f>1-(F1489/E1489)</f>
        <v>6.8598359224995686E-2</v>
      </c>
      <c r="M1489" s="2">
        <f>N1489/E1489</f>
        <v>2.5174085064292778E-2</v>
      </c>
      <c r="N1489" s="38">
        <f>O1489-SUM(G1488:I1488)</f>
        <v>865334000</v>
      </c>
      <c r="O1489" s="38">
        <f>E1489-F1489</f>
        <v>2358000000</v>
      </c>
    </row>
    <row r="1490" spans="1:15" x14ac:dyDescent="0.35">
      <c r="A1490" s="2">
        <v>1551</v>
      </c>
      <c r="B1490" s="2" t="s">
        <v>643</v>
      </c>
      <c r="C1490" s="2" t="s">
        <v>15</v>
      </c>
      <c r="D1490" s="3">
        <v>41708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s="2" t="s">
        <v>54</v>
      </c>
      <c r="K1490" s="2" t="s">
        <v>162</v>
      </c>
      <c r="L1490" s="2">
        <f>1-(F1490/E1490)</f>
        <v>7.1447578499201692E-2</v>
      </c>
      <c r="M1490" s="2">
        <f>N1490/E1490</f>
        <v>4.5290047897817987E-2</v>
      </c>
      <c r="N1490" s="38">
        <f>O1490-SUM(G1489:I1489)</f>
        <v>1702000000</v>
      </c>
      <c r="O1490" s="38">
        <f>E1490-F1490</f>
        <v>2685000000</v>
      </c>
    </row>
    <row r="1491" spans="1:15" x14ac:dyDescent="0.35">
      <c r="A1491" s="2">
        <v>1552</v>
      </c>
      <c r="B1491" s="2" t="s">
        <v>643</v>
      </c>
      <c r="C1491" s="2" t="s">
        <v>17</v>
      </c>
      <c r="D1491" s="3">
        <v>42073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s="2" t="s">
        <v>54</v>
      </c>
      <c r="K1491" s="2" t="s">
        <v>162</v>
      </c>
      <c r="L1491" s="2">
        <f>1-(F1491/E1491)</f>
        <v>9.4675271312208431E-2</v>
      </c>
      <c r="M1491" s="2">
        <f>N1491/E1491</f>
        <v>6.4341478742174843E-2</v>
      </c>
      <c r="N1491" s="38">
        <f>O1491-SUM(G1490:I1490)</f>
        <v>2662000000</v>
      </c>
      <c r="O1491" s="38">
        <f>E1491-F1491</f>
        <v>3917000000</v>
      </c>
    </row>
    <row r="1492" spans="1:15" x14ac:dyDescent="0.35">
      <c r="A1492" s="2">
        <v>1553</v>
      </c>
      <c r="B1492" s="2" t="s">
        <v>643</v>
      </c>
      <c r="C1492" s="2" t="s">
        <v>19</v>
      </c>
      <c r="D1492" s="3">
        <v>42379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s="2" t="s">
        <v>54</v>
      </c>
      <c r="K1492" s="2" t="s">
        <v>162</v>
      </c>
      <c r="L1492" s="2">
        <f>1-(F1492/E1492)</f>
        <v>0.12735554892763212</v>
      </c>
      <c r="M1492" s="2">
        <f>N1492/E1492</f>
        <v>7.9959870936254437E-2</v>
      </c>
      <c r="N1492" s="38">
        <f>O1492-SUM(G1491:I1491)</f>
        <v>2949000000</v>
      </c>
      <c r="O1492" s="38">
        <f>E1492-F1492</f>
        <v>4697000000</v>
      </c>
    </row>
    <row r="1493" spans="1:15" x14ac:dyDescent="0.35">
      <c r="A1493" s="2">
        <v>1554</v>
      </c>
      <c r="B1493" s="2" t="s">
        <v>644</v>
      </c>
      <c r="C1493" s="2" t="s">
        <v>11</v>
      </c>
      <c r="D1493" s="2" t="s">
        <v>12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s="2" t="s">
        <v>110</v>
      </c>
      <c r="K1493" s="2" t="s">
        <v>434</v>
      </c>
      <c r="L1493" s="2">
        <f>1-(F1493/E1493)</f>
        <v>0.12627058941930291</v>
      </c>
      <c r="M1493" s="2">
        <f>N1493/E1493</f>
        <v>6.373913918615183E-2</v>
      </c>
      <c r="N1493" s="38">
        <f>O1493-SUM(G1492:I1492)</f>
        <v>1900000000</v>
      </c>
      <c r="O1493" s="38">
        <f>E1493-F1493</f>
        <v>3764000000</v>
      </c>
    </row>
    <row r="1494" spans="1:15" x14ac:dyDescent="0.35">
      <c r="A1494" s="2">
        <v>1555</v>
      </c>
      <c r="B1494" s="2" t="s">
        <v>644</v>
      </c>
      <c r="C1494" s="2" t="s">
        <v>15</v>
      </c>
      <c r="D1494" s="2" t="s">
        <v>16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s="2" t="s">
        <v>110</v>
      </c>
      <c r="K1494" s="2" t="s">
        <v>434</v>
      </c>
      <c r="L1494" s="2">
        <f>1-(F1494/E1494)</f>
        <v>9.3508151378952742E-2</v>
      </c>
      <c r="M1494" s="2">
        <f>N1494/E1494</f>
        <v>3.712667216297439E-2</v>
      </c>
      <c r="N1494" s="38">
        <f>O1494-SUM(G1493:I1493)</f>
        <v>1396000000</v>
      </c>
      <c r="O1494" s="38">
        <f>E1494-F1494</f>
        <v>3516000000</v>
      </c>
    </row>
    <row r="1495" spans="1:15" x14ac:dyDescent="0.35">
      <c r="A1495" s="2">
        <v>1556</v>
      </c>
      <c r="B1495" s="2" t="s">
        <v>644</v>
      </c>
      <c r="C1495" s="2" t="s">
        <v>17</v>
      </c>
      <c r="D1495" s="2" t="s">
        <v>18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s="2" t="s">
        <v>110</v>
      </c>
      <c r="K1495" s="2" t="s">
        <v>434</v>
      </c>
      <c r="L1495" s="2">
        <f>1-(F1495/E1495)</f>
        <v>0.12206826963305684</v>
      </c>
      <c r="M1495" s="2">
        <f>N1495/E1495</f>
        <v>5.4709226490783351E-2</v>
      </c>
      <c r="N1495" s="38">
        <f>O1495-SUM(G1494:I1494)</f>
        <v>2223000000</v>
      </c>
      <c r="O1495" s="38">
        <f>E1495-F1495</f>
        <v>4960000000</v>
      </c>
    </row>
    <row r="1496" spans="1:15" x14ac:dyDescent="0.35">
      <c r="A1496" s="2">
        <v>1557</v>
      </c>
      <c r="B1496" s="2" t="s">
        <v>644</v>
      </c>
      <c r="C1496" s="2" t="s">
        <v>19</v>
      </c>
      <c r="D1496" s="2" t="s">
        <v>20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s="2" t="s">
        <v>110</v>
      </c>
      <c r="K1496" s="2" t="s">
        <v>434</v>
      </c>
      <c r="L1496" s="2">
        <f>1-(F1496/E1496)</f>
        <v>0.21751245167357458</v>
      </c>
      <c r="M1496" s="2">
        <f>N1496/E1496</f>
        <v>0.10173800982201943</v>
      </c>
      <c r="N1496" s="38">
        <f>O1496-SUM(G1495:I1495)</f>
        <v>2921000000</v>
      </c>
      <c r="O1496" s="38">
        <f>E1496-F1496</f>
        <v>6245000000</v>
      </c>
    </row>
    <row r="1497" spans="1:15" x14ac:dyDescent="0.35">
      <c r="A1497" s="2">
        <v>1558</v>
      </c>
      <c r="B1497" s="2" t="s">
        <v>645</v>
      </c>
      <c r="C1497" s="2" t="s">
        <v>11</v>
      </c>
      <c r="D1497" s="2" t="s">
        <v>12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s="2" t="s">
        <v>28</v>
      </c>
      <c r="K1497" s="2" t="s">
        <v>80</v>
      </c>
      <c r="L1497" s="2">
        <f>1-(F1497/E1497)</f>
        <v>0.33688140382491327</v>
      </c>
      <c r="M1497" s="2">
        <f>N1497/E1497</f>
        <v>-1.5454117153789928</v>
      </c>
      <c r="N1497" s="38">
        <f>O1497-SUM(G1496:I1496)</f>
        <v>-2771784000</v>
      </c>
      <c r="O1497" s="38">
        <f>E1497-F1497</f>
        <v>604216000</v>
      </c>
    </row>
    <row r="1498" spans="1:15" x14ac:dyDescent="0.35">
      <c r="A1498" s="2">
        <v>1559</v>
      </c>
      <c r="B1498" s="2" t="s">
        <v>645</v>
      </c>
      <c r="C1498" s="2" t="s">
        <v>15</v>
      </c>
      <c r="D1498" s="2" t="s">
        <v>16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s="2" t="s">
        <v>28</v>
      </c>
      <c r="K1498" s="2" t="s">
        <v>80</v>
      </c>
      <c r="L1498" s="2">
        <f>1-(F1498/E1498)</f>
        <v>0.33661062682113352</v>
      </c>
      <c r="M1498" s="2">
        <f>N1498/E1498</f>
        <v>0.21666856399611492</v>
      </c>
      <c r="N1498" s="38">
        <f>O1498-SUM(G1497:I1497)</f>
        <v>447270000</v>
      </c>
      <c r="O1498" s="38">
        <f>E1498-F1498</f>
        <v>694867000</v>
      </c>
    </row>
    <row r="1499" spans="1:15" x14ac:dyDescent="0.35">
      <c r="A1499" s="2">
        <v>1560</v>
      </c>
      <c r="B1499" s="2" t="s">
        <v>645</v>
      </c>
      <c r="C1499" s="2" t="s">
        <v>17</v>
      </c>
      <c r="D1499" s="2" t="s">
        <v>18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s="2" t="s">
        <v>28</v>
      </c>
      <c r="K1499" s="2" t="s">
        <v>80</v>
      </c>
      <c r="L1499" s="2">
        <f>1-(F1499/E1499)</f>
        <v>0.31795018711606671</v>
      </c>
      <c r="M1499" s="2">
        <f>N1499/E1499</f>
        <v>0.19029072568829572</v>
      </c>
      <c r="N1499" s="38">
        <f>O1499-SUM(G1498:I1498)</f>
        <v>465618000</v>
      </c>
      <c r="O1499" s="38">
        <f>E1499-F1499</f>
        <v>777985000</v>
      </c>
    </row>
    <row r="1500" spans="1:15" x14ac:dyDescent="0.35">
      <c r="A1500" s="2">
        <v>1561</v>
      </c>
      <c r="B1500" s="2" t="s">
        <v>645</v>
      </c>
      <c r="C1500" s="2" t="s">
        <v>19</v>
      </c>
      <c r="D1500" s="2" t="s">
        <v>20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s="2" t="s">
        <v>28</v>
      </c>
      <c r="K1500" s="2" t="s">
        <v>80</v>
      </c>
      <c r="L1500" s="2">
        <f>1-(F1500/E1500)</f>
        <v>0.33255850516326257</v>
      </c>
      <c r="M1500" s="2">
        <f>N1500/E1500</f>
        <v>0.20795339950013331</v>
      </c>
      <c r="N1500" s="38">
        <f>O1500-SUM(G1499:I1499)</f>
        <v>578015000</v>
      </c>
      <c r="O1500" s="38">
        <f>E1500-F1500</f>
        <v>924360000</v>
      </c>
    </row>
    <row r="1501" spans="1:15" x14ac:dyDescent="0.35">
      <c r="A1501" s="2">
        <v>1562</v>
      </c>
      <c r="B1501" s="2" t="s">
        <v>646</v>
      </c>
      <c r="C1501" s="2" t="s">
        <v>11</v>
      </c>
      <c r="D1501" s="2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s="2" t="s">
        <v>28</v>
      </c>
      <c r="K1501" s="2" t="s">
        <v>50</v>
      </c>
      <c r="L1501" s="2">
        <f>1-(F1501/E1501)</f>
        <v>0.49653021442495127</v>
      </c>
      <c r="M1501" s="2">
        <f>N1501/E1501</f>
        <v>0.46610113060428848</v>
      </c>
      <c r="N1501" s="38">
        <f>O1501-SUM(G1500:I1500)</f>
        <v>5977747000</v>
      </c>
      <c r="O1501" s="38">
        <f>E1501-F1501</f>
        <v>6368000000</v>
      </c>
    </row>
    <row r="1502" spans="1:15" x14ac:dyDescent="0.35">
      <c r="A1502" s="2">
        <v>1563</v>
      </c>
      <c r="B1502" s="2" t="s">
        <v>646</v>
      </c>
      <c r="C1502" s="2" t="s">
        <v>15</v>
      </c>
      <c r="D1502" s="2" t="s">
        <v>16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s="2" t="s">
        <v>28</v>
      </c>
      <c r="K1502" s="2" t="s">
        <v>50</v>
      </c>
      <c r="L1502" s="2">
        <f>1-(F1502/E1502)</f>
        <v>0.52142564522736579</v>
      </c>
      <c r="M1502" s="2">
        <f>N1502/E1502</f>
        <v>0.21982793936911102</v>
      </c>
      <c r="N1502" s="38">
        <f>O1502-SUM(G1501:I1501)</f>
        <v>2683000000</v>
      </c>
      <c r="O1502" s="38">
        <f>E1502-F1502</f>
        <v>6364000000</v>
      </c>
    </row>
    <row r="1503" spans="1:15" x14ac:dyDescent="0.35">
      <c r="A1503" s="2">
        <v>1564</v>
      </c>
      <c r="B1503" s="2" t="s">
        <v>646</v>
      </c>
      <c r="C1503" s="2" t="s">
        <v>17</v>
      </c>
      <c r="D1503" s="2" t="s">
        <v>18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s="2" t="s">
        <v>28</v>
      </c>
      <c r="K1503" s="2" t="s">
        <v>50</v>
      </c>
      <c r="L1503" s="2">
        <f>1-(F1503/E1503)</f>
        <v>0.56933691069375247</v>
      </c>
      <c r="M1503" s="2">
        <f>N1503/E1503</f>
        <v>0.31023380605596013</v>
      </c>
      <c r="N1503" s="38">
        <f>O1503-SUM(G1502:I1502)</f>
        <v>4047000000</v>
      </c>
      <c r="O1503" s="38">
        <f>E1503-F1503</f>
        <v>7427000000</v>
      </c>
    </row>
    <row r="1504" spans="1:15" x14ac:dyDescent="0.35">
      <c r="A1504" s="2">
        <v>1565</v>
      </c>
      <c r="B1504" s="2" t="s">
        <v>646</v>
      </c>
      <c r="C1504" s="2" t="s">
        <v>19</v>
      </c>
      <c r="D1504" s="2" t="s">
        <v>20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s="2" t="s">
        <v>28</v>
      </c>
      <c r="K1504" s="2" t="s">
        <v>50</v>
      </c>
      <c r="L1504" s="2">
        <f>1-(F1504/E1504)</f>
        <v>0.58153846153846156</v>
      </c>
      <c r="M1504" s="2">
        <f>N1504/E1504</f>
        <v>0.33530769230769231</v>
      </c>
      <c r="N1504" s="38">
        <f>O1504-SUM(G1503:I1503)</f>
        <v>4359000000</v>
      </c>
      <c r="O1504" s="38">
        <f>E1504-F1504</f>
        <v>7560000000</v>
      </c>
    </row>
    <row r="1505" spans="1:15" x14ac:dyDescent="0.35">
      <c r="A1505" s="2">
        <v>1566</v>
      </c>
      <c r="B1505" s="2" t="s">
        <v>647</v>
      </c>
      <c r="C1505" s="2" t="s">
        <v>11</v>
      </c>
      <c r="D1505" s="2" t="s">
        <v>22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s="2" t="s">
        <v>13</v>
      </c>
      <c r="K1505" s="2" t="s">
        <v>213</v>
      </c>
      <c r="L1505" s="2">
        <f>1-(F1505/E1505)</f>
        <v>0.18125357522268526</v>
      </c>
      <c r="M1505" s="2">
        <f>N1505/E1505</f>
        <v>-6.6192694287815643E-2</v>
      </c>
      <c r="N1505" s="38">
        <f>O1505-SUM(G1504:I1504)</f>
        <v>-810000000</v>
      </c>
      <c r="O1505" s="38">
        <f>E1505-F1505</f>
        <v>2218000000</v>
      </c>
    </row>
    <row r="1506" spans="1:15" x14ac:dyDescent="0.35">
      <c r="A1506" s="2">
        <v>1567</v>
      </c>
      <c r="B1506" s="2" t="s">
        <v>647</v>
      </c>
      <c r="C1506" s="2" t="s">
        <v>15</v>
      </c>
      <c r="D1506" s="2" t="s">
        <v>25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s="2" t="s">
        <v>13</v>
      </c>
      <c r="K1506" s="2" t="s">
        <v>213</v>
      </c>
      <c r="L1506" s="2">
        <f>1-(F1506/E1506)</f>
        <v>0.16300396563119635</v>
      </c>
      <c r="M1506" s="2">
        <f>N1506/E1506</f>
        <v>6.6754791804362196E-2</v>
      </c>
      <c r="N1506" s="38">
        <f>O1506-SUM(G1505:I1505)</f>
        <v>808000000</v>
      </c>
      <c r="O1506" s="38">
        <f>E1506-F1506</f>
        <v>1973000000</v>
      </c>
    </row>
    <row r="1507" spans="1:15" x14ac:dyDescent="0.35">
      <c r="A1507" s="2">
        <v>1568</v>
      </c>
      <c r="B1507" s="2" t="s">
        <v>647</v>
      </c>
      <c r="C1507" s="2" t="s">
        <v>17</v>
      </c>
      <c r="D1507" s="3">
        <v>42064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s="2" t="s">
        <v>13</v>
      </c>
      <c r="K1507" s="2" t="s">
        <v>213</v>
      </c>
      <c r="L1507" s="2">
        <f>1-(F1507/E1507)</f>
        <v>0.17704280155642027</v>
      </c>
      <c r="M1507" s="2">
        <f>N1507/E1507</f>
        <v>9.5907191237930539E-2</v>
      </c>
      <c r="N1507" s="38">
        <f>O1507-SUM(G1506:I1506)</f>
        <v>1331000000</v>
      </c>
      <c r="O1507" s="38">
        <f>E1507-F1507</f>
        <v>2457000000</v>
      </c>
    </row>
    <row r="1508" spans="1:15" x14ac:dyDescent="0.35">
      <c r="A1508" s="2">
        <v>1569</v>
      </c>
      <c r="B1508" s="2" t="s">
        <v>647</v>
      </c>
      <c r="C1508" s="2" t="s">
        <v>19</v>
      </c>
      <c r="D1508" s="3">
        <v>42401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s="2" t="s">
        <v>13</v>
      </c>
      <c r="K1508" s="2" t="s">
        <v>213</v>
      </c>
      <c r="L1508" s="2">
        <f>1-(F1508/E1508)</f>
        <v>0.18207554198018328</v>
      </c>
      <c r="M1508" s="2">
        <f>N1508/E1508</f>
        <v>8.0682410787454376E-2</v>
      </c>
      <c r="N1508" s="38">
        <f>O1508-SUM(G1507:I1507)</f>
        <v>1083000000</v>
      </c>
      <c r="O1508" s="38">
        <f>E1508-F1508</f>
        <v>2444000000</v>
      </c>
    </row>
    <row r="1509" spans="1:15" x14ac:dyDescent="0.35">
      <c r="A1509" s="2">
        <v>1570</v>
      </c>
      <c r="B1509" s="2" t="s">
        <v>648</v>
      </c>
      <c r="C1509" s="2" t="s">
        <v>11</v>
      </c>
      <c r="D1509" s="2" t="s">
        <v>12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s="2" t="s">
        <v>23</v>
      </c>
      <c r="K1509" s="2" t="s">
        <v>371</v>
      </c>
      <c r="L1509" s="2">
        <f>1-(F1509/E1509)</f>
        <v>0.47920155690626465</v>
      </c>
      <c r="M1509" s="2">
        <f>N1509/E1509</f>
        <v>-0.23145574114634909</v>
      </c>
      <c r="N1509" s="38">
        <f>O1509-SUM(G1508:I1508)</f>
        <v>-424703000</v>
      </c>
      <c r="O1509" s="38">
        <f>E1509-F1509</f>
        <v>879297000</v>
      </c>
    </row>
    <row r="1510" spans="1:15" x14ac:dyDescent="0.35">
      <c r="A1510" s="2">
        <v>1571</v>
      </c>
      <c r="B1510" s="2" t="s">
        <v>648</v>
      </c>
      <c r="C1510" s="2" t="s">
        <v>15</v>
      </c>
      <c r="D1510" s="2" t="s">
        <v>16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s="2" t="s">
        <v>23</v>
      </c>
      <c r="K1510" s="2" t="s">
        <v>371</v>
      </c>
      <c r="L1510" s="2">
        <f>1-(F1510/E1510)</f>
        <v>0.4874121535077921</v>
      </c>
      <c r="M1510" s="2">
        <f>N1510/E1510</f>
        <v>0.19985326221424832</v>
      </c>
      <c r="N1510" s="38">
        <f>O1510-SUM(G1509:I1509)</f>
        <v>466068000</v>
      </c>
      <c r="O1510" s="38">
        <f>E1510-F1510</f>
        <v>1136670000</v>
      </c>
    </row>
    <row r="1511" spans="1:15" x14ac:dyDescent="0.35">
      <c r="A1511" s="2">
        <v>1572</v>
      </c>
      <c r="B1511" s="2" t="s">
        <v>648</v>
      </c>
      <c r="C1511" s="2" t="s">
        <v>17</v>
      </c>
      <c r="D1511" s="2" t="s">
        <v>18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s="2" t="s">
        <v>23</v>
      </c>
      <c r="K1511" s="2" t="s">
        <v>371</v>
      </c>
      <c r="L1511" s="2">
        <f>1-(F1511/E1511)</f>
        <v>0.49028034898536821</v>
      </c>
      <c r="M1511" s="2">
        <f>N1511/E1511</f>
        <v>0.20770335595275535</v>
      </c>
      <c r="N1511" s="38">
        <f>O1511-SUM(G1510:I1510)</f>
        <v>640634000</v>
      </c>
      <c r="O1511" s="38">
        <f>E1511-F1511</f>
        <v>1512206000</v>
      </c>
    </row>
    <row r="1512" spans="1:15" x14ac:dyDescent="0.35">
      <c r="A1512" s="2">
        <v>1573</v>
      </c>
      <c r="B1512" s="2" t="s">
        <v>648</v>
      </c>
      <c r="C1512" s="2" t="s">
        <v>19</v>
      </c>
      <c r="D1512" s="2" t="s">
        <v>20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s="2" t="s">
        <v>23</v>
      </c>
      <c r="K1512" s="2" t="s">
        <v>371</v>
      </c>
      <c r="L1512" s="2">
        <f>1-(F1512/E1512)</f>
        <v>0.48079649525535828</v>
      </c>
      <c r="M1512" s="2">
        <f>N1512/E1512</f>
        <v>0.18855336431919456</v>
      </c>
      <c r="N1512" s="38">
        <f>O1512-SUM(G1511:I1511)</f>
        <v>747296000</v>
      </c>
      <c r="O1512" s="38">
        <f>E1512-F1512</f>
        <v>1905547000</v>
      </c>
    </row>
    <row r="1513" spans="1:15" x14ac:dyDescent="0.35">
      <c r="A1513" s="2">
        <v>1574</v>
      </c>
      <c r="B1513" s="2" t="s">
        <v>649</v>
      </c>
      <c r="C1513" s="2" t="s">
        <v>11</v>
      </c>
      <c r="D1513" s="2" t="s">
        <v>12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s="2" t="s">
        <v>23</v>
      </c>
      <c r="K1513" s="2" t="s">
        <v>371</v>
      </c>
      <c r="L1513" s="2">
        <f>1-(F1513/E1513)</f>
        <v>0.47920155690626465</v>
      </c>
      <c r="M1513" s="2">
        <f>N1513/E1513</f>
        <v>-0.33663738111886016</v>
      </c>
      <c r="N1513" s="38">
        <f>O1513-SUM(G1512:I1512)</f>
        <v>-617703000</v>
      </c>
      <c r="O1513" s="38">
        <f>E1513-F1513</f>
        <v>879297000</v>
      </c>
    </row>
    <row r="1514" spans="1:15" x14ac:dyDescent="0.35">
      <c r="A1514" s="2">
        <v>1575</v>
      </c>
      <c r="B1514" s="2" t="s">
        <v>649</v>
      </c>
      <c r="C1514" s="2" t="s">
        <v>15</v>
      </c>
      <c r="D1514" s="2" t="s">
        <v>16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s="2" t="s">
        <v>23</v>
      </c>
      <c r="K1514" s="2" t="s">
        <v>371</v>
      </c>
      <c r="L1514" s="2">
        <f>1-(F1514/E1514)</f>
        <v>0.4874121535077921</v>
      </c>
      <c r="M1514" s="2">
        <f>N1514/E1514</f>
        <v>0.19985326221424832</v>
      </c>
      <c r="N1514" s="38">
        <f>O1514-SUM(G1513:I1513)</f>
        <v>466068000</v>
      </c>
      <c r="O1514" s="38">
        <f>E1514-F1514</f>
        <v>1136670000</v>
      </c>
    </row>
    <row r="1515" spans="1:15" x14ac:dyDescent="0.35">
      <c r="A1515" s="2">
        <v>1576</v>
      </c>
      <c r="B1515" s="2" t="s">
        <v>649</v>
      </c>
      <c r="C1515" s="2" t="s">
        <v>17</v>
      </c>
      <c r="D1515" s="2" t="s">
        <v>18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s="2" t="s">
        <v>23</v>
      </c>
      <c r="K1515" s="2" t="s">
        <v>371</v>
      </c>
      <c r="L1515" s="2">
        <f>1-(F1515/E1515)</f>
        <v>0.49028034898536821</v>
      </c>
      <c r="M1515" s="2">
        <f>N1515/E1515</f>
        <v>0.20770335595275535</v>
      </c>
      <c r="N1515" s="38">
        <f>O1515-SUM(G1514:I1514)</f>
        <v>640634000</v>
      </c>
      <c r="O1515" s="38">
        <f>E1515-F1515</f>
        <v>1512206000</v>
      </c>
    </row>
    <row r="1516" spans="1:15" x14ac:dyDescent="0.35">
      <c r="A1516" s="2">
        <v>1577</v>
      </c>
      <c r="B1516" s="2" t="s">
        <v>649</v>
      </c>
      <c r="C1516" s="2" t="s">
        <v>19</v>
      </c>
      <c r="D1516" s="2" t="s">
        <v>20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s="2" t="s">
        <v>23</v>
      </c>
      <c r="K1516" s="2" t="s">
        <v>371</v>
      </c>
      <c r="L1516" s="2">
        <f>1-(F1516/E1516)</f>
        <v>0.48079649525535828</v>
      </c>
      <c r="M1516" s="2">
        <f>N1516/E1516</f>
        <v>0.18855336431919456</v>
      </c>
      <c r="N1516" s="38">
        <f>O1516-SUM(G1515:I1515)</f>
        <v>747296000</v>
      </c>
      <c r="O1516" s="38">
        <f>E1516-F1516</f>
        <v>1905547000</v>
      </c>
    </row>
    <row r="1517" spans="1:15" x14ac:dyDescent="0.35">
      <c r="A1517" s="2">
        <v>1578</v>
      </c>
      <c r="B1517" s="2" t="s">
        <v>650</v>
      </c>
      <c r="C1517" s="2" t="s">
        <v>11</v>
      </c>
      <c r="D1517" s="2" t="s">
        <v>12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s="2" t="s">
        <v>13</v>
      </c>
      <c r="K1517" s="2" t="s">
        <v>14</v>
      </c>
      <c r="L1517" s="2">
        <f>1-(F1517/E1517)</f>
        <v>0.52034883720930236</v>
      </c>
      <c r="M1517" s="2">
        <f>N1517/E1517</f>
        <v>0.4800549095607235</v>
      </c>
      <c r="N1517" s="38">
        <f>O1517-SUM(G1516:I1516)</f>
        <v>17835000000</v>
      </c>
      <c r="O1517" s="38">
        <f>E1517-F1517</f>
        <v>19332000000</v>
      </c>
    </row>
    <row r="1518" spans="1:15" x14ac:dyDescent="0.35">
      <c r="A1518" s="2">
        <v>1579</v>
      </c>
      <c r="B1518" s="2" t="s">
        <v>650</v>
      </c>
      <c r="C1518" s="2" t="s">
        <v>15</v>
      </c>
      <c r="D1518" s="2" t="s">
        <v>16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s="2" t="s">
        <v>13</v>
      </c>
      <c r="K1518" s="2" t="s">
        <v>14</v>
      </c>
      <c r="L1518" s="2">
        <f>1-(F1518/E1518)</f>
        <v>0.5508764596776301</v>
      </c>
      <c r="M1518" s="2">
        <f>N1518/E1518</f>
        <v>8.1428459468638151E-2</v>
      </c>
      <c r="N1518" s="38">
        <f>O1518-SUM(G1517:I1517)</f>
        <v>3117000000</v>
      </c>
      <c r="O1518" s="38">
        <f>E1518-F1518</f>
        <v>21087000000</v>
      </c>
    </row>
    <row r="1519" spans="1:15" x14ac:dyDescent="0.35">
      <c r="A1519" s="2">
        <v>1580</v>
      </c>
      <c r="B1519" s="2" t="s">
        <v>650</v>
      </c>
      <c r="C1519" s="2" t="s">
        <v>17</v>
      </c>
      <c r="D1519" s="2" t="s">
        <v>18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s="2" t="s">
        <v>13</v>
      </c>
      <c r="K1519" s="2" t="s">
        <v>14</v>
      </c>
      <c r="L1519" s="2">
        <f>1-(F1519/E1519)</f>
        <v>0.57299298218554795</v>
      </c>
      <c r="M1519" s="2">
        <f>N1519/E1519</f>
        <v>7.6399064291406388E-2</v>
      </c>
      <c r="N1519" s="38">
        <f>O1519-SUM(G1518:I1518)</f>
        <v>2972000000</v>
      </c>
      <c r="O1519" s="38">
        <f>E1519-F1519</f>
        <v>22290000000</v>
      </c>
    </row>
    <row r="1520" spans="1:15" x14ac:dyDescent="0.35">
      <c r="A1520" s="2">
        <v>1581</v>
      </c>
      <c r="B1520" s="2" t="s">
        <v>650</v>
      </c>
      <c r="C1520" s="2" t="s">
        <v>19</v>
      </c>
      <c r="D1520" s="2" t="s">
        <v>20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s="2" t="s">
        <v>13</v>
      </c>
      <c r="K1520" s="2" t="s">
        <v>14</v>
      </c>
      <c r="L1520" s="2">
        <f>1-(F1520/E1520)</f>
        <v>0.67964293260088737</v>
      </c>
      <c r="M1520" s="2">
        <f>N1520/E1520</f>
        <v>0.16532854426368054</v>
      </c>
      <c r="N1520" s="38">
        <f>O1520-SUM(G1519:I1519)</f>
        <v>6260000000</v>
      </c>
      <c r="O1520" s="38">
        <f>E1520-F1520</f>
        <v>25734000000</v>
      </c>
    </row>
    <row r="1521" spans="1:15" x14ac:dyDescent="0.35">
      <c r="A1521" s="2">
        <v>1582</v>
      </c>
      <c r="B1521" s="2" t="s">
        <v>651</v>
      </c>
      <c r="C1521" s="2" t="s">
        <v>11</v>
      </c>
      <c r="D1521" s="2" t="s">
        <v>12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s="2" t="s">
        <v>74</v>
      </c>
      <c r="K1521" s="2" t="s">
        <v>311</v>
      </c>
      <c r="L1521" s="2">
        <f>1-(F1521/E1521)</f>
        <v>0.65767249222731405</v>
      </c>
      <c r="M1521" s="2">
        <f>N1521/E1521</f>
        <v>-27.589133310633926</v>
      </c>
      <c r="N1521" s="38">
        <f>O1521-SUM(G1520:I1520)</f>
        <v>-19770704000</v>
      </c>
      <c r="O1521" s="38">
        <f>E1521-F1521</f>
        <v>471296000</v>
      </c>
    </row>
    <row r="1522" spans="1:15" x14ac:dyDescent="0.35">
      <c r="A1522" s="2">
        <v>1583</v>
      </c>
      <c r="B1522" s="2" t="s">
        <v>651</v>
      </c>
      <c r="C1522" s="2" t="s">
        <v>15</v>
      </c>
      <c r="D1522" s="2" t="s">
        <v>16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s="2" t="s">
        <v>74</v>
      </c>
      <c r="K1522" s="2" t="s">
        <v>311</v>
      </c>
      <c r="L1522" s="2">
        <f>1-(F1522/E1522)</f>
        <v>0.6592395042467909</v>
      </c>
      <c r="M1522" s="2">
        <f>N1522/E1522</f>
        <v>0.12686085336383257</v>
      </c>
      <c r="N1522" s="38">
        <f>O1522-SUM(G1521:I1521)</f>
        <v>96278000</v>
      </c>
      <c r="O1522" s="38">
        <f>E1522-F1522</f>
        <v>500314000</v>
      </c>
    </row>
    <row r="1523" spans="1:15" x14ac:dyDescent="0.35">
      <c r="A1523" s="2">
        <v>1584</v>
      </c>
      <c r="B1523" s="2" t="s">
        <v>651</v>
      </c>
      <c r="C1523" s="2" t="s">
        <v>17</v>
      </c>
      <c r="D1523" s="2" t="s">
        <v>18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s="2" t="s">
        <v>74</v>
      </c>
      <c r="K1523" s="2" t="s">
        <v>311</v>
      </c>
      <c r="L1523" s="2">
        <f>1-(F1523/E1523)</f>
        <v>0.66903939387271616</v>
      </c>
      <c r="M1523" s="2">
        <f>N1523/E1523</f>
        <v>0.20036892790869951</v>
      </c>
      <c r="N1523" s="38">
        <f>O1523-SUM(G1522:I1522)</f>
        <v>163911000</v>
      </c>
      <c r="O1523" s="38">
        <f>E1523-F1523</f>
        <v>547305000</v>
      </c>
    </row>
    <row r="1524" spans="1:15" x14ac:dyDescent="0.35">
      <c r="A1524" s="2">
        <v>1585</v>
      </c>
      <c r="B1524" s="2" t="s">
        <v>651</v>
      </c>
      <c r="C1524" s="2" t="s">
        <v>19</v>
      </c>
      <c r="D1524" s="2" t="s">
        <v>20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s="2" t="s">
        <v>74</v>
      </c>
      <c r="K1524" s="2" t="s">
        <v>311</v>
      </c>
      <c r="L1524" s="2">
        <f>1-(F1524/E1524)</f>
        <v>0.68474735032493594</v>
      </c>
      <c r="M1524" s="2">
        <f>N1524/E1524</f>
        <v>0.2146790098341452</v>
      </c>
      <c r="N1524" s="38">
        <f>O1524-SUM(G1523:I1523)</f>
        <v>192060000</v>
      </c>
      <c r="O1524" s="38">
        <f>E1524-F1524</f>
        <v>612601000</v>
      </c>
    </row>
    <row r="1525" spans="1:15" x14ac:dyDescent="0.35">
      <c r="A1525" s="2">
        <v>1590</v>
      </c>
      <c r="B1525" s="2" t="s">
        <v>652</v>
      </c>
      <c r="C1525" s="2" t="s">
        <v>11</v>
      </c>
      <c r="D1525" s="3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s="2" t="s">
        <v>23</v>
      </c>
      <c r="K1525" s="2" t="s">
        <v>106</v>
      </c>
      <c r="L1525" s="2">
        <f>1-(F1525/E1525)</f>
        <v>0.35296560396638943</v>
      </c>
      <c r="M1525" s="2">
        <f>N1525/E1525</f>
        <v>0.14893057377167318</v>
      </c>
      <c r="N1525" s="38">
        <f>O1525-SUM(G1524:I1524)</f>
        <v>330664000</v>
      </c>
      <c r="O1525" s="38">
        <f>E1525-F1525</f>
        <v>783674000</v>
      </c>
    </row>
    <row r="1526" spans="1:15" x14ac:dyDescent="0.35">
      <c r="A1526" s="2">
        <v>1591</v>
      </c>
      <c r="B1526" s="2" t="s">
        <v>652</v>
      </c>
      <c r="C1526" s="2" t="s">
        <v>15</v>
      </c>
      <c r="D1526" s="3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s="2" t="s">
        <v>23</v>
      </c>
      <c r="K1526" s="2" t="s">
        <v>106</v>
      </c>
      <c r="L1526" s="2">
        <f>1-(F1526/E1526)</f>
        <v>0.35245170231257483</v>
      </c>
      <c r="M1526" s="2">
        <f>N1526/E1526</f>
        <v>0.16938986502147665</v>
      </c>
      <c r="N1526" s="38">
        <f>O1526-SUM(G1525:I1525)</f>
        <v>452368000</v>
      </c>
      <c r="O1526" s="38">
        <f>E1526-F1526</f>
        <v>941248000</v>
      </c>
    </row>
    <row r="1527" spans="1:15" x14ac:dyDescent="0.35">
      <c r="A1527" s="2">
        <v>1592</v>
      </c>
      <c r="B1527" s="2" t="s">
        <v>652</v>
      </c>
      <c r="C1527" s="2" t="s">
        <v>17</v>
      </c>
      <c r="D1527" s="2" t="s">
        <v>61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s="2" t="s">
        <v>23</v>
      </c>
      <c r="K1527" s="2" t="s">
        <v>106</v>
      </c>
      <c r="L1527" s="2">
        <f>1-(F1527/E1527)</f>
        <v>0.35071199854135704</v>
      </c>
      <c r="M1527" s="2">
        <f>N1527/E1527</f>
        <v>0.16671875371178044</v>
      </c>
      <c r="N1527" s="38">
        <f>O1527-SUM(G1526:I1526)</f>
        <v>540397000</v>
      </c>
      <c r="O1527" s="38">
        <f>E1527-F1527</f>
        <v>1136787000</v>
      </c>
    </row>
    <row r="1528" spans="1:15" x14ac:dyDescent="0.35">
      <c r="A1528" s="2">
        <v>1593</v>
      </c>
      <c r="B1528" s="2" t="s">
        <v>652</v>
      </c>
      <c r="C1528" s="2" t="s">
        <v>19</v>
      </c>
      <c r="D1528" s="2" t="s">
        <v>62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s="2" t="s">
        <v>23</v>
      </c>
      <c r="K1528" s="2" t="s">
        <v>106</v>
      </c>
      <c r="L1528" s="2">
        <f>1-(F1528/E1528)</f>
        <v>0.35277575892251911</v>
      </c>
      <c r="M1528" s="2">
        <f>N1528/E1528</f>
        <v>0.1713320911002631</v>
      </c>
      <c r="N1528" s="38">
        <f>O1528-SUM(G1527:I1527)</f>
        <v>672327000</v>
      </c>
      <c r="O1528" s="38">
        <f>E1528-F1528</f>
        <v>1384333000</v>
      </c>
    </row>
    <row r="1529" spans="1:15" x14ac:dyDescent="0.35">
      <c r="A1529" s="2">
        <v>1594</v>
      </c>
      <c r="B1529" s="2" t="s">
        <v>653</v>
      </c>
      <c r="C1529" s="2" t="s">
        <v>11</v>
      </c>
      <c r="D1529" s="2" t="s">
        <v>16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s="2" t="s">
        <v>34</v>
      </c>
      <c r="K1529" s="2" t="s">
        <v>108</v>
      </c>
      <c r="L1529" s="2">
        <f>1-(F1529/E1529)</f>
        <v>0.2680240674672828</v>
      </c>
      <c r="M1529" s="2">
        <f>N1529/E1529</f>
        <v>0.26097564679277324</v>
      </c>
      <c r="N1529" s="38">
        <f>O1529-SUM(G1528:I1528)</f>
        <v>31966646000</v>
      </c>
      <c r="O1529" s="38">
        <f>E1529-F1529</f>
        <v>32830000000</v>
      </c>
    </row>
    <row r="1530" spans="1:15" x14ac:dyDescent="0.35">
      <c r="A1530" s="2">
        <v>1595</v>
      </c>
      <c r="B1530" s="2" t="s">
        <v>653</v>
      </c>
      <c r="C1530" s="2" t="s">
        <v>15</v>
      </c>
      <c r="D1530" s="2" t="s">
        <v>18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s="2" t="s">
        <v>34</v>
      </c>
      <c r="K1530" s="2" t="s">
        <v>108</v>
      </c>
      <c r="L1530" s="2">
        <f>1-(F1530/E1530)</f>
        <v>0.28236276959394213</v>
      </c>
      <c r="M1530" s="2">
        <f>N1530/E1530</f>
        <v>0.10449591489492159</v>
      </c>
      <c r="N1530" s="38">
        <f>O1530-SUM(G1529:I1529)</f>
        <v>13634000000</v>
      </c>
      <c r="O1530" s="38">
        <f>E1530-F1530</f>
        <v>36841000000</v>
      </c>
    </row>
    <row r="1531" spans="1:15" x14ac:dyDescent="0.35">
      <c r="A1531" s="2">
        <v>1596</v>
      </c>
      <c r="B1531" s="2" t="s">
        <v>653</v>
      </c>
      <c r="C1531" s="2" t="s">
        <v>17</v>
      </c>
      <c r="D1531" s="2" t="s">
        <v>20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s="2" t="s">
        <v>34</v>
      </c>
      <c r="K1531" s="2" t="s">
        <v>108</v>
      </c>
      <c r="L1531" s="2">
        <f>1-(F1531/E1531)</f>
        <v>0.33882640493421678</v>
      </c>
      <c r="M1531" s="2">
        <f>N1531/E1531</f>
        <v>0.16972509181640538</v>
      </c>
      <c r="N1531" s="38">
        <f>O1531-SUM(G1530:I1530)</f>
        <v>26665000000</v>
      </c>
      <c r="O1531" s="38">
        <f>E1531-F1531</f>
        <v>53232000000</v>
      </c>
    </row>
    <row r="1532" spans="1:15" x14ac:dyDescent="0.35">
      <c r="A1532" s="2">
        <v>1597</v>
      </c>
      <c r="B1532" s="2" t="s">
        <v>653</v>
      </c>
      <c r="C1532" s="2" t="s">
        <v>19</v>
      </c>
      <c r="D1532" s="2" t="s">
        <v>78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s="2" t="s">
        <v>34</v>
      </c>
      <c r="K1532" s="2" t="s">
        <v>108</v>
      </c>
      <c r="L1532" s="2">
        <f>1-(F1532/E1532)</f>
        <v>0.36681454230685995</v>
      </c>
      <c r="M1532" s="2">
        <f>N1532/E1532</f>
        <v>0.13844946981172906</v>
      </c>
      <c r="N1532" s="38">
        <f>O1532-SUM(G1531:I1531)</f>
        <v>25591000000</v>
      </c>
      <c r="O1532" s="38">
        <f>E1532-F1532</f>
        <v>67802000000</v>
      </c>
    </row>
    <row r="1533" spans="1:15" x14ac:dyDescent="0.35">
      <c r="A1533" s="2">
        <v>1598</v>
      </c>
      <c r="B1533" s="2" t="s">
        <v>654</v>
      </c>
      <c r="C1533" s="2" t="s">
        <v>11</v>
      </c>
      <c r="D1533" s="2" t="s">
        <v>12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s="2" t="s">
        <v>69</v>
      </c>
      <c r="K1533" s="2" t="s">
        <v>481</v>
      </c>
      <c r="L1533" s="2">
        <f>1-(F1533/E1533)</f>
        <v>0.31794320710576873</v>
      </c>
      <c r="M1533" s="2">
        <f>N1533/E1533</f>
        <v>-4.9003081195199423</v>
      </c>
      <c r="N1533" s="38">
        <f>O1533-SUM(G1532:I1532)</f>
        <v>-51528700000</v>
      </c>
      <c r="O1533" s="38">
        <f>E1533-F1533</f>
        <v>3343300000</v>
      </c>
    </row>
    <row r="1534" spans="1:15" x14ac:dyDescent="0.35">
      <c r="A1534" s="2">
        <v>1599</v>
      </c>
      <c r="B1534" s="2" t="s">
        <v>654</v>
      </c>
      <c r="C1534" s="2" t="s">
        <v>15</v>
      </c>
      <c r="D1534" s="2" t="s">
        <v>16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s="2" t="s">
        <v>69</v>
      </c>
      <c r="K1534" s="2" t="s">
        <v>481</v>
      </c>
      <c r="L1534" s="2">
        <f>1-(F1534/E1534)</f>
        <v>0.32118125880060955</v>
      </c>
      <c r="M1534" s="2">
        <f>N1534/E1534</f>
        <v>0.13326775070887101</v>
      </c>
      <c r="N1534" s="38">
        <f>O1534-SUM(G1533:I1533)</f>
        <v>1381800000</v>
      </c>
      <c r="O1534" s="38">
        <f>E1534-F1534</f>
        <v>3330200000</v>
      </c>
    </row>
    <row r="1535" spans="1:15" x14ac:dyDescent="0.35">
      <c r="A1535" s="2">
        <v>1600</v>
      </c>
      <c r="B1535" s="2" t="s">
        <v>654</v>
      </c>
      <c r="C1535" s="2" t="s">
        <v>17</v>
      </c>
      <c r="D1535" s="2" t="s">
        <v>18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s="2" t="s">
        <v>69</v>
      </c>
      <c r="K1535" s="2" t="s">
        <v>481</v>
      </c>
      <c r="L1535" s="2">
        <f>1-(F1535/E1535)</f>
        <v>0.26627393225331375</v>
      </c>
      <c r="M1535" s="2">
        <f>N1535/E1535</f>
        <v>7.9965794099482165E-2</v>
      </c>
      <c r="N1535" s="38">
        <f>O1535-SUM(G1534:I1534)</f>
        <v>841600000</v>
      </c>
      <c r="O1535" s="38">
        <f>E1535-F1535</f>
        <v>2802400000</v>
      </c>
    </row>
    <row r="1536" spans="1:15" x14ac:dyDescent="0.35">
      <c r="A1536" s="2">
        <v>1601</v>
      </c>
      <c r="B1536" s="2" t="s">
        <v>654</v>
      </c>
      <c r="C1536" s="2" t="s">
        <v>19</v>
      </c>
      <c r="D1536" s="2" t="s">
        <v>20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s="2" t="s">
        <v>69</v>
      </c>
      <c r="K1536" s="2" t="s">
        <v>481</v>
      </c>
      <c r="L1536" s="2">
        <f>1-(F1536/E1536)</f>
        <v>0.32818950173790684</v>
      </c>
      <c r="M1536" s="2">
        <f>N1536/E1536</f>
        <v>0.13316187228015244</v>
      </c>
      <c r="N1536" s="38">
        <f>O1536-SUM(G1535:I1535)</f>
        <v>1429000000</v>
      </c>
      <c r="O1536" s="38">
        <f>E1536-F1536</f>
        <v>3521900000</v>
      </c>
    </row>
    <row r="1537" spans="1:15" x14ac:dyDescent="0.35">
      <c r="A1537" s="2">
        <v>1602</v>
      </c>
      <c r="B1537" s="2" t="s">
        <v>655</v>
      </c>
      <c r="C1537" s="2" t="s">
        <v>11</v>
      </c>
      <c r="D1537" s="2" t="s">
        <v>16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s="2" t="s">
        <v>13</v>
      </c>
      <c r="K1537" s="2" t="s">
        <v>242</v>
      </c>
      <c r="L1537" s="2">
        <f>1-(F1537/E1537)</f>
        <v>0.73368847607339616</v>
      </c>
      <c r="M1537" s="2">
        <f>N1537/E1537</f>
        <v>0.63667076446751358</v>
      </c>
      <c r="N1537" s="38">
        <f>O1537-SUM(G1536:I1536)</f>
        <v>13983200000</v>
      </c>
      <c r="O1537" s="38">
        <f>E1537-F1537</f>
        <v>16114000000</v>
      </c>
    </row>
    <row r="1538" spans="1:15" x14ac:dyDescent="0.35">
      <c r="A1538" s="2">
        <v>1603</v>
      </c>
      <c r="B1538" s="2" t="s">
        <v>655</v>
      </c>
      <c r="C1538" s="2" t="s">
        <v>15</v>
      </c>
      <c r="D1538" s="2" t="s">
        <v>18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s="2" t="s">
        <v>13</v>
      </c>
      <c r="K1538" s="2" t="s">
        <v>242</v>
      </c>
      <c r="L1538" s="2">
        <f>1-(F1538/E1538)</f>
        <v>0.74583124895781228</v>
      </c>
      <c r="M1538" s="2">
        <f>N1538/E1538</f>
        <v>0.38448390862097714</v>
      </c>
      <c r="N1538" s="38">
        <f>O1538-SUM(G1537:I1537)</f>
        <v>9223000000</v>
      </c>
      <c r="O1538" s="38">
        <f>E1538-F1538</f>
        <v>17891000000</v>
      </c>
    </row>
    <row r="1539" spans="1:15" x14ac:dyDescent="0.35">
      <c r="A1539" s="2">
        <v>1604</v>
      </c>
      <c r="B1539" s="2" t="s">
        <v>655</v>
      </c>
      <c r="C1539" s="2" t="s">
        <v>17</v>
      </c>
      <c r="D1539" s="2" t="s">
        <v>20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s="2" t="s">
        <v>13</v>
      </c>
      <c r="K1539" s="2" t="s">
        <v>242</v>
      </c>
      <c r="L1539" s="2">
        <f>1-(F1539/E1539)</f>
        <v>0.7967267225966167</v>
      </c>
      <c r="M1539" s="2">
        <f>N1539/E1539</f>
        <v>0.37780222802915692</v>
      </c>
      <c r="N1539" s="38">
        <f>O1539-SUM(G1538:I1538)</f>
        <v>8241000000</v>
      </c>
      <c r="O1539" s="38">
        <f>E1539-F1539</f>
        <v>17379000000</v>
      </c>
    </row>
    <row r="1540" spans="1:15" x14ac:dyDescent="0.35">
      <c r="A1540" s="2">
        <v>1605</v>
      </c>
      <c r="B1540" s="2" t="s">
        <v>655</v>
      </c>
      <c r="C1540" s="2" t="s">
        <v>19</v>
      </c>
      <c r="D1540" s="2" t="s">
        <v>78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s="2" t="s">
        <v>13</v>
      </c>
      <c r="K1540" s="2" t="s">
        <v>242</v>
      </c>
      <c r="L1540" s="2">
        <f>1-(F1540/E1540)</f>
        <v>0.81209568226267492</v>
      </c>
      <c r="M1540" s="2">
        <f>N1540/E1540</f>
        <v>0.34436587934406498</v>
      </c>
      <c r="N1540" s="38">
        <f>O1540-SUM(G1539:I1539)</f>
        <v>6867000000</v>
      </c>
      <c r="O1540" s="38">
        <f>E1540-F1540</f>
        <v>16194000000</v>
      </c>
    </row>
    <row r="1541" spans="1:15" x14ac:dyDescent="0.35">
      <c r="A1541" s="2">
        <v>1606</v>
      </c>
      <c r="B1541" s="2" t="s">
        <v>656</v>
      </c>
      <c r="C1541" s="2" t="s">
        <v>11</v>
      </c>
      <c r="D1541" s="2" t="s">
        <v>12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s="2" t="s">
        <v>13</v>
      </c>
      <c r="K1541" s="2" t="s">
        <v>195</v>
      </c>
      <c r="L1541" s="2">
        <f>1-(F1541/E1541)</f>
        <v>0.74921942838139932</v>
      </c>
      <c r="M1541" s="2">
        <f>N1541/E1541</f>
        <v>0.58438487261440686</v>
      </c>
      <c r="N1541" s="38">
        <f>O1541-SUM(G1540:I1540)</f>
        <v>31631000000</v>
      </c>
      <c r="O1541" s="38">
        <f>E1541-F1541</f>
        <v>40553000000</v>
      </c>
    </row>
    <row r="1542" spans="1:15" x14ac:dyDescent="0.35">
      <c r="A1542" s="2">
        <v>1607</v>
      </c>
      <c r="B1542" s="2" t="s">
        <v>656</v>
      </c>
      <c r="C1542" s="2" t="s">
        <v>15</v>
      </c>
      <c r="D1542" s="2" t="s">
        <v>16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s="2" t="s">
        <v>13</v>
      </c>
      <c r="K1542" s="2" t="s">
        <v>195</v>
      </c>
      <c r="L1542" s="2">
        <f>1-(F1542/E1542)</f>
        <v>0.7528229734117392</v>
      </c>
      <c r="M1542" s="2">
        <f>N1542/E1542</f>
        <v>4.5546376131895092E-2</v>
      </c>
      <c r="N1542" s="38">
        <f>O1542-SUM(G1541:I1541)</f>
        <v>2525000000</v>
      </c>
      <c r="O1542" s="38">
        <f>E1542-F1542</f>
        <v>41735000000</v>
      </c>
    </row>
    <row r="1543" spans="1:15" x14ac:dyDescent="0.35">
      <c r="A1543" s="2">
        <v>1608</v>
      </c>
      <c r="B1543" s="2" t="s">
        <v>656</v>
      </c>
      <c r="C1543" s="2" t="s">
        <v>17</v>
      </c>
      <c r="D1543" s="2" t="s">
        <v>18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s="2" t="s">
        <v>13</v>
      </c>
      <c r="K1543" s="2" t="s">
        <v>195</v>
      </c>
      <c r="L1543" s="2">
        <f>1-(F1543/E1543)</f>
        <v>0.74656546228877585</v>
      </c>
      <c r="M1543" s="2">
        <f>N1543/E1543</f>
        <v>0.1506559967028438</v>
      </c>
      <c r="N1543" s="38">
        <f>O1543-SUM(G1542:I1542)</f>
        <v>8773000000</v>
      </c>
      <c r="O1543" s="38">
        <f>E1543-F1543</f>
        <v>43474000000</v>
      </c>
    </row>
    <row r="1544" spans="1:15" x14ac:dyDescent="0.35">
      <c r="A1544" s="2">
        <v>1609</v>
      </c>
      <c r="B1544" s="2" t="s">
        <v>656</v>
      </c>
      <c r="C1544" s="2" t="s">
        <v>19</v>
      </c>
      <c r="D1544" s="2" t="s">
        <v>20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s="2" t="s">
        <v>13</v>
      </c>
      <c r="K1544" s="2" t="s">
        <v>195</v>
      </c>
      <c r="L1544" s="2">
        <f>1-(F1544/E1544)</f>
        <v>0.77816424789678396</v>
      </c>
      <c r="M1544" s="2">
        <f>N1544/E1544</f>
        <v>0.11839692956153727</v>
      </c>
      <c r="N1544" s="38">
        <f>O1544-SUM(G1543:I1543)</f>
        <v>6910000000</v>
      </c>
      <c r="O1544" s="38">
        <f>E1544-F1544</f>
        <v>45416000000</v>
      </c>
    </row>
    <row r="1545" spans="1:15" x14ac:dyDescent="0.35">
      <c r="A1545" s="2">
        <v>1610</v>
      </c>
      <c r="B1545" s="2" t="s">
        <v>657</v>
      </c>
      <c r="C1545" s="2" t="s">
        <v>11</v>
      </c>
      <c r="D1545" s="2" t="s">
        <v>59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s="2" t="s">
        <v>23</v>
      </c>
      <c r="K1545" s="2" t="s">
        <v>334</v>
      </c>
      <c r="L1545" s="2">
        <f>1-(F1545/E1545)</f>
        <v>0.36907287315402026</v>
      </c>
      <c r="M1545" s="2">
        <f>N1545/E1545</f>
        <v>-13.13683515657844</v>
      </c>
      <c r="N1545" s="38">
        <f>O1545-SUM(G1544:I1544)</f>
        <v>-36716469000</v>
      </c>
      <c r="O1545" s="38">
        <f>E1545-F1545</f>
        <v>1031531000</v>
      </c>
    </row>
    <row r="1546" spans="1:15" x14ac:dyDescent="0.35">
      <c r="A1546" s="2">
        <v>1611</v>
      </c>
      <c r="B1546" s="2" t="s">
        <v>657</v>
      </c>
      <c r="C1546" s="2" t="s">
        <v>15</v>
      </c>
      <c r="D1546" s="2" t="s">
        <v>60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s="2" t="s">
        <v>23</v>
      </c>
      <c r="K1546" s="2" t="s">
        <v>334</v>
      </c>
      <c r="L1546" s="2">
        <f>1-(F1546/E1546)</f>
        <v>0.37625185964657648</v>
      </c>
      <c r="M1546" s="2">
        <f>N1546/E1546</f>
        <v>0.16331714296081654</v>
      </c>
      <c r="N1546" s="38">
        <f>O1546-SUM(G1545:I1545)</f>
        <v>504096000</v>
      </c>
      <c r="O1546" s="38">
        <f>E1546-F1546</f>
        <v>1161342000</v>
      </c>
    </row>
    <row r="1547" spans="1:15" x14ac:dyDescent="0.35">
      <c r="A1547" s="2">
        <v>1612</v>
      </c>
      <c r="B1547" s="2" t="s">
        <v>657</v>
      </c>
      <c r="C1547" s="2" t="s">
        <v>17</v>
      </c>
      <c r="D1547" s="2" t="s">
        <v>61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s="2" t="s">
        <v>23</v>
      </c>
      <c r="K1547" s="2" t="s">
        <v>334</v>
      </c>
      <c r="L1547" s="2">
        <f>1-(F1547/E1547)</f>
        <v>0.35356688996372942</v>
      </c>
      <c r="M1547" s="2">
        <f>N1547/E1547</f>
        <v>0.13253349230246544</v>
      </c>
      <c r="N1547" s="38">
        <f>O1547-SUM(G1546:I1546)</f>
        <v>440419000</v>
      </c>
      <c r="O1547" s="38">
        <f>E1547-F1547</f>
        <v>1174930000</v>
      </c>
    </row>
    <row r="1548" spans="1:15" x14ac:dyDescent="0.35">
      <c r="A1548" s="2">
        <v>1613</v>
      </c>
      <c r="B1548" s="2" t="s">
        <v>657</v>
      </c>
      <c r="C1548" s="2" t="s">
        <v>19</v>
      </c>
      <c r="D1548" s="2" t="s">
        <v>62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s="2" t="s">
        <v>23</v>
      </c>
      <c r="K1548" s="2" t="s">
        <v>334</v>
      </c>
      <c r="L1548" s="2">
        <f>1-(F1548/E1548)</f>
        <v>0.34886944890967952</v>
      </c>
      <c r="M1548" s="2">
        <f>N1548/E1548</f>
        <v>0.11388729727203645</v>
      </c>
      <c r="N1548" s="38">
        <f>O1548-SUM(G1547:I1547)</f>
        <v>392357000</v>
      </c>
      <c r="O1548" s="38">
        <f>E1548-F1548</f>
        <v>1201902000</v>
      </c>
    </row>
    <row r="1549" spans="1:15" x14ac:dyDescent="0.35">
      <c r="A1549" s="2">
        <v>1614</v>
      </c>
      <c r="B1549" s="2" t="s">
        <v>658</v>
      </c>
      <c r="C1549" s="2" t="s">
        <v>11</v>
      </c>
      <c r="D1549" s="2" t="s">
        <v>409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s="2" t="s">
        <v>69</v>
      </c>
      <c r="K1549" s="2" t="s">
        <v>139</v>
      </c>
      <c r="L1549" s="2">
        <f>1-(F1549/E1549)</f>
        <v>0.34761800415930089</v>
      </c>
      <c r="M1549" s="2">
        <f>N1549/E1549</f>
        <v>-4.9077780896432746E-4</v>
      </c>
      <c r="N1549" s="38">
        <f>O1549-SUM(G1548:I1548)</f>
        <v>-1196000</v>
      </c>
      <c r="O1549" s="38">
        <f>E1549-F1549</f>
        <v>847127000</v>
      </c>
    </row>
    <row r="1550" spans="1:15" x14ac:dyDescent="0.35">
      <c r="A1550" s="2">
        <v>1615</v>
      </c>
      <c r="B1550" s="2" t="s">
        <v>658</v>
      </c>
      <c r="C1550" s="2" t="s">
        <v>15</v>
      </c>
      <c r="D1550" s="2" t="s">
        <v>410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s="2" t="s">
        <v>69</v>
      </c>
      <c r="K1550" s="2" t="s">
        <v>139</v>
      </c>
      <c r="L1550" s="2">
        <f>1-(F1550/E1550)</f>
        <v>0.35488174651303817</v>
      </c>
      <c r="M1550" s="2">
        <f>N1550/E1550</f>
        <v>0.15120355771174449</v>
      </c>
      <c r="N1550" s="38">
        <f>O1550-SUM(G1549:I1549)</f>
        <v>374002000</v>
      </c>
      <c r="O1550" s="38">
        <f>E1550-F1550</f>
        <v>877800000</v>
      </c>
    </row>
    <row r="1551" spans="1:15" x14ac:dyDescent="0.35">
      <c r="A1551" s="2">
        <v>1616</v>
      </c>
      <c r="B1551" s="2" t="s">
        <v>658</v>
      </c>
      <c r="C1551" s="2" t="s">
        <v>17</v>
      </c>
      <c r="D1551" s="2" t="s">
        <v>411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s="2" t="s">
        <v>69</v>
      </c>
      <c r="K1551" s="2" t="s">
        <v>139</v>
      </c>
      <c r="L1551" s="2">
        <f>1-(F1551/E1551)</f>
        <v>0.34100877192982459</v>
      </c>
      <c r="M1551" s="2">
        <f>N1551/E1551</f>
        <v>0.1208248987854251</v>
      </c>
      <c r="N1551" s="38">
        <f>O1551-SUM(G1550:I1550)</f>
        <v>286500000</v>
      </c>
      <c r="O1551" s="38">
        <f>E1551-F1551</f>
        <v>808600000</v>
      </c>
    </row>
    <row r="1552" spans="1:15" x14ac:dyDescent="0.35">
      <c r="A1552" s="2">
        <v>1617</v>
      </c>
      <c r="B1552" s="2" t="s">
        <v>658</v>
      </c>
      <c r="C1552" s="2" t="s">
        <v>19</v>
      </c>
      <c r="D1552" s="2" t="s">
        <v>231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s="2" t="s">
        <v>69</v>
      </c>
      <c r="K1552" s="2" t="s">
        <v>139</v>
      </c>
      <c r="L1552" s="2">
        <f>1-(F1552/E1552)</f>
        <v>0.33995406026212671</v>
      </c>
      <c r="M1552" s="2">
        <f>N1552/E1552</f>
        <v>0.10561635814979958</v>
      </c>
      <c r="N1552" s="38">
        <f>O1552-SUM(G1551:I1551)</f>
        <v>234500000</v>
      </c>
      <c r="O1552" s="38">
        <f>E1552-F1552</f>
        <v>754800000</v>
      </c>
    </row>
    <row r="1553" spans="1:15" x14ac:dyDescent="0.35">
      <c r="A1553" s="2">
        <v>1618</v>
      </c>
      <c r="B1553" s="2" t="s">
        <v>659</v>
      </c>
      <c r="C1553" s="2" t="s">
        <v>11</v>
      </c>
      <c r="D1553" s="2" t="s">
        <v>16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s="2" t="s">
        <v>13</v>
      </c>
      <c r="K1553" s="2" t="s">
        <v>213</v>
      </c>
      <c r="L1553" s="2">
        <f>1-(F1553/E1553)</f>
        <v>0.28501766784452298</v>
      </c>
      <c r="M1553" s="2">
        <f>N1553/E1553</f>
        <v>0.27652650176678445</v>
      </c>
      <c r="N1553" s="38">
        <f>O1553-SUM(G1552:I1552)</f>
        <v>15651400000</v>
      </c>
      <c r="O1553" s="38">
        <f>E1553-F1553</f>
        <v>16132000000</v>
      </c>
    </row>
    <row r="1554" spans="1:15" x14ac:dyDescent="0.35">
      <c r="A1554" s="2">
        <v>1619</v>
      </c>
      <c r="B1554" s="2" t="s">
        <v>659</v>
      </c>
      <c r="C1554" s="2" t="s">
        <v>15</v>
      </c>
      <c r="D1554" s="2" t="s">
        <v>18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s="2" t="s">
        <v>13</v>
      </c>
      <c r="K1554" s="2" t="s">
        <v>213</v>
      </c>
      <c r="L1554" s="2">
        <f>1-(F1554/E1554)</f>
        <v>0.29364421416234887</v>
      </c>
      <c r="M1554" s="2">
        <f>N1554/E1554</f>
        <v>0.16267702936096717</v>
      </c>
      <c r="N1554" s="38">
        <f>O1554-SUM(G1553:I1553)</f>
        <v>9419000000</v>
      </c>
      <c r="O1554" s="38">
        <f>E1554-F1554</f>
        <v>17002000000</v>
      </c>
    </row>
    <row r="1555" spans="1:15" x14ac:dyDescent="0.35">
      <c r="A1555" s="2">
        <v>1620</v>
      </c>
      <c r="B1555" s="2" t="s">
        <v>659</v>
      </c>
      <c r="C1555" s="2" t="s">
        <v>17</v>
      </c>
      <c r="D1555" s="2" t="s">
        <v>20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s="2" t="s">
        <v>13</v>
      </c>
      <c r="K1555" s="2" t="s">
        <v>213</v>
      </c>
      <c r="L1555" s="2">
        <f>1-(F1555/E1555)</f>
        <v>0.27927911868515809</v>
      </c>
      <c r="M1555" s="2">
        <f>N1555/E1555</f>
        <v>0.14720667403472495</v>
      </c>
      <c r="N1555" s="38">
        <f>O1555-SUM(G1554:I1554)</f>
        <v>8258000000</v>
      </c>
      <c r="O1555" s="38">
        <f>E1555-F1555</f>
        <v>15667000000</v>
      </c>
    </row>
    <row r="1556" spans="1:15" x14ac:dyDescent="0.35">
      <c r="A1556" s="2">
        <v>1621</v>
      </c>
      <c r="B1556" s="2" t="s">
        <v>659</v>
      </c>
      <c r="C1556" s="2" t="s">
        <v>19</v>
      </c>
      <c r="D1556" s="2" t="s">
        <v>78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s="2" t="s">
        <v>13</v>
      </c>
      <c r="K1556" s="2" t="s">
        <v>213</v>
      </c>
      <c r="L1556" s="2">
        <f>1-(F1556/E1556)</f>
        <v>0.27573195444064003</v>
      </c>
      <c r="M1556" s="2">
        <f>N1556/E1556</f>
        <v>0.12941094263154218</v>
      </c>
      <c r="N1556" s="38">
        <f>O1556-SUM(G1555:I1555)</f>
        <v>7408000000</v>
      </c>
      <c r="O1556" s="38">
        <f>E1556-F1556</f>
        <v>15784000000</v>
      </c>
    </row>
    <row r="1557" spans="1:15" x14ac:dyDescent="0.35">
      <c r="A1557" s="2">
        <v>1622</v>
      </c>
      <c r="B1557" s="2" t="s">
        <v>660</v>
      </c>
      <c r="C1557" s="2" t="s">
        <v>11</v>
      </c>
      <c r="D1557" s="2" t="s">
        <v>37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s="2" t="s">
        <v>28</v>
      </c>
      <c r="K1557" s="2" t="s">
        <v>80</v>
      </c>
      <c r="L1557" s="2">
        <f>1-(F1557/E1557)</f>
        <v>0.83596535914416714</v>
      </c>
      <c r="M1557" s="2">
        <f>N1557/E1557</f>
        <v>0.18967566649685855</v>
      </c>
      <c r="N1557" s="38">
        <f>O1557-SUM(G1556:I1556)</f>
        <v>2234000000</v>
      </c>
      <c r="O1557" s="38">
        <f>E1557-F1557</f>
        <v>9846000000</v>
      </c>
    </row>
    <row r="1558" spans="1:15" x14ac:dyDescent="0.35">
      <c r="A1558" s="2">
        <v>1623</v>
      </c>
      <c r="B1558" s="2" t="s">
        <v>660</v>
      </c>
      <c r="C1558" s="2" t="s">
        <v>15</v>
      </c>
      <c r="D1558" s="2" t="s">
        <v>39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s="2" t="s">
        <v>28</v>
      </c>
      <c r="K1558" s="2" t="s">
        <v>80</v>
      </c>
      <c r="L1558" s="2">
        <f>1-(F1558/E1558)</f>
        <v>0.85238545111006148</v>
      </c>
      <c r="M1558" s="2">
        <f>N1558/E1558</f>
        <v>0.64737836561171469</v>
      </c>
      <c r="N1558" s="38">
        <f>O1558-SUM(G1557:I1557)</f>
        <v>8223000000</v>
      </c>
      <c r="O1558" s="38">
        <f>E1558-F1558</f>
        <v>10827000000</v>
      </c>
    </row>
    <row r="1559" spans="1:15" x14ac:dyDescent="0.35">
      <c r="A1559" s="2">
        <v>1624</v>
      </c>
      <c r="B1559" s="2" t="s">
        <v>660</v>
      </c>
      <c r="C1559" s="2" t="s">
        <v>17</v>
      </c>
      <c r="D1559" s="2" t="s">
        <v>40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s="2" t="s">
        <v>28</v>
      </c>
      <c r="K1559" s="2" t="s">
        <v>80</v>
      </c>
      <c r="L1559" s="2">
        <f>1-(F1559/E1559)</f>
        <v>0.85021613832853027</v>
      </c>
      <c r="M1559" s="2">
        <f>N1559/E1559</f>
        <v>0.6573487031700288</v>
      </c>
      <c r="N1559" s="38">
        <f>O1559-SUM(G1558:I1558)</f>
        <v>9124000000</v>
      </c>
      <c r="O1559" s="38">
        <f>E1559-F1559</f>
        <v>11801000000</v>
      </c>
    </row>
    <row r="1560" spans="1:15" x14ac:dyDescent="0.35">
      <c r="A1560" s="2">
        <v>1625</v>
      </c>
      <c r="B1560" s="2" t="s">
        <v>660</v>
      </c>
      <c r="C1560" s="2" t="s">
        <v>19</v>
      </c>
      <c r="D1560" s="2" t="s">
        <v>41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s="2" t="s">
        <v>28</v>
      </c>
      <c r="K1560" s="2" t="s">
        <v>80</v>
      </c>
      <c r="L1560" s="2">
        <f>1-(F1560/E1560)</f>
        <v>0.85240684259382049</v>
      </c>
      <c r="M1560" s="2">
        <f>N1560/E1560</f>
        <v>0.67186049595544362</v>
      </c>
      <c r="N1560" s="38">
        <f>O1560-SUM(G1559:I1559)</f>
        <v>10133000000</v>
      </c>
      <c r="O1560" s="38">
        <f>E1560-F1560</f>
        <v>12856000000</v>
      </c>
    </row>
    <row r="1561" spans="1:15" x14ac:dyDescent="0.35">
      <c r="A1561" s="2">
        <v>1626</v>
      </c>
      <c r="B1561" s="2" t="s">
        <v>661</v>
      </c>
      <c r="C1561" s="2" t="s">
        <v>11</v>
      </c>
      <c r="D1561" s="2" t="s">
        <v>422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s="2" t="s">
        <v>34</v>
      </c>
      <c r="K1561" s="2" t="s">
        <v>43</v>
      </c>
      <c r="L1561" s="2">
        <f>1-(F1561/E1561)</f>
        <v>0.42464517106782873</v>
      </c>
      <c r="M1561" s="2">
        <f>N1561/E1561</f>
        <v>-1.2645067088654478</v>
      </c>
      <c r="N1561" s="38">
        <f>O1561-SUM(G1560:I1560)</f>
        <v>-3721313000</v>
      </c>
      <c r="O1561" s="38">
        <f>E1561-F1561</f>
        <v>1249687000</v>
      </c>
    </row>
    <row r="1562" spans="1:15" x14ac:dyDescent="0.35">
      <c r="A1562" s="2">
        <v>1627</v>
      </c>
      <c r="B1562" s="2" t="s">
        <v>661</v>
      </c>
      <c r="C1562" s="2" t="s">
        <v>15</v>
      </c>
      <c r="D1562" s="2" t="s">
        <v>423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s="2" t="s">
        <v>34</v>
      </c>
      <c r="K1562" s="2" t="s">
        <v>43</v>
      </c>
      <c r="L1562" s="2">
        <f>1-(F1562/E1562)</f>
        <v>0.42681487310643318</v>
      </c>
      <c r="M1562" s="2">
        <f>N1562/E1562</f>
        <v>0.21670371827660831</v>
      </c>
      <c r="N1562" s="38">
        <f>O1562-SUM(G1561:I1561)</f>
        <v>660903000</v>
      </c>
      <c r="O1562" s="38">
        <f>E1562-F1562</f>
        <v>1301700000</v>
      </c>
    </row>
    <row r="1563" spans="1:15" x14ac:dyDescent="0.35">
      <c r="A1563" s="2">
        <v>1628</v>
      </c>
      <c r="B1563" s="2" t="s">
        <v>661</v>
      </c>
      <c r="C1563" s="2" t="s">
        <v>17</v>
      </c>
      <c r="D1563" s="3">
        <v>42045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s="2" t="s">
        <v>34</v>
      </c>
      <c r="K1563" s="2" t="s">
        <v>43</v>
      </c>
      <c r="L1563" s="2">
        <f>1-(F1563/E1563)</f>
        <v>0.41389435642605921</v>
      </c>
      <c r="M1563" s="2">
        <f>N1563/E1563</f>
        <v>0.18627988770933496</v>
      </c>
      <c r="N1563" s="38">
        <f>O1563-SUM(G1562:I1562)</f>
        <v>577300000</v>
      </c>
      <c r="O1563" s="38">
        <f>E1563-F1563</f>
        <v>1282700000</v>
      </c>
    </row>
    <row r="1564" spans="1:15" x14ac:dyDescent="0.35">
      <c r="A1564" s="2">
        <v>1629</v>
      </c>
      <c r="B1564" s="2" t="s">
        <v>661</v>
      </c>
      <c r="C1564" s="2" t="s">
        <v>19</v>
      </c>
      <c r="D1564" s="2" t="s">
        <v>41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s="2" t="s">
        <v>34</v>
      </c>
      <c r="K1564" s="2" t="s">
        <v>43</v>
      </c>
      <c r="L1564" s="2">
        <f>1-(F1564/E1564)</f>
        <v>0.42305301758965752</v>
      </c>
      <c r="M1564" s="2">
        <f>N1564/E1564</f>
        <v>0.19504008950214433</v>
      </c>
      <c r="N1564" s="38">
        <f>O1564-SUM(G1563:I1563)</f>
        <v>627600000</v>
      </c>
      <c r="O1564" s="38">
        <f>E1564-F1564</f>
        <v>1361300000</v>
      </c>
    </row>
    <row r="1565" spans="1:15" x14ac:dyDescent="0.35">
      <c r="A1565" s="2">
        <v>1630</v>
      </c>
      <c r="B1565" s="2" t="s">
        <v>662</v>
      </c>
      <c r="C1565" s="2" t="s">
        <v>11</v>
      </c>
      <c r="D1565" s="2" t="s">
        <v>12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s="2" t="s">
        <v>23</v>
      </c>
      <c r="K1565" s="2" t="s">
        <v>371</v>
      </c>
      <c r="L1565" s="2">
        <f>1-(F1565/E1565)</f>
        <v>0.46526125577960364</v>
      </c>
      <c r="M1565" s="2">
        <f>N1565/E1565</f>
        <v>0.39076577766891196</v>
      </c>
      <c r="N1565" s="38">
        <f>O1565-SUM(G1564:I1564)</f>
        <v>4251475000</v>
      </c>
      <c r="O1565" s="38">
        <f>E1565-F1565</f>
        <v>5061975000</v>
      </c>
    </row>
    <row r="1566" spans="1:15" x14ac:dyDescent="0.35">
      <c r="A1566" s="2">
        <v>1631</v>
      </c>
      <c r="B1566" s="2" t="s">
        <v>662</v>
      </c>
      <c r="C1566" s="2" t="s">
        <v>15</v>
      </c>
      <c r="D1566" s="2" t="s">
        <v>16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s="2" t="s">
        <v>23</v>
      </c>
      <c r="K1566" s="2" t="s">
        <v>371</v>
      </c>
      <c r="L1566" s="2">
        <f>1-(F1566/E1566)</f>
        <v>0.48059090788087344</v>
      </c>
      <c r="M1566" s="2">
        <f>N1566/E1566</f>
        <v>0.16563303877667682</v>
      </c>
      <c r="N1566" s="38">
        <f>O1566-SUM(G1565:I1565)</f>
        <v>1891471000</v>
      </c>
      <c r="O1566" s="38">
        <f>E1566-F1566</f>
        <v>5488179000</v>
      </c>
    </row>
    <row r="1567" spans="1:15" x14ac:dyDescent="0.35">
      <c r="A1567" s="2">
        <v>1632</v>
      </c>
      <c r="B1567" s="2" t="s">
        <v>662</v>
      </c>
      <c r="C1567" s="2" t="s">
        <v>17</v>
      </c>
      <c r="D1567" s="3">
        <v>42064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s="2" t="s">
        <v>23</v>
      </c>
      <c r="K1567" s="2" t="s">
        <v>371</v>
      </c>
      <c r="L1567" s="2">
        <f>1-(F1567/E1567)</f>
        <v>0.48802250678850412</v>
      </c>
      <c r="M1567" s="2">
        <f>N1567/E1567</f>
        <v>0.17528991844350517</v>
      </c>
      <c r="N1567" s="38">
        <f>O1567-SUM(G1566:I1566)</f>
        <v>2152939000</v>
      </c>
      <c r="O1567" s="38">
        <f>E1567-F1567</f>
        <v>5993971000</v>
      </c>
    </row>
    <row r="1568" spans="1:15" x14ac:dyDescent="0.35">
      <c r="A1568" s="2">
        <v>1633</v>
      </c>
      <c r="B1568" s="2" t="s">
        <v>662</v>
      </c>
      <c r="C1568" s="2" t="s">
        <v>19</v>
      </c>
      <c r="D1568" s="3">
        <v>42401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s="2" t="s">
        <v>23</v>
      </c>
      <c r="K1568" s="2" t="s">
        <v>371</v>
      </c>
      <c r="L1568" s="2">
        <f>1-(F1568/E1568)</f>
        <v>0.48340209670653278</v>
      </c>
      <c r="M1568" s="2">
        <f>N1568/E1568</f>
        <v>0.14729714050803669</v>
      </c>
      <c r="N1568" s="38">
        <f>O1568-SUM(G1567:I1567)</f>
        <v>1823059000</v>
      </c>
      <c r="O1568" s="38">
        <f>E1568-F1568</f>
        <v>5982944000</v>
      </c>
    </row>
    <row r="1569" spans="1:15" x14ac:dyDescent="0.35">
      <c r="A1569" s="2">
        <v>1634</v>
      </c>
      <c r="B1569" s="2" t="s">
        <v>663</v>
      </c>
      <c r="C1569" s="2" t="s">
        <v>11</v>
      </c>
      <c r="D1569" s="2" t="s">
        <v>37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s="2" t="s">
        <v>23</v>
      </c>
      <c r="K1569" s="2" t="s">
        <v>277</v>
      </c>
      <c r="L1569" s="2">
        <f>1-(F1569/E1569)</f>
        <v>0.50710453820501666</v>
      </c>
      <c r="M1569" s="2">
        <f>N1569/E1569</f>
        <v>0.20419124256923299</v>
      </c>
      <c r="N1569" s="38">
        <f>O1569-SUM(G1568:I1568)</f>
        <v>2816614000</v>
      </c>
      <c r="O1569" s="38">
        <f>E1569-F1569</f>
        <v>6995000000</v>
      </c>
    </row>
    <row r="1570" spans="1:15" x14ac:dyDescent="0.35">
      <c r="A1570" s="2">
        <v>1635</v>
      </c>
      <c r="B1570" s="2" t="s">
        <v>663</v>
      </c>
      <c r="C1570" s="2" t="s">
        <v>15</v>
      </c>
      <c r="D1570" s="2" t="s">
        <v>39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s="2" t="s">
        <v>23</v>
      </c>
      <c r="K1570" s="2" t="s">
        <v>277</v>
      </c>
      <c r="L1570" s="2">
        <f>1-(F1570/E1570)</f>
        <v>0.52535732424000581</v>
      </c>
      <c r="M1570" s="2">
        <f>N1570/E1570</f>
        <v>0.30290938112167165</v>
      </c>
      <c r="N1570" s="38">
        <f>O1570-SUM(G1569:I1569)</f>
        <v>4175000000</v>
      </c>
      <c r="O1570" s="38">
        <f>E1570-F1570</f>
        <v>7241000000</v>
      </c>
    </row>
    <row r="1571" spans="1:15" x14ac:dyDescent="0.35">
      <c r="A1571" s="2">
        <v>1636</v>
      </c>
      <c r="B1571" s="2" t="s">
        <v>663</v>
      </c>
      <c r="C1571" s="2" t="s">
        <v>17</v>
      </c>
      <c r="D1571" s="2" t="s">
        <v>40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s="2" t="s">
        <v>23</v>
      </c>
      <c r="K1571" s="2" t="s">
        <v>277</v>
      </c>
      <c r="L1571" s="2">
        <f>1-(F1571/E1571)</f>
        <v>0.48236358154959302</v>
      </c>
      <c r="M1571" s="2">
        <f>N1571/E1571</f>
        <v>0.2475128127826349</v>
      </c>
      <c r="N1571" s="38">
        <f>O1571-SUM(G1570:I1570)</f>
        <v>3284000000</v>
      </c>
      <c r="O1571" s="38">
        <f>E1571-F1571</f>
        <v>6400000000</v>
      </c>
    </row>
    <row r="1572" spans="1:15" x14ac:dyDescent="0.35">
      <c r="A1572" s="2">
        <v>1637</v>
      </c>
      <c r="B1572" s="2" t="s">
        <v>663</v>
      </c>
      <c r="C1572" s="2" t="s">
        <v>19</v>
      </c>
      <c r="D1572" s="2" t="s">
        <v>41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s="2" t="s">
        <v>23</v>
      </c>
      <c r="K1572" s="2" t="s">
        <v>277</v>
      </c>
      <c r="L1572" s="2">
        <f>1-(F1572/E1572)</f>
        <v>0.46476617552850741</v>
      </c>
      <c r="M1572" s="2">
        <f>N1572/E1572</f>
        <v>0.21796925048046123</v>
      </c>
      <c r="N1572" s="38">
        <f>O1572-SUM(G1571:I1571)</f>
        <v>2722000000</v>
      </c>
      <c r="O1572" s="38">
        <f>E1572-F1572</f>
        <v>5804000000</v>
      </c>
    </row>
    <row r="1573" spans="1:15" x14ac:dyDescent="0.35">
      <c r="A1573" s="2">
        <v>1638</v>
      </c>
      <c r="B1573" s="2" t="s">
        <v>664</v>
      </c>
      <c r="C1573" s="2" t="s">
        <v>11</v>
      </c>
      <c r="D1573" s="2" t="s">
        <v>12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s="2" t="s">
        <v>110</v>
      </c>
      <c r="K1573" s="2" t="s">
        <v>434</v>
      </c>
      <c r="L1573" s="2">
        <f>1-(F1573/E1573)</f>
        <v>8.6044814405352832E-2</v>
      </c>
      <c r="M1573" s="2">
        <f>N1573/E1573</f>
        <v>6.3847159899705908E-2</v>
      </c>
      <c r="N1573" s="38">
        <f>O1573-SUM(G1572:I1572)</f>
        <v>8836000000</v>
      </c>
      <c r="O1573" s="38">
        <f>E1573-F1573</f>
        <v>11908000000</v>
      </c>
    </row>
    <row r="1574" spans="1:15" x14ac:dyDescent="0.35">
      <c r="A1574" s="2">
        <v>1639</v>
      </c>
      <c r="B1574" s="2" t="s">
        <v>664</v>
      </c>
      <c r="C1574" s="2" t="s">
        <v>15</v>
      </c>
      <c r="D1574" s="2" t="s">
        <v>16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s="2" t="s">
        <v>110</v>
      </c>
      <c r="K1574" s="2" t="s">
        <v>434</v>
      </c>
      <c r="L1574" s="2">
        <f>1-(F1574/E1574)</f>
        <v>7.7914741370569418E-2</v>
      </c>
      <c r="M1574" s="2">
        <f>N1574/E1574</f>
        <v>2.8825122760258993E-2</v>
      </c>
      <c r="N1574" s="38">
        <f>O1574-SUM(G1573:I1573)</f>
        <v>3980000000</v>
      </c>
      <c r="O1574" s="38">
        <f>E1574-F1574</f>
        <v>10758000000</v>
      </c>
    </row>
    <row r="1575" spans="1:15" x14ac:dyDescent="0.35">
      <c r="A1575" s="2">
        <v>1640</v>
      </c>
      <c r="B1575" s="2" t="s">
        <v>664</v>
      </c>
      <c r="C1575" s="2" t="s">
        <v>17</v>
      </c>
      <c r="D1575" s="2" t="s">
        <v>18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s="2" t="s">
        <v>110</v>
      </c>
      <c r="K1575" s="2" t="s">
        <v>434</v>
      </c>
      <c r="L1575" s="2">
        <f>1-(F1575/E1575)</f>
        <v>9.7085078413989168E-2</v>
      </c>
      <c r="M1575" s="2">
        <f>N1575/E1575</f>
        <v>4.5107150499831862E-2</v>
      </c>
      <c r="N1575" s="38">
        <f>O1575-SUM(G1574:I1574)</f>
        <v>5902000000</v>
      </c>
      <c r="O1575" s="38">
        <f>E1575-F1575</f>
        <v>12703000000</v>
      </c>
    </row>
    <row r="1576" spans="1:15" x14ac:dyDescent="0.35">
      <c r="A1576" s="2">
        <v>1641</v>
      </c>
      <c r="B1576" s="2" t="s">
        <v>664</v>
      </c>
      <c r="C1576" s="2" t="s">
        <v>19</v>
      </c>
      <c r="D1576" s="2" t="s">
        <v>20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s="2" t="s">
        <v>110</v>
      </c>
      <c r="K1576" s="2" t="s">
        <v>434</v>
      </c>
      <c r="L1576" s="2">
        <f>1-(F1576/E1576)</f>
        <v>0.14979955355109109</v>
      </c>
      <c r="M1576" s="2">
        <f>N1576/E1576</f>
        <v>7.2342945651678744E-2</v>
      </c>
      <c r="N1576" s="38">
        <f>O1576-SUM(G1575:I1575)</f>
        <v>6352000000</v>
      </c>
      <c r="O1576" s="38">
        <f>E1576-F1576</f>
        <v>13153000000</v>
      </c>
    </row>
    <row r="1577" spans="1:15" x14ac:dyDescent="0.35">
      <c r="A1577" s="2">
        <v>1642</v>
      </c>
      <c r="B1577" s="2" t="s">
        <v>665</v>
      </c>
      <c r="C1577" s="2" t="s">
        <v>11</v>
      </c>
      <c r="D1577" s="2" t="s">
        <v>12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s="2" t="s">
        <v>82</v>
      </c>
      <c r="K1577" s="2" t="s">
        <v>489</v>
      </c>
      <c r="L1577" s="2">
        <f>1-(F1577/E1577)</f>
        <v>0.13010738866751581</v>
      </c>
      <c r="M1577" s="2">
        <f>N1577/E1577</f>
        <v>-2.5166318052747818</v>
      </c>
      <c r="N1577" s="38">
        <f>O1577-SUM(G1576:I1576)</f>
        <v>-6460974000</v>
      </c>
      <c r="O1577" s="38">
        <f>E1577-F1577</f>
        <v>334026000</v>
      </c>
    </row>
    <row r="1578" spans="1:15" x14ac:dyDescent="0.35">
      <c r="A1578" s="2">
        <v>1643</v>
      </c>
      <c r="B1578" s="2" t="s">
        <v>665</v>
      </c>
      <c r="C1578" s="2" t="s">
        <v>15</v>
      </c>
      <c r="D1578" s="2" t="s">
        <v>16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s="2" t="s">
        <v>82</v>
      </c>
      <c r="K1578" s="2" t="s">
        <v>489</v>
      </c>
      <c r="L1578" s="2">
        <f>1-(F1578/E1578)</f>
        <v>0.15406886829327804</v>
      </c>
      <c r="M1578" s="2">
        <f>N1578/E1578</f>
        <v>4.2854374097027151E-2</v>
      </c>
      <c r="N1578" s="38">
        <f>O1578-SUM(G1577:I1577)</f>
        <v>118737000</v>
      </c>
      <c r="O1578" s="38">
        <f>E1578-F1578</f>
        <v>426880000</v>
      </c>
    </row>
    <row r="1579" spans="1:15" x14ac:dyDescent="0.35">
      <c r="A1579" s="2">
        <v>1644</v>
      </c>
      <c r="B1579" s="2" t="s">
        <v>665</v>
      </c>
      <c r="C1579" s="2" t="s">
        <v>17</v>
      </c>
      <c r="D1579" s="2" t="s">
        <v>18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s="2" t="s">
        <v>82</v>
      </c>
      <c r="K1579" s="2" t="s">
        <v>489</v>
      </c>
      <c r="L1579" s="2">
        <f>1-(F1579/E1579)</f>
        <v>0.19624209588703911</v>
      </c>
      <c r="M1579" s="2">
        <f>N1579/E1579</f>
        <v>0.10465842108444781</v>
      </c>
      <c r="N1579" s="38">
        <f>O1579-SUM(G1578:I1578)</f>
        <v>313365000</v>
      </c>
      <c r="O1579" s="38">
        <f>E1579-F1579</f>
        <v>587582000</v>
      </c>
    </row>
    <row r="1580" spans="1:15" x14ac:dyDescent="0.35">
      <c r="A1580" s="2">
        <v>1645</v>
      </c>
      <c r="B1580" s="2" t="s">
        <v>665</v>
      </c>
      <c r="C1580" s="2" t="s">
        <v>19</v>
      </c>
      <c r="D1580" s="2" t="s">
        <v>20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s="2" t="s">
        <v>82</v>
      </c>
      <c r="K1580" s="2" t="s">
        <v>489</v>
      </c>
      <c r="L1580" s="2">
        <f>1-(F1580/E1580)</f>
        <v>0.25058084303547945</v>
      </c>
      <c r="M1580" s="2">
        <f>N1580/E1580</f>
        <v>0.16515052827422044</v>
      </c>
      <c r="N1580" s="38">
        <f>O1580-SUM(G1579:I1579)</f>
        <v>565175000</v>
      </c>
      <c r="O1580" s="38">
        <f>E1580-F1580</f>
        <v>857533000</v>
      </c>
    </row>
    <row r="1581" spans="1:15" x14ac:dyDescent="0.35">
      <c r="A1581" s="2">
        <v>1646</v>
      </c>
      <c r="B1581" s="2" t="s">
        <v>666</v>
      </c>
      <c r="C1581" s="2" t="s">
        <v>11</v>
      </c>
      <c r="D1581" s="2" t="s">
        <v>16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s="2" t="s">
        <v>74</v>
      </c>
      <c r="K1581" s="2" t="s">
        <v>75</v>
      </c>
      <c r="L1581" s="2">
        <f>1-(F1581/E1581)</f>
        <v>0.59613139663949166</v>
      </c>
      <c r="M1581" s="2">
        <f>N1581/E1581</f>
        <v>0.46012875917285151</v>
      </c>
      <c r="N1581" s="38">
        <f>O1581-SUM(G1580:I1580)</f>
        <v>1057917000</v>
      </c>
      <c r="O1581" s="38">
        <f>E1581-F1581</f>
        <v>1370611000</v>
      </c>
    </row>
    <row r="1582" spans="1:15" x14ac:dyDescent="0.35">
      <c r="A1582" s="2">
        <v>1647</v>
      </c>
      <c r="B1582" s="2" t="s">
        <v>666</v>
      </c>
      <c r="C1582" s="2" t="s">
        <v>15</v>
      </c>
      <c r="D1582" s="2" t="s">
        <v>18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s="2" t="s">
        <v>74</v>
      </c>
      <c r="K1582" s="2" t="s">
        <v>75</v>
      </c>
      <c r="L1582" s="2">
        <f>1-(F1582/E1582)</f>
        <v>0.58762981554257876</v>
      </c>
      <c r="M1582" s="2">
        <f>N1582/E1582</f>
        <v>0.29738137575069878</v>
      </c>
      <c r="N1582" s="38">
        <f>O1582-SUM(G1581:I1581)</f>
        <v>687698000</v>
      </c>
      <c r="O1582" s="38">
        <f>E1582-F1582</f>
        <v>1358901000</v>
      </c>
    </row>
    <row r="1583" spans="1:15" x14ac:dyDescent="0.35">
      <c r="A1583" s="2">
        <v>1648</v>
      </c>
      <c r="B1583" s="2" t="s">
        <v>666</v>
      </c>
      <c r="C1583" s="2" t="s">
        <v>17</v>
      </c>
      <c r="D1583" s="2" t="s">
        <v>20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s="2" t="s">
        <v>74</v>
      </c>
      <c r="K1583" s="2" t="s">
        <v>75</v>
      </c>
      <c r="L1583" s="2">
        <f>1-(F1583/E1583)</f>
        <v>0.59586686792416632</v>
      </c>
      <c r="M1583" s="2">
        <f>N1583/E1583</f>
        <v>0.33587342997369984</v>
      </c>
      <c r="N1583" s="38">
        <f>O1583-SUM(G1582:I1582)</f>
        <v>840445000</v>
      </c>
      <c r="O1583" s="38">
        <f>E1583-F1583</f>
        <v>1491018000</v>
      </c>
    </row>
    <row r="1584" spans="1:15" x14ac:dyDescent="0.35">
      <c r="A1584" s="2">
        <v>1649</v>
      </c>
      <c r="B1584" s="2" t="s">
        <v>666</v>
      </c>
      <c r="C1584" s="2" t="s">
        <v>19</v>
      </c>
      <c r="D1584" s="2" t="s">
        <v>78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s="2" t="s">
        <v>74</v>
      </c>
      <c r="K1584" s="2" t="s">
        <v>75</v>
      </c>
      <c r="L1584" s="2">
        <f>1-(F1584/E1584)</f>
        <v>0.59127955368322271</v>
      </c>
      <c r="M1584" s="2">
        <f>N1584/E1584</f>
        <v>0.30468693265746338</v>
      </c>
      <c r="N1584" s="38">
        <f>O1584-SUM(G1583:I1583)</f>
        <v>763607000</v>
      </c>
      <c r="O1584" s="38">
        <f>E1584-F1584</f>
        <v>1481866000</v>
      </c>
    </row>
    <row r="1585" spans="1:15" x14ac:dyDescent="0.35">
      <c r="A1585" s="2">
        <v>1650</v>
      </c>
      <c r="B1585" s="2" t="s">
        <v>667</v>
      </c>
      <c r="C1585" s="2" t="s">
        <v>11</v>
      </c>
      <c r="D1585" s="2" t="s">
        <v>12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s="2" t="s">
        <v>13</v>
      </c>
      <c r="K1585" s="2" t="s">
        <v>284</v>
      </c>
      <c r="L1585" s="2">
        <f>1-(F1585/E1585)</f>
        <v>0.6329802649149624</v>
      </c>
      <c r="M1585" s="2">
        <f>N1585/E1585</f>
        <v>0.1042740409476023</v>
      </c>
      <c r="N1585" s="38">
        <f>O1585-SUM(G1584:I1584)</f>
        <v>146802000</v>
      </c>
      <c r="O1585" s="38">
        <f>E1585-F1585</f>
        <v>891140000</v>
      </c>
    </row>
    <row r="1586" spans="1:15" x14ac:dyDescent="0.35">
      <c r="A1586" s="2">
        <v>1651</v>
      </c>
      <c r="B1586" s="2" t="s">
        <v>667</v>
      </c>
      <c r="C1586" s="2" t="s">
        <v>15</v>
      </c>
      <c r="D1586" s="2" t="s">
        <v>16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s="2" t="s">
        <v>13</v>
      </c>
      <c r="K1586" s="2" t="s">
        <v>284</v>
      </c>
      <c r="L1586" s="2">
        <f>1-(F1586/E1586)</f>
        <v>0.60987539661202617</v>
      </c>
      <c r="M1586" s="2">
        <f>N1586/E1586</f>
        <v>0.41001865635397061</v>
      </c>
      <c r="N1586" s="38">
        <f>O1586-SUM(G1585:I1585)</f>
        <v>654268000</v>
      </c>
      <c r="O1586" s="38">
        <f>E1586-F1586</f>
        <v>973180000</v>
      </c>
    </row>
    <row r="1587" spans="1:15" x14ac:dyDescent="0.35">
      <c r="A1587" s="2">
        <v>1652</v>
      </c>
      <c r="B1587" s="2" t="s">
        <v>667</v>
      </c>
      <c r="C1587" s="2" t="s">
        <v>17</v>
      </c>
      <c r="D1587" s="2" t="s">
        <v>18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s="2" t="s">
        <v>13</v>
      </c>
      <c r="K1587" s="2" t="s">
        <v>284</v>
      </c>
      <c r="L1587" s="2">
        <f>1-(F1587/E1587)</f>
        <v>0.58974790551008005</v>
      </c>
      <c r="M1587" s="2">
        <f>N1587/E1587</f>
        <v>0.38427034348833189</v>
      </c>
      <c r="N1587" s="38">
        <f>O1587-SUM(G1586:I1586)</f>
        <v>671215000</v>
      </c>
      <c r="O1587" s="38">
        <f>E1587-F1587</f>
        <v>1030128000</v>
      </c>
    </row>
    <row r="1588" spans="1:15" x14ac:dyDescent="0.35">
      <c r="A1588" s="2">
        <v>1653</v>
      </c>
      <c r="B1588" s="2" t="s">
        <v>667</v>
      </c>
      <c r="C1588" s="2" t="s">
        <v>19</v>
      </c>
      <c r="D1588" s="2" t="s">
        <v>20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s="2" t="s">
        <v>13</v>
      </c>
      <c r="K1588" s="2" t="s">
        <v>284</v>
      </c>
      <c r="L1588" s="2">
        <f>1-(F1588/E1588)</f>
        <v>0.61157151077606009</v>
      </c>
      <c r="M1588" s="2">
        <f>N1588/E1588</f>
        <v>0.43280931910387282</v>
      </c>
      <c r="N1588" s="38">
        <f>O1588-SUM(G1587:I1587)</f>
        <v>895054000</v>
      </c>
      <c r="O1588" s="38">
        <f>E1588-F1588</f>
        <v>1264736000</v>
      </c>
    </row>
    <row r="1589" spans="1:15" x14ac:dyDescent="0.35">
      <c r="A1589" s="2">
        <v>1654</v>
      </c>
      <c r="B1589" s="2" t="s">
        <v>668</v>
      </c>
      <c r="C1589" s="2" t="s">
        <v>11</v>
      </c>
      <c r="D1589" s="2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s="2" t="s">
        <v>28</v>
      </c>
      <c r="K1589" s="2" t="s">
        <v>80</v>
      </c>
      <c r="L1589" s="2">
        <f>1-(F1589/E1589)</f>
        <v>0.80814842626763983</v>
      </c>
      <c r="M1589" s="2">
        <f>N1589/E1589</f>
        <v>0.20354810941492138</v>
      </c>
      <c r="N1589" s="38">
        <f>O1589-SUM(G1588:I1588)</f>
        <v>177818000</v>
      </c>
      <c r="O1589" s="38">
        <f>E1589-F1589</f>
        <v>705992000</v>
      </c>
    </row>
    <row r="1590" spans="1:15" x14ac:dyDescent="0.35">
      <c r="A1590" s="2">
        <v>1655</v>
      </c>
      <c r="B1590" s="2" t="s">
        <v>668</v>
      </c>
      <c r="C1590" s="2" t="s">
        <v>15</v>
      </c>
      <c r="D1590" s="2" t="s">
        <v>16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s="2" t="s">
        <v>28</v>
      </c>
      <c r="K1590" s="2" t="s">
        <v>80</v>
      </c>
      <c r="L1590" s="2">
        <f>1-(F1590/E1590)</f>
        <v>0.80622161525333991</v>
      </c>
      <c r="M1590" s="2">
        <f>N1590/E1590</f>
        <v>0.54856090694414084</v>
      </c>
      <c r="N1590" s="38">
        <f>O1590-SUM(G1589:I1589)</f>
        <v>529409000</v>
      </c>
      <c r="O1590" s="38">
        <f>E1590-F1590</f>
        <v>778074000</v>
      </c>
    </row>
    <row r="1591" spans="1:15" x14ac:dyDescent="0.35">
      <c r="A1591" s="2">
        <v>1656</v>
      </c>
      <c r="B1591" s="2" t="s">
        <v>668</v>
      </c>
      <c r="C1591" s="2" t="s">
        <v>17</v>
      </c>
      <c r="D1591" s="2" t="s">
        <v>18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s="2" t="s">
        <v>28</v>
      </c>
      <c r="K1591" s="2" t="s">
        <v>80</v>
      </c>
      <c r="L1591" s="2">
        <f>1-(F1591/E1591)</f>
        <v>0.81346220289332827</v>
      </c>
      <c r="M1591" s="2">
        <f>N1591/E1591</f>
        <v>0.56612253828021908</v>
      </c>
      <c r="N1591" s="38">
        <f>O1591-SUM(G1590:I1590)</f>
        <v>571850000</v>
      </c>
      <c r="O1591" s="38">
        <f>E1591-F1591</f>
        <v>821692000</v>
      </c>
    </row>
    <row r="1592" spans="1:15" x14ac:dyDescent="0.35">
      <c r="A1592" s="2">
        <v>1657</v>
      </c>
      <c r="B1592" s="2" t="s">
        <v>668</v>
      </c>
      <c r="C1592" s="2" t="s">
        <v>19</v>
      </c>
      <c r="D1592" s="2" t="s">
        <v>20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s="2" t="s">
        <v>28</v>
      </c>
      <c r="K1592" s="2" t="s">
        <v>80</v>
      </c>
      <c r="L1592" s="2">
        <f>1-(F1592/E1592)</f>
        <v>0.8180156810771726</v>
      </c>
      <c r="M1592" s="2">
        <f>N1592/E1592</f>
        <v>0.57516760024391944</v>
      </c>
      <c r="N1592" s="38">
        <f>O1592-SUM(G1591:I1591)</f>
        <v>609313000</v>
      </c>
      <c r="O1592" s="38">
        <f>E1592-F1592</f>
        <v>866578000</v>
      </c>
    </row>
    <row r="1593" spans="1:15" x14ac:dyDescent="0.35">
      <c r="A1593" s="2">
        <v>1658</v>
      </c>
      <c r="B1593" s="2" t="s">
        <v>669</v>
      </c>
      <c r="C1593" s="2" t="s">
        <v>11</v>
      </c>
      <c r="D1593" s="2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s="2" t="s">
        <v>34</v>
      </c>
      <c r="K1593" s="2" t="s">
        <v>89</v>
      </c>
      <c r="L1593" s="2">
        <f>1-(F1593/E1593)</f>
        <v>0.81671427504940919</v>
      </c>
      <c r="M1593" s="2">
        <f>N1593/E1593</f>
        <v>0.6460365857651591</v>
      </c>
      <c r="N1593" s="38">
        <f>O1593-SUM(G1592:I1592)</f>
        <v>986525000</v>
      </c>
      <c r="O1593" s="38">
        <f>E1593-F1593</f>
        <v>1247157000</v>
      </c>
    </row>
    <row r="1594" spans="1:15" x14ac:dyDescent="0.35">
      <c r="A1594" s="2">
        <v>1659</v>
      </c>
      <c r="B1594" s="2" t="s">
        <v>669</v>
      </c>
      <c r="C1594" s="2" t="s">
        <v>15</v>
      </c>
      <c r="D1594" s="2" t="s">
        <v>16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s="2" t="s">
        <v>34</v>
      </c>
      <c r="K1594" s="2" t="s">
        <v>89</v>
      </c>
      <c r="L1594" s="2">
        <f>1-(F1594/E1594)</f>
        <v>0.89250850883887867</v>
      </c>
      <c r="M1594" s="2">
        <f>N1594/E1594</f>
        <v>-9.6444233585676276E-2</v>
      </c>
      <c r="N1594" s="38">
        <f>O1594-SUM(G1593:I1593)</f>
        <v>-116888000</v>
      </c>
      <c r="O1594" s="38">
        <f>E1594-F1594</f>
        <v>1081698000</v>
      </c>
    </row>
    <row r="1595" spans="1:15" x14ac:dyDescent="0.35">
      <c r="A1595" s="2">
        <v>1660</v>
      </c>
      <c r="B1595" s="2" t="s">
        <v>669</v>
      </c>
      <c r="C1595" s="2" t="s">
        <v>17</v>
      </c>
      <c r="D1595" s="2" t="s">
        <v>18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s="2" t="s">
        <v>34</v>
      </c>
      <c r="K1595" s="2" t="s">
        <v>89</v>
      </c>
      <c r="L1595" s="2">
        <f>1-(F1595/E1595)</f>
        <v>0.89492518284331035</v>
      </c>
      <c r="M1595" s="2">
        <f>N1595/E1595</f>
        <v>-1.2385224365324812</v>
      </c>
      <c r="N1595" s="38">
        <f>O1595-SUM(G1594:I1594)</f>
        <v>-718857000</v>
      </c>
      <c r="O1595" s="38">
        <f>E1595-F1595</f>
        <v>519428000</v>
      </c>
    </row>
    <row r="1596" spans="1:15" x14ac:dyDescent="0.35">
      <c r="A1596" s="2">
        <v>1661</v>
      </c>
      <c r="B1596" s="2" t="s">
        <v>669</v>
      </c>
      <c r="C1596" s="2" t="s">
        <v>19</v>
      </c>
      <c r="D1596" s="2" t="s">
        <v>20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s="2" t="s">
        <v>34</v>
      </c>
      <c r="K1596" s="2" t="s">
        <v>89</v>
      </c>
      <c r="L1596" s="2">
        <f>1-(F1596/E1596)</f>
        <v>0.87938810619798202</v>
      </c>
      <c r="M1596" s="2">
        <f>N1596/E1596</f>
        <v>-0.24516339641357077</v>
      </c>
      <c r="N1596" s="38">
        <f>O1596-SUM(G1595:I1595)</f>
        <v>-253091000</v>
      </c>
      <c r="O1596" s="38">
        <f>E1596-F1596</f>
        <v>907824000</v>
      </c>
    </row>
    <row r="1597" spans="1:15" x14ac:dyDescent="0.35">
      <c r="A1597" s="2">
        <v>1662</v>
      </c>
      <c r="B1597" s="2" t="s">
        <v>670</v>
      </c>
      <c r="C1597" s="2" t="s">
        <v>11</v>
      </c>
      <c r="D1597" s="2" t="s">
        <v>16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s="2" t="s">
        <v>74</v>
      </c>
      <c r="K1597" s="2" t="s">
        <v>75</v>
      </c>
      <c r="L1597" s="2">
        <f>1-(F1597/E1597)</f>
        <v>0.55530015767946728</v>
      </c>
      <c r="M1597" s="2">
        <f>N1597/E1597</f>
        <v>9.4878101642610433E-3</v>
      </c>
      <c r="N1597" s="38">
        <f>O1597-SUM(G1596:I1596)</f>
        <v>23858000</v>
      </c>
      <c r="O1597" s="38">
        <f>E1597-F1597</f>
        <v>1396355000</v>
      </c>
    </row>
    <row r="1598" spans="1:15" x14ac:dyDescent="0.35">
      <c r="A1598" s="2">
        <v>1663</v>
      </c>
      <c r="B1598" s="2" t="s">
        <v>670</v>
      </c>
      <c r="C1598" s="2" t="s">
        <v>15</v>
      </c>
      <c r="D1598" s="2" t="s">
        <v>18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s="2" t="s">
        <v>74</v>
      </c>
      <c r="K1598" s="2" t="s">
        <v>75</v>
      </c>
      <c r="L1598" s="2">
        <f>1-(F1598/E1598)</f>
        <v>0.56268417161097184</v>
      </c>
      <c r="M1598" s="2">
        <f>N1598/E1598</f>
        <v>0.2877188869452309</v>
      </c>
      <c r="N1598" s="38">
        <f>O1598-SUM(G1597:I1597)</f>
        <v>797715000</v>
      </c>
      <c r="O1598" s="38">
        <f>E1598-F1598</f>
        <v>1560070000</v>
      </c>
    </row>
    <row r="1599" spans="1:15" x14ac:dyDescent="0.35">
      <c r="A1599" s="2">
        <v>1664</v>
      </c>
      <c r="B1599" s="2" t="s">
        <v>670</v>
      </c>
      <c r="C1599" s="2" t="s">
        <v>17</v>
      </c>
      <c r="D1599" s="2" t="s">
        <v>20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s="2" t="s">
        <v>74</v>
      </c>
      <c r="K1599" s="2" t="s">
        <v>75</v>
      </c>
      <c r="L1599" s="2">
        <f>1-(F1599/E1599)</f>
        <v>0.570759061602644</v>
      </c>
      <c r="M1599" s="2">
        <f>N1599/E1599</f>
        <v>0.30512585280210974</v>
      </c>
      <c r="N1599" s="38">
        <f>O1599-SUM(G1598:I1598)</f>
        <v>1002444000</v>
      </c>
      <c r="O1599" s="38">
        <f>E1599-F1599</f>
        <v>1875141000</v>
      </c>
    </row>
    <row r="1600" spans="1:15" x14ac:dyDescent="0.35">
      <c r="A1600" s="2">
        <v>1665</v>
      </c>
      <c r="B1600" s="2" t="s">
        <v>670</v>
      </c>
      <c r="C1600" s="2" t="s">
        <v>19</v>
      </c>
      <c r="D1600" s="2" t="s">
        <v>78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s="2" t="s">
        <v>74</v>
      </c>
      <c r="K1600" s="2" t="s">
        <v>75</v>
      </c>
      <c r="L1600" s="2">
        <f>1-(F1600/E1600)</f>
        <v>0.58111493310668594</v>
      </c>
      <c r="M1600" s="2">
        <f>N1600/E1600</f>
        <v>0.27900748435941425</v>
      </c>
      <c r="N1600" s="38">
        <f>O1600-SUM(G1599:I1599)</f>
        <v>960524000</v>
      </c>
      <c r="O1600" s="38">
        <f>E1600-F1600</f>
        <v>2000573000</v>
      </c>
    </row>
    <row r="1601" spans="1:15" x14ac:dyDescent="0.35">
      <c r="A1601" s="2">
        <v>1666</v>
      </c>
      <c r="B1601" s="2" t="s">
        <v>671</v>
      </c>
      <c r="C1601" s="2" t="s">
        <v>11</v>
      </c>
      <c r="D1601" s="2" t="s">
        <v>12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s="2" t="s">
        <v>252</v>
      </c>
      <c r="K1601" s="2" t="s">
        <v>253</v>
      </c>
      <c r="L1601" s="2">
        <f>1-(F1601/E1601)</f>
        <v>0.60054727828323817</v>
      </c>
      <c r="M1601" s="2">
        <f>N1601/E1601</f>
        <v>0.59160620996840629</v>
      </c>
      <c r="N1601" s="38">
        <f>O1601-SUM(G1600:I1600)</f>
        <v>68535213000</v>
      </c>
      <c r="O1601" s="38">
        <f>E1601-F1601</f>
        <v>69571000000</v>
      </c>
    </row>
    <row r="1602" spans="1:15" x14ac:dyDescent="0.35">
      <c r="A1602" s="2">
        <v>1667</v>
      </c>
      <c r="B1602" s="2" t="s">
        <v>671</v>
      </c>
      <c r="C1602" s="2" t="s">
        <v>15</v>
      </c>
      <c r="D1602" s="2" t="s">
        <v>16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s="2" t="s">
        <v>252</v>
      </c>
      <c r="K1602" s="2" t="s">
        <v>253</v>
      </c>
      <c r="L1602" s="2">
        <f>1-(F1602/E1602)</f>
        <v>0.62764827872252171</v>
      </c>
      <c r="M1602" s="2">
        <f>N1602/E1602</f>
        <v>0.15970136872666943</v>
      </c>
      <c r="N1602" s="38">
        <f>O1602-SUM(G1601:I1601)</f>
        <v>19252000000</v>
      </c>
      <c r="O1602" s="38">
        <f>E1602-F1602</f>
        <v>75663000000</v>
      </c>
    </row>
    <row r="1603" spans="1:15" x14ac:dyDescent="0.35">
      <c r="A1603" s="2">
        <v>1668</v>
      </c>
      <c r="B1603" s="2" t="s">
        <v>671</v>
      </c>
      <c r="C1603" s="2" t="s">
        <v>17</v>
      </c>
      <c r="D1603" s="2" t="s">
        <v>18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s="2" t="s">
        <v>252</v>
      </c>
      <c r="K1603" s="2" t="s">
        <v>253</v>
      </c>
      <c r="L1603" s="2">
        <f>1-(F1603/E1603)</f>
        <v>0.60708693017729132</v>
      </c>
      <c r="M1603" s="2">
        <f>N1603/E1603</f>
        <v>0.26324569755821181</v>
      </c>
      <c r="N1603" s="38">
        <f>O1603-SUM(G1602:I1602)</f>
        <v>33453000000</v>
      </c>
      <c r="O1603" s="38">
        <f>E1603-F1603</f>
        <v>77148000000</v>
      </c>
    </row>
    <row r="1604" spans="1:15" x14ac:dyDescent="0.35">
      <c r="A1604" s="2">
        <v>1669</v>
      </c>
      <c r="B1604" s="2" t="s">
        <v>671</v>
      </c>
      <c r="C1604" s="2" t="s">
        <v>19</v>
      </c>
      <c r="D1604" s="2" t="s">
        <v>20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s="2" t="s">
        <v>252</v>
      </c>
      <c r="K1604" s="2" t="s">
        <v>253</v>
      </c>
      <c r="L1604" s="2">
        <f>1-(F1604/E1604)</f>
        <v>0.60069138428810209</v>
      </c>
      <c r="M1604" s="2">
        <f>N1604/E1604</f>
        <v>0.16345540191460264</v>
      </c>
      <c r="N1604" s="38">
        <f>O1604-SUM(G1603:I1603)</f>
        <v>21514000000</v>
      </c>
      <c r="O1604" s="38">
        <f>E1604-F1604</f>
        <v>79063000000</v>
      </c>
    </row>
    <row r="1605" spans="1:15" x14ac:dyDescent="0.35">
      <c r="A1605" s="2">
        <v>1670</v>
      </c>
      <c r="B1605" s="2" t="s">
        <v>672</v>
      </c>
      <c r="C1605" s="2" t="s">
        <v>11</v>
      </c>
      <c r="D1605" s="2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s="2" t="s">
        <v>34</v>
      </c>
      <c r="K1605" s="2" t="s">
        <v>38</v>
      </c>
      <c r="L1605" s="2">
        <f>1-(F1605/E1605)</f>
        <v>0.59991451698025811</v>
      </c>
      <c r="M1605" s="2">
        <f>N1605/E1605</f>
        <v>-24.352340287507168</v>
      </c>
      <c r="N1605" s="38">
        <f>O1605-SUM(G1604:I1604)</f>
        <v>-44896973000</v>
      </c>
      <c r="O1605" s="38">
        <f>E1605-F1605</f>
        <v>1106027000</v>
      </c>
    </row>
    <row r="1606" spans="1:15" x14ac:dyDescent="0.35">
      <c r="A1606" s="2">
        <v>1671</v>
      </c>
      <c r="B1606" s="2" t="s">
        <v>672</v>
      </c>
      <c r="C1606" s="2" t="s">
        <v>15</v>
      </c>
      <c r="D1606" s="2" t="s">
        <v>16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s="2" t="s">
        <v>34</v>
      </c>
      <c r="K1606" s="2" t="s">
        <v>38</v>
      </c>
      <c r="L1606" s="2">
        <f>1-(F1606/E1606)</f>
        <v>0.58856811562541678</v>
      </c>
      <c r="M1606" s="2">
        <f>N1606/E1606</f>
        <v>0.28025100067324227</v>
      </c>
      <c r="N1606" s="38">
        <f>O1606-SUM(G1605:I1605)</f>
        <v>533659000</v>
      </c>
      <c r="O1606" s="38">
        <f>E1606-F1606</f>
        <v>1120762000</v>
      </c>
    </row>
    <row r="1607" spans="1:15" x14ac:dyDescent="0.35">
      <c r="A1607" s="2">
        <v>1672</v>
      </c>
      <c r="B1607" s="2" t="s">
        <v>672</v>
      </c>
      <c r="C1607" s="2" t="s">
        <v>17</v>
      </c>
      <c r="D1607" s="2" t="s">
        <v>18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s="2" t="s">
        <v>34</v>
      </c>
      <c r="K1607" s="2" t="s">
        <v>38</v>
      </c>
      <c r="L1607" s="2">
        <f>1-(F1607/E1607)</f>
        <v>0.58533416040664665</v>
      </c>
      <c r="M1607" s="2">
        <f>N1607/E1607</f>
        <v>0.28200854150916083</v>
      </c>
      <c r="N1607" s="38">
        <f>O1607-SUM(G1606:I1606)</f>
        <v>561012000</v>
      </c>
      <c r="O1607" s="38">
        <f>E1607-F1607</f>
        <v>1164431000</v>
      </c>
    </row>
    <row r="1608" spans="1:15" x14ac:dyDescent="0.35">
      <c r="A1608" s="2">
        <v>1673</v>
      </c>
      <c r="B1608" s="2" t="s">
        <v>672</v>
      </c>
      <c r="C1608" s="2" t="s">
        <v>19</v>
      </c>
      <c r="D1608" s="2" t="s">
        <v>20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s="2" t="s">
        <v>34</v>
      </c>
      <c r="K1608" s="2" t="s">
        <v>38</v>
      </c>
      <c r="L1608" s="2">
        <f>1-(F1608/E1608)</f>
        <v>0.58739715188323938</v>
      </c>
      <c r="M1608" s="2">
        <f>N1608/E1608</f>
        <v>0.27840380506205653</v>
      </c>
      <c r="N1608" s="38">
        <f>O1608-SUM(G1607:I1607)</f>
        <v>568593000</v>
      </c>
      <c r="O1608" s="38">
        <f>E1608-F1608</f>
        <v>1199660000</v>
      </c>
    </row>
    <row r="1609" spans="1:15" x14ac:dyDescent="0.35">
      <c r="A1609" s="2">
        <v>1674</v>
      </c>
      <c r="B1609" s="2" t="s">
        <v>673</v>
      </c>
      <c r="C1609" s="2" t="s">
        <v>11</v>
      </c>
      <c r="D1609" s="2" t="s">
        <v>395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s="2" t="s">
        <v>28</v>
      </c>
      <c r="K1609" s="2" t="s">
        <v>608</v>
      </c>
      <c r="L1609" s="2">
        <f>1-(F1609/E1609)</f>
        <v>0.28421601198618984</v>
      </c>
      <c r="M1609" s="2">
        <f>N1609/E1609</f>
        <v>0.24354016025014658</v>
      </c>
      <c r="N1609" s="38">
        <f>O1609-SUM(G1608:I1608)</f>
        <v>3738585000</v>
      </c>
      <c r="O1609" s="38">
        <f>E1609-F1609</f>
        <v>4363000000</v>
      </c>
    </row>
    <row r="1610" spans="1:15" x14ac:dyDescent="0.35">
      <c r="A1610" s="2">
        <v>1675</v>
      </c>
      <c r="B1610" s="2" t="s">
        <v>673</v>
      </c>
      <c r="C1610" s="2" t="s">
        <v>15</v>
      </c>
      <c r="D1610" s="2" t="s">
        <v>397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s="2" t="s">
        <v>28</v>
      </c>
      <c r="K1610" s="2" t="s">
        <v>608</v>
      </c>
      <c r="L1610" s="2">
        <f>1-(F1610/E1610)</f>
        <v>0.28816920026437542</v>
      </c>
      <c r="M1610" s="2">
        <f>N1610/E1610</f>
        <v>8.347653668208857E-2</v>
      </c>
      <c r="N1610" s="38">
        <f>O1610-SUM(G1609:I1609)</f>
        <v>1263000000</v>
      </c>
      <c r="O1610" s="38">
        <f>E1610-F1610</f>
        <v>4360000000</v>
      </c>
    </row>
    <row r="1611" spans="1:15" x14ac:dyDescent="0.35">
      <c r="A1611" s="2">
        <v>1676</v>
      </c>
      <c r="B1611" s="2" t="s">
        <v>673</v>
      </c>
      <c r="C1611" s="2" t="s">
        <v>17</v>
      </c>
      <c r="D1611" s="3">
        <v>42070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s="2" t="s">
        <v>28</v>
      </c>
      <c r="K1611" s="2" t="s">
        <v>608</v>
      </c>
      <c r="L1611" s="2">
        <f>1-(F1611/E1611)</f>
        <v>0.28966511117211091</v>
      </c>
      <c r="M1611" s="2">
        <f>N1611/E1611</f>
        <v>0.11336810321163876</v>
      </c>
      <c r="N1611" s="38">
        <f>O1611-SUM(G1610:I1610)</f>
        <v>1652000000</v>
      </c>
      <c r="O1611" s="38">
        <f>E1611-F1611</f>
        <v>4221000000</v>
      </c>
    </row>
    <row r="1612" spans="1:15" x14ac:dyDescent="0.35">
      <c r="A1612" s="2">
        <v>1677</v>
      </c>
      <c r="B1612" s="2" t="s">
        <v>673</v>
      </c>
      <c r="C1612" s="2" t="s">
        <v>19</v>
      </c>
      <c r="D1612" s="3">
        <v>42376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s="2" t="s">
        <v>28</v>
      </c>
      <c r="K1612" s="2" t="s">
        <v>608</v>
      </c>
      <c r="L1612" s="2">
        <f>1-(F1612/E1612)</f>
        <v>0.26435277820532554</v>
      </c>
      <c r="M1612" s="2">
        <f>N1612/E1612</f>
        <v>6.3490841927043254E-2</v>
      </c>
      <c r="N1612" s="38">
        <f>O1612-SUM(G1611:I1611)</f>
        <v>825000000</v>
      </c>
      <c r="O1612" s="38">
        <f>E1612-F1612</f>
        <v>3435000000</v>
      </c>
    </row>
    <row r="1613" spans="1:15" x14ac:dyDescent="0.35">
      <c r="A1613" s="2">
        <v>1678</v>
      </c>
      <c r="B1613" s="2" t="s">
        <v>674</v>
      </c>
      <c r="C1613" s="2" t="s">
        <v>11</v>
      </c>
      <c r="D1613" s="2" t="s">
        <v>12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s="2" t="s">
        <v>64</v>
      </c>
      <c r="K1613" s="2" t="s">
        <v>67</v>
      </c>
      <c r="L1613" s="2">
        <f>1-(F1613/E1613)</f>
        <v>0.34991993217784478</v>
      </c>
      <c r="M1613" s="2">
        <f>N1613/E1613</f>
        <v>-0.34926055011303692</v>
      </c>
      <c r="N1613" s="38">
        <f>O1613-SUM(G1612:I1612)</f>
        <v>-1483100000</v>
      </c>
      <c r="O1613" s="38">
        <f>E1613-F1613</f>
        <v>1485900000</v>
      </c>
    </row>
    <row r="1614" spans="1:15" x14ac:dyDescent="0.35">
      <c r="A1614" s="2">
        <v>1679</v>
      </c>
      <c r="B1614" s="2" t="s">
        <v>674</v>
      </c>
      <c r="C1614" s="2" t="s">
        <v>15</v>
      </c>
      <c r="D1614" s="2" t="s">
        <v>16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s="2" t="s">
        <v>64</v>
      </c>
      <c r="K1614" s="2" t="s">
        <v>67</v>
      </c>
      <c r="L1614" s="2">
        <f>1-(F1614/E1614)</f>
        <v>0.34009736667404289</v>
      </c>
      <c r="M1614" s="2">
        <f>N1614/E1614</f>
        <v>0.23263996459393671</v>
      </c>
      <c r="N1614" s="38">
        <f>O1614-SUM(G1613:I1613)</f>
        <v>1051300000</v>
      </c>
      <c r="O1614" s="38">
        <f>E1614-F1614</f>
        <v>1536900000</v>
      </c>
    </row>
    <row r="1615" spans="1:15" x14ac:dyDescent="0.35">
      <c r="A1615" s="2">
        <v>1680</v>
      </c>
      <c r="B1615" s="2" t="s">
        <v>674</v>
      </c>
      <c r="C1615" s="2" t="s">
        <v>17</v>
      </c>
      <c r="D1615" s="2" t="s">
        <v>18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s="2" t="s">
        <v>64</v>
      </c>
      <c r="K1615" s="2" t="s">
        <v>67</v>
      </c>
      <c r="L1615" s="2">
        <f>1-(F1615/E1615)</f>
        <v>0.32524864421364397</v>
      </c>
      <c r="M1615" s="2">
        <f>N1615/E1615</f>
        <v>0.23383562466230415</v>
      </c>
      <c r="N1615" s="38">
        <f>O1615-SUM(G1614:I1614)</f>
        <v>1168500000</v>
      </c>
      <c r="O1615" s="38">
        <f>E1615-F1615</f>
        <v>1625300000</v>
      </c>
    </row>
    <row r="1616" spans="1:15" x14ac:dyDescent="0.35">
      <c r="A1616" s="2">
        <v>1681</v>
      </c>
      <c r="B1616" s="2" t="s">
        <v>674</v>
      </c>
      <c r="C1616" s="2" t="s">
        <v>19</v>
      </c>
      <c r="D1616" s="2" t="s">
        <v>20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s="2" t="s">
        <v>64</v>
      </c>
      <c r="K1616" s="2" t="s">
        <v>67</v>
      </c>
      <c r="L1616" s="2">
        <f>1-(F1616/E1616)</f>
        <v>0.33355832672415253</v>
      </c>
      <c r="M1616" s="2">
        <f>N1616/E1616</f>
        <v>0.24695837059786369</v>
      </c>
      <c r="N1616" s="38">
        <f>O1616-SUM(G1615:I1615)</f>
        <v>1463500000</v>
      </c>
      <c r="O1616" s="38">
        <f>E1616-F1616</f>
        <v>1976700000</v>
      </c>
    </row>
    <row r="1617" spans="1:15" x14ac:dyDescent="0.35">
      <c r="A1617" s="2">
        <v>1682</v>
      </c>
      <c r="B1617" s="2" t="s">
        <v>675</v>
      </c>
      <c r="C1617" s="2" t="s">
        <v>11</v>
      </c>
      <c r="D1617" s="2" t="s">
        <v>12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s="2" t="s">
        <v>69</v>
      </c>
      <c r="K1617" s="2" t="s">
        <v>139</v>
      </c>
      <c r="L1617" s="2">
        <f>1-(F1617/E1617)</f>
        <v>0.98107335035672405</v>
      </c>
      <c r="M1617" s="2">
        <f>N1617/E1617</f>
        <v>0.97311473253915193</v>
      </c>
      <c r="N1617" s="38">
        <f>O1617-SUM(G1616:I1616)</f>
        <v>88793800000</v>
      </c>
      <c r="O1617" s="38">
        <f>E1617-F1617</f>
        <v>89520000000</v>
      </c>
    </row>
    <row r="1618" spans="1:15" x14ac:dyDescent="0.35">
      <c r="A1618" s="2">
        <v>1683</v>
      </c>
      <c r="B1618" s="2" t="s">
        <v>675</v>
      </c>
      <c r="C1618" s="2" t="s">
        <v>15</v>
      </c>
      <c r="D1618" s="2" t="s">
        <v>16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s="2" t="s">
        <v>69</v>
      </c>
      <c r="K1618" s="2" t="s">
        <v>139</v>
      </c>
      <c r="L1618" s="2">
        <f>1-(F1618/E1618)</f>
        <v>0.98481872168413398</v>
      </c>
      <c r="M1618" s="2">
        <f>N1618/E1618</f>
        <v>0.33061576718255004</v>
      </c>
      <c r="N1618" s="38">
        <f>O1618-SUM(G1617:I1617)</f>
        <v>29117000000</v>
      </c>
      <c r="O1618" s="38">
        <f>E1618-F1618</f>
        <v>86732000000</v>
      </c>
    </row>
    <row r="1619" spans="1:15" x14ac:dyDescent="0.35">
      <c r="A1619" s="2">
        <v>1684</v>
      </c>
      <c r="B1619" s="2" t="s">
        <v>675</v>
      </c>
      <c r="C1619" s="2" t="s">
        <v>17</v>
      </c>
      <c r="D1619" s="2" t="s">
        <v>18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s="2" t="s">
        <v>69</v>
      </c>
      <c r="K1619" s="2" t="s">
        <v>139</v>
      </c>
      <c r="L1619" s="2">
        <f>1-(F1619/E1619)</f>
        <v>0.9875978816819807</v>
      </c>
      <c r="M1619" s="2">
        <f>N1619/E1619</f>
        <v>0.40878332503507897</v>
      </c>
      <c r="N1619" s="38">
        <f>O1619-SUM(G1618:I1618)</f>
        <v>36125000000</v>
      </c>
      <c r="O1619" s="38">
        <f>E1619-F1619</f>
        <v>87276000000</v>
      </c>
    </row>
    <row r="1620" spans="1:15" x14ac:dyDescent="0.35">
      <c r="A1620" s="2">
        <v>1685</v>
      </c>
      <c r="B1620" s="2" t="s">
        <v>675</v>
      </c>
      <c r="C1620" s="2" t="s">
        <v>19</v>
      </c>
      <c r="D1620" s="2" t="s">
        <v>20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s="2" t="s">
        <v>69</v>
      </c>
      <c r="K1620" s="2" t="s">
        <v>139</v>
      </c>
      <c r="L1620" s="2">
        <f>1-(F1620/E1620)</f>
        <v>0.98930392189530503</v>
      </c>
      <c r="M1620" s="2">
        <f>N1620/E1620</f>
        <v>0.42915375473437517</v>
      </c>
      <c r="N1620" s="38">
        <f>O1620-SUM(G1619:I1619)</f>
        <v>38638000000</v>
      </c>
      <c r="O1620" s="38">
        <f>E1620-F1620</f>
        <v>89070000000</v>
      </c>
    </row>
    <row r="1621" spans="1:15" x14ac:dyDescent="0.35">
      <c r="A1621" s="2">
        <v>1686</v>
      </c>
      <c r="B1621" s="2" t="s">
        <v>676</v>
      </c>
      <c r="C1621" s="2" t="s">
        <v>11</v>
      </c>
      <c r="D1621" s="2" t="s">
        <v>572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s="2" t="s">
        <v>54</v>
      </c>
      <c r="K1621" s="2" t="s">
        <v>445</v>
      </c>
      <c r="L1621" s="2">
        <f>1-(F1621/E1621)</f>
        <v>0.35836494542076336</v>
      </c>
      <c r="M1621" s="2">
        <f>N1621/E1621</f>
        <v>-3.6995432375938684</v>
      </c>
      <c r="N1621" s="38">
        <f>O1621-SUM(G1620:I1620)</f>
        <v>-47787000000</v>
      </c>
      <c r="O1621" s="38">
        <f>E1621-F1621</f>
        <v>4629000000</v>
      </c>
    </row>
    <row r="1622" spans="1:15" x14ac:dyDescent="0.35">
      <c r="A1622" s="2">
        <v>1687</v>
      </c>
      <c r="B1622" s="2" t="s">
        <v>676</v>
      </c>
      <c r="C1622" s="2" t="s">
        <v>15</v>
      </c>
      <c r="D1622" s="2" t="s">
        <v>573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s="2" t="s">
        <v>54</v>
      </c>
      <c r="K1622" s="2" t="s">
        <v>445</v>
      </c>
      <c r="L1622" s="2">
        <f>1-(F1622/E1622)</f>
        <v>0.35536142031844442</v>
      </c>
      <c r="M1622" s="2">
        <f>N1622/E1622</f>
        <v>9.5956037762434832E-2</v>
      </c>
      <c r="N1622" s="38">
        <f>O1622-SUM(G1621:I1621)</f>
        <v>1362000000</v>
      </c>
      <c r="O1622" s="38">
        <f>E1622-F1622</f>
        <v>5044000000</v>
      </c>
    </row>
    <row r="1623" spans="1:15" x14ac:dyDescent="0.35">
      <c r="A1623" s="2">
        <v>1688</v>
      </c>
      <c r="B1623" s="2" t="s">
        <v>676</v>
      </c>
      <c r="C1623" s="2" t="s">
        <v>17</v>
      </c>
      <c r="D1623" s="2" t="s">
        <v>574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s="2" t="s">
        <v>54</v>
      </c>
      <c r="K1623" s="2" t="s">
        <v>445</v>
      </c>
      <c r="L1623" s="2">
        <f>1-(F1623/E1623)</f>
        <v>0.35193969718630191</v>
      </c>
      <c r="M1623" s="2">
        <f>N1623/E1623</f>
        <v>8.9934368704919096E-2</v>
      </c>
      <c r="N1623" s="38">
        <f>O1623-SUM(G1622:I1622)</f>
        <v>1384000000</v>
      </c>
      <c r="O1623" s="38">
        <f>E1623-F1623</f>
        <v>5416000000</v>
      </c>
    </row>
    <row r="1624" spans="1:15" x14ac:dyDescent="0.35">
      <c r="A1624" s="2">
        <v>1689</v>
      </c>
      <c r="B1624" s="2" t="s">
        <v>676</v>
      </c>
      <c r="C1624" s="2" t="s">
        <v>19</v>
      </c>
      <c r="D1624" s="2" t="s">
        <v>575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s="2" t="s">
        <v>54</v>
      </c>
      <c r="K1624" s="2" t="s">
        <v>445</v>
      </c>
      <c r="L1624" s="2">
        <f>1-(F1624/E1624)</f>
        <v>0.34412363266344437</v>
      </c>
      <c r="M1624" s="2">
        <f>N1624/E1624</f>
        <v>5.9717629102009666E-2</v>
      </c>
      <c r="N1624" s="38">
        <f>O1624-SUM(G1623:I1623)</f>
        <v>939000000</v>
      </c>
      <c r="O1624" s="38">
        <f>E1624-F1624</f>
        <v>5411000000</v>
      </c>
    </row>
    <row r="1625" spans="1:15" x14ac:dyDescent="0.35">
      <c r="A1625" s="2">
        <v>1690</v>
      </c>
      <c r="B1625" s="2" t="s">
        <v>677</v>
      </c>
      <c r="C1625" s="2" t="s">
        <v>11</v>
      </c>
      <c r="D1625" s="2" t="s">
        <v>16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s="2" t="s">
        <v>23</v>
      </c>
      <c r="K1625" s="2" t="s">
        <v>599</v>
      </c>
      <c r="L1625" s="2">
        <f>1-(F1625/E1625)</f>
        <v>0.17571527518780972</v>
      </c>
      <c r="M1625" s="2">
        <f>N1625/E1625</f>
        <v>-6.2816346102616022E-2</v>
      </c>
      <c r="N1625" s="38">
        <f>O1625-SUM(G1624:I1624)</f>
        <v>-1179000000</v>
      </c>
      <c r="O1625" s="38">
        <f>E1625-F1625</f>
        <v>3298000000</v>
      </c>
    </row>
    <row r="1626" spans="1:15" x14ac:dyDescent="0.35">
      <c r="A1626" s="2">
        <v>1691</v>
      </c>
      <c r="B1626" s="2" t="s">
        <v>677</v>
      </c>
      <c r="C1626" s="2" t="s">
        <v>15</v>
      </c>
      <c r="D1626" s="2" t="s">
        <v>18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s="2" t="s">
        <v>23</v>
      </c>
      <c r="K1626" s="2" t="s">
        <v>599</v>
      </c>
      <c r="L1626" s="2">
        <f>1-(F1626/E1626)</f>
        <v>0.17084339774557167</v>
      </c>
      <c r="M1626" s="2">
        <f>N1626/E1626</f>
        <v>7.759661835748792E-2</v>
      </c>
      <c r="N1626" s="38">
        <f>O1626-SUM(G1625:I1625)</f>
        <v>1542000000</v>
      </c>
      <c r="O1626" s="38">
        <f>E1626-F1626</f>
        <v>3395000000</v>
      </c>
    </row>
    <row r="1627" spans="1:15" x14ac:dyDescent="0.35">
      <c r="A1627" s="2">
        <v>1692</v>
      </c>
      <c r="B1627" s="2" t="s">
        <v>677</v>
      </c>
      <c r="C1627" s="2" t="s">
        <v>17</v>
      </c>
      <c r="D1627" s="2" t="s">
        <v>20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s="2" t="s">
        <v>23</v>
      </c>
      <c r="K1627" s="2" t="s">
        <v>599</v>
      </c>
      <c r="L1627" s="2">
        <f>1-(F1627/E1627)</f>
        <v>0.17663108515628745</v>
      </c>
      <c r="M1627" s="2">
        <f>N1627/E1627</f>
        <v>7.7497486956105505E-2</v>
      </c>
      <c r="N1627" s="38">
        <f>O1627-SUM(G1626:I1626)</f>
        <v>1619000000</v>
      </c>
      <c r="O1627" s="38">
        <f>E1627-F1627</f>
        <v>3690000000</v>
      </c>
    </row>
    <row r="1628" spans="1:15" x14ac:dyDescent="0.35">
      <c r="A1628" s="2">
        <v>1693</v>
      </c>
      <c r="B1628" s="2" t="s">
        <v>677</v>
      </c>
      <c r="C1628" s="2" t="s">
        <v>19</v>
      </c>
      <c r="D1628" s="2" t="s">
        <v>78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s="2" t="s">
        <v>23</v>
      </c>
      <c r="K1628" s="2" t="s">
        <v>599</v>
      </c>
      <c r="L1628" s="2">
        <f>1-(F1628/E1628)</f>
        <v>0.17771985712906646</v>
      </c>
      <c r="M1628" s="2">
        <f>N1628/E1628</f>
        <v>7.1338932329375424E-2</v>
      </c>
      <c r="N1628" s="38">
        <f>O1628-SUM(G1627:I1627)</f>
        <v>1478000000</v>
      </c>
      <c r="O1628" s="38">
        <f>E1628-F1628</f>
        <v>3682000000</v>
      </c>
    </row>
    <row r="1629" spans="1:15" x14ac:dyDescent="0.35">
      <c r="A1629" s="2">
        <v>1698</v>
      </c>
      <c r="B1629" s="2" t="s">
        <v>678</v>
      </c>
      <c r="C1629" s="2" t="s">
        <v>11</v>
      </c>
      <c r="D1629" s="2" t="s">
        <v>16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s="2" t="s">
        <v>13</v>
      </c>
      <c r="K1629" s="2" t="s">
        <v>679</v>
      </c>
      <c r="L1629" s="2">
        <f>1-(F1629/E1629)</f>
        <v>0.34835156976328396</v>
      </c>
      <c r="M1629" s="2">
        <f>N1629/E1629</f>
        <v>0.1942358578273618</v>
      </c>
      <c r="N1629" s="38">
        <f>O1629-SUM(G1628:I1628)</f>
        <v>2716000000</v>
      </c>
      <c r="O1629" s="38">
        <f>E1629-F1629</f>
        <v>4871000000</v>
      </c>
    </row>
    <row r="1630" spans="1:15" x14ac:dyDescent="0.35">
      <c r="A1630" s="2">
        <v>1699</v>
      </c>
      <c r="B1630" s="2" t="s">
        <v>678</v>
      </c>
      <c r="C1630" s="2" t="s">
        <v>15</v>
      </c>
      <c r="D1630" s="2" t="s">
        <v>18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s="2" t="s">
        <v>13</v>
      </c>
      <c r="K1630" s="2" t="s">
        <v>679</v>
      </c>
      <c r="L1630" s="2">
        <f>1-(F1630/E1630)</f>
        <v>0.35681623320948841</v>
      </c>
      <c r="M1630" s="2">
        <f>N1630/E1630</f>
        <v>0.1566876250357245</v>
      </c>
      <c r="N1630" s="38">
        <f>O1630-SUM(G1629:I1629)</f>
        <v>2193000000</v>
      </c>
      <c r="O1630" s="38">
        <f>E1630-F1630</f>
        <v>4994000000</v>
      </c>
    </row>
    <row r="1631" spans="1:15" x14ac:dyDescent="0.35">
      <c r="A1631" s="2">
        <v>1700</v>
      </c>
      <c r="B1631" s="2" t="s">
        <v>678</v>
      </c>
      <c r="C1631" s="2" t="s">
        <v>17</v>
      </c>
      <c r="D1631" s="2" t="s">
        <v>20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s="2" t="s">
        <v>13</v>
      </c>
      <c r="K1631" s="2" t="s">
        <v>679</v>
      </c>
      <c r="L1631" s="2">
        <f>1-(F1631/E1631)</f>
        <v>0.36494097677648329</v>
      </c>
      <c r="M1631" s="2">
        <f>N1631/E1631</f>
        <v>0.15099143584599953</v>
      </c>
      <c r="N1631" s="38">
        <f>O1631-SUM(G1630:I1630)</f>
        <v>1957000000</v>
      </c>
      <c r="O1631" s="38">
        <f>E1631-F1631</f>
        <v>4730000000</v>
      </c>
    </row>
    <row r="1632" spans="1:15" x14ac:dyDescent="0.35">
      <c r="A1632" s="2">
        <v>1701</v>
      </c>
      <c r="B1632" s="2" t="s">
        <v>678</v>
      </c>
      <c r="C1632" s="2" t="s">
        <v>19</v>
      </c>
      <c r="D1632" s="2" t="s">
        <v>78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s="2" t="s">
        <v>13</v>
      </c>
      <c r="K1632" s="2" t="s">
        <v>679</v>
      </c>
      <c r="L1632" s="2">
        <f>1-(F1632/E1632)</f>
        <v>0.37644206040120509</v>
      </c>
      <c r="M1632" s="2">
        <f>N1632/E1632</f>
        <v>0.18627378940407083</v>
      </c>
      <c r="N1632" s="38">
        <f>O1632-SUM(G1631:I1631)</f>
        <v>2535000000</v>
      </c>
      <c r="O1632" s="38">
        <f>E1632-F1632</f>
        <v>5123000000</v>
      </c>
    </row>
    <row r="1633" spans="1:15" x14ac:dyDescent="0.35">
      <c r="A1633" s="2">
        <v>1702</v>
      </c>
      <c r="B1633" s="2" t="s">
        <v>680</v>
      </c>
      <c r="C1633" s="2" t="s">
        <v>11</v>
      </c>
      <c r="D1633" s="2" t="s">
        <v>12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s="2" t="s">
        <v>110</v>
      </c>
      <c r="K1633" s="2" t="s">
        <v>111</v>
      </c>
      <c r="L1633" s="2">
        <f>1-(F1633/E1633)</f>
        <v>0.39580550360673261</v>
      </c>
      <c r="M1633" s="2">
        <f>N1633/E1633</f>
        <v>3.3662837296286399E-2</v>
      </c>
      <c r="N1633" s="38">
        <f>O1633-SUM(G1632:I1632)</f>
        <v>252000000</v>
      </c>
      <c r="O1633" s="38">
        <f>E1633-F1633</f>
        <v>2963000000</v>
      </c>
    </row>
    <row r="1634" spans="1:15" x14ac:dyDescent="0.35">
      <c r="A1634" s="2">
        <v>1703</v>
      </c>
      <c r="B1634" s="2" t="s">
        <v>680</v>
      </c>
      <c r="C1634" s="2" t="s">
        <v>15</v>
      </c>
      <c r="D1634" s="2" t="s">
        <v>16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s="2" t="s">
        <v>110</v>
      </c>
      <c r="K1634" s="2" t="s">
        <v>111</v>
      </c>
      <c r="L1634" s="2">
        <f>1-(F1634/E1634)</f>
        <v>0.39883381924198247</v>
      </c>
      <c r="M1634" s="2">
        <f>N1634/E1634</f>
        <v>0.20189504373177841</v>
      </c>
      <c r="N1634" s="38">
        <f>O1634-SUM(G1633:I1633)</f>
        <v>1385000000</v>
      </c>
      <c r="O1634" s="38">
        <f>E1634-F1634</f>
        <v>2736000000</v>
      </c>
    </row>
    <row r="1635" spans="1:15" x14ac:dyDescent="0.35">
      <c r="A1635" s="2">
        <v>1704</v>
      </c>
      <c r="B1635" s="2" t="s">
        <v>680</v>
      </c>
      <c r="C1635" s="2" t="s">
        <v>17</v>
      </c>
      <c r="D1635" s="2" t="s">
        <v>18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s="2" t="s">
        <v>110</v>
      </c>
      <c r="K1635" s="2" t="s">
        <v>111</v>
      </c>
      <c r="L1635" s="2">
        <f>1-(F1635/E1635)</f>
        <v>0.40971585701191571</v>
      </c>
      <c r="M1635" s="2">
        <f>N1635/E1635</f>
        <v>0.23150451748068612</v>
      </c>
      <c r="N1635" s="38">
        <f>O1635-SUM(G1634:I1634)</f>
        <v>1768000000</v>
      </c>
      <c r="O1635" s="38">
        <f>E1635-F1635</f>
        <v>3129000000</v>
      </c>
    </row>
    <row r="1636" spans="1:15" x14ac:dyDescent="0.35">
      <c r="A1636" s="2">
        <v>1705</v>
      </c>
      <c r="B1636" s="2" t="s">
        <v>680</v>
      </c>
      <c r="C1636" s="2" t="s">
        <v>19</v>
      </c>
      <c r="D1636" s="2" t="s">
        <v>20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s="2" t="s">
        <v>110</v>
      </c>
      <c r="K1636" s="2" t="s">
        <v>111</v>
      </c>
      <c r="L1636" s="2">
        <f>1-(F1636/E1636)</f>
        <v>0.53342391304347825</v>
      </c>
      <c r="M1636" s="2">
        <f>N1636/E1636</f>
        <v>0.32146739130434782</v>
      </c>
      <c r="N1636" s="38">
        <f>O1636-SUM(G1635:I1635)</f>
        <v>2366000000</v>
      </c>
      <c r="O1636" s="38">
        <f>E1636-F1636</f>
        <v>3926000000</v>
      </c>
    </row>
    <row r="1637" spans="1:15" x14ac:dyDescent="0.35">
      <c r="A1637" s="2">
        <v>1706</v>
      </c>
      <c r="B1637" s="2" t="s">
        <v>681</v>
      </c>
      <c r="C1637" s="2" t="s">
        <v>11</v>
      </c>
      <c r="D1637" s="2" t="s">
        <v>59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s="2" t="s">
        <v>54</v>
      </c>
      <c r="K1637" s="2" t="s">
        <v>220</v>
      </c>
      <c r="L1637" s="2">
        <f>1-(F1637/E1637)</f>
        <v>0.24827430219929114</v>
      </c>
      <c r="M1637" s="2">
        <f>N1637/E1637</f>
        <v>0.24272219626118369</v>
      </c>
      <c r="N1637" s="38">
        <f>O1637-SUM(G1636:I1636)</f>
        <v>113752000000</v>
      </c>
      <c r="O1637" s="38">
        <f>E1637-F1637</f>
        <v>116354000000</v>
      </c>
    </row>
    <row r="1638" spans="1:15" x14ac:dyDescent="0.35">
      <c r="A1638" s="2">
        <v>1707</v>
      </c>
      <c r="B1638" s="2" t="s">
        <v>681</v>
      </c>
      <c r="C1638" s="2" t="s">
        <v>15</v>
      </c>
      <c r="D1638" s="2" t="s">
        <v>60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s="2" t="s">
        <v>54</v>
      </c>
      <c r="K1638" s="2" t="s">
        <v>220</v>
      </c>
      <c r="L1638" s="2">
        <f>1-(F1638/E1638)</f>
        <v>0.2482185372899931</v>
      </c>
      <c r="M1638" s="2">
        <f>N1638/E1638</f>
        <v>6.2138091178977693E-2</v>
      </c>
      <c r="N1638" s="38">
        <f>O1638-SUM(G1637:I1637)</f>
        <v>29596000000</v>
      </c>
      <c r="O1638" s="38">
        <f>E1638-F1638</f>
        <v>118225000000</v>
      </c>
    </row>
    <row r="1639" spans="1:15" x14ac:dyDescent="0.35">
      <c r="A1639" s="2">
        <v>1708</v>
      </c>
      <c r="B1639" s="2" t="s">
        <v>681</v>
      </c>
      <c r="C1639" s="2" t="s">
        <v>17</v>
      </c>
      <c r="D1639" s="2" t="s">
        <v>61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s="2" t="s">
        <v>54</v>
      </c>
      <c r="K1639" s="2" t="s">
        <v>220</v>
      </c>
      <c r="L1639" s="2">
        <f>1-(F1639/E1639)</f>
        <v>0.24825440491216944</v>
      </c>
      <c r="M1639" s="2">
        <f>N1639/E1639</f>
        <v>6.0150190157129295E-2</v>
      </c>
      <c r="N1639" s="38">
        <f>O1639-SUM(G1638:I1638)</f>
        <v>29212000000</v>
      </c>
      <c r="O1639" s="38">
        <f>E1639-F1639</f>
        <v>120565000000</v>
      </c>
    </row>
    <row r="1640" spans="1:15" x14ac:dyDescent="0.35">
      <c r="A1640" s="2">
        <v>1709</v>
      </c>
      <c r="B1640" s="2" t="s">
        <v>681</v>
      </c>
      <c r="C1640" s="2" t="s">
        <v>19</v>
      </c>
      <c r="D1640" s="2" t="s">
        <v>62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s="2" t="s">
        <v>54</v>
      </c>
      <c r="K1640" s="2" t="s">
        <v>220</v>
      </c>
      <c r="L1640" s="2">
        <f>1-(F1640/E1640)</f>
        <v>0.25127247837720112</v>
      </c>
      <c r="M1640" s="2">
        <f>N1640/E1640</f>
        <v>5.7511459564847656E-2</v>
      </c>
      <c r="N1640" s="38">
        <f>O1640-SUM(G1639:I1639)</f>
        <v>27728000000</v>
      </c>
      <c r="O1640" s="38">
        <f>E1640-F1640</f>
        <v>121146000000</v>
      </c>
    </row>
    <row r="1641" spans="1:15" x14ac:dyDescent="0.35">
      <c r="A1641" s="2">
        <v>1710</v>
      </c>
      <c r="B1641" s="2" t="s">
        <v>682</v>
      </c>
      <c r="C1641" s="2" t="s">
        <v>11</v>
      </c>
      <c r="D1641" s="2" t="s">
        <v>39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s="2" t="s">
        <v>82</v>
      </c>
      <c r="K1641" s="2" t="s">
        <v>123</v>
      </c>
      <c r="L1641" s="2">
        <f>1-(F1641/E1641)</f>
        <v>0.19540984931936012</v>
      </c>
      <c r="M1641" s="2">
        <f>N1641/E1641</f>
        <v>-9.6115653202089923</v>
      </c>
      <c r="N1641" s="38">
        <f>O1641-SUM(G1640:I1640)</f>
        <v>-95107400000</v>
      </c>
      <c r="O1641" s="38">
        <f>E1641-F1641</f>
        <v>1933600000</v>
      </c>
    </row>
    <row r="1642" spans="1:15" x14ac:dyDescent="0.35">
      <c r="A1642" s="2">
        <v>1711</v>
      </c>
      <c r="B1642" s="2" t="s">
        <v>682</v>
      </c>
      <c r="C1642" s="2" t="s">
        <v>15</v>
      </c>
      <c r="D1642" s="2" t="s">
        <v>40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s="2" t="s">
        <v>82</v>
      </c>
      <c r="K1642" s="2" t="s">
        <v>123</v>
      </c>
      <c r="L1642" s="2">
        <f>1-(F1642/E1642)</f>
        <v>0.19221019703725006</v>
      </c>
      <c r="M1642" s="2">
        <f>N1642/E1642</f>
        <v>0.10019955414928808</v>
      </c>
      <c r="N1642" s="38">
        <f>O1642-SUM(G1641:I1641)</f>
        <v>1114700000</v>
      </c>
      <c r="O1642" s="38">
        <f>E1642-F1642</f>
        <v>2138300000</v>
      </c>
    </row>
    <row r="1643" spans="1:15" x14ac:dyDescent="0.35">
      <c r="A1643" s="2">
        <v>1712</v>
      </c>
      <c r="B1643" s="2" t="s">
        <v>682</v>
      </c>
      <c r="C1643" s="2" t="s">
        <v>17</v>
      </c>
      <c r="D1643" s="2" t="s">
        <v>41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s="2" t="s">
        <v>82</v>
      </c>
      <c r="K1643" s="2" t="s">
        <v>123</v>
      </c>
      <c r="L1643" s="2">
        <f>1-(F1643/E1643)</f>
        <v>0.19465417237048221</v>
      </c>
      <c r="M1643" s="2">
        <f>N1643/E1643</f>
        <v>0.11385991899405862</v>
      </c>
      <c r="N1643" s="38">
        <f>O1643-SUM(G1642:I1642)</f>
        <v>1613600000</v>
      </c>
      <c r="O1643" s="38">
        <f>E1643-F1643</f>
        <v>2758600000</v>
      </c>
    </row>
    <row r="1644" spans="1:15" x14ac:dyDescent="0.35">
      <c r="A1644" s="2">
        <v>1713</v>
      </c>
      <c r="B1644" s="2" t="s">
        <v>683</v>
      </c>
      <c r="C1644" s="2" t="s">
        <v>11</v>
      </c>
      <c r="D1644" s="2" t="s">
        <v>12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s="2" t="s">
        <v>28</v>
      </c>
      <c r="K1644" s="2" t="s">
        <v>80</v>
      </c>
      <c r="L1644" s="2">
        <f>1-(F1644/E1644)</f>
        <v>0.43613190227369014</v>
      </c>
      <c r="M1644" s="2">
        <f>N1644/E1644</f>
        <v>8.9800169467589327E-2</v>
      </c>
      <c r="N1644" s="38">
        <f>O1644-SUM(G1643:I1643)</f>
        <v>508700000</v>
      </c>
      <c r="O1644" s="38">
        <f>E1644-F1644</f>
        <v>2470600000</v>
      </c>
    </row>
    <row r="1645" spans="1:15" x14ac:dyDescent="0.35">
      <c r="A1645" s="2">
        <v>1714</v>
      </c>
      <c r="B1645" s="2" t="s">
        <v>683</v>
      </c>
      <c r="C1645" s="2" t="s">
        <v>15</v>
      </c>
      <c r="D1645" s="2" t="s">
        <v>16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s="2" t="s">
        <v>28</v>
      </c>
      <c r="K1645" s="2" t="s">
        <v>80</v>
      </c>
      <c r="L1645" s="2">
        <f>1-(F1645/E1645)</f>
        <v>0.41627571273908337</v>
      </c>
      <c r="M1645" s="2">
        <f>N1645/E1645</f>
        <v>0.21046553590761458</v>
      </c>
      <c r="N1645" s="38">
        <f>O1645-SUM(G1644:I1644)</f>
        <v>1166400000</v>
      </c>
      <c r="O1645" s="38">
        <f>E1645-F1645</f>
        <v>2307000000</v>
      </c>
    </row>
    <row r="1646" spans="1:15" x14ac:dyDescent="0.35">
      <c r="A1646" s="2">
        <v>1715</v>
      </c>
      <c r="B1646" s="2" t="s">
        <v>683</v>
      </c>
      <c r="C1646" s="2" t="s">
        <v>17</v>
      </c>
      <c r="D1646" s="2" t="s">
        <v>18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s="2" t="s">
        <v>28</v>
      </c>
      <c r="K1646" s="2" t="s">
        <v>80</v>
      </c>
      <c r="L1646" s="2">
        <f>1-(F1646/E1646)</f>
        <v>0.4119346554430019</v>
      </c>
      <c r="M1646" s="2">
        <f>N1646/E1646</f>
        <v>0.19799543444143244</v>
      </c>
      <c r="N1646" s="38">
        <f>O1646-SUM(G1645:I1645)</f>
        <v>1110200000</v>
      </c>
      <c r="O1646" s="38">
        <f>E1646-F1646</f>
        <v>2309800000</v>
      </c>
    </row>
    <row r="1647" spans="1:15" x14ac:dyDescent="0.35">
      <c r="A1647" s="2">
        <v>1716</v>
      </c>
      <c r="B1647" s="2" t="s">
        <v>683</v>
      </c>
      <c r="C1647" s="2" t="s">
        <v>19</v>
      </c>
      <c r="D1647" s="2" t="s">
        <v>20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s="2" t="s">
        <v>28</v>
      </c>
      <c r="K1647" s="2" t="s">
        <v>80</v>
      </c>
      <c r="L1647" s="2">
        <f>1-(F1647/E1647)</f>
        <v>0.41656181045644369</v>
      </c>
      <c r="M1647" s="2">
        <f>N1647/E1647</f>
        <v>0.2033298685194303</v>
      </c>
      <c r="N1647" s="38">
        <f>O1647-SUM(G1646:I1646)</f>
        <v>1115000000</v>
      </c>
      <c r="O1647" s="38">
        <f>E1647-F1647</f>
        <v>2284300000</v>
      </c>
    </row>
    <row r="1648" spans="1:15" x14ac:dyDescent="0.35">
      <c r="A1648" s="2">
        <v>1717</v>
      </c>
      <c r="B1648" s="2" t="s">
        <v>684</v>
      </c>
      <c r="C1648" s="2" t="s">
        <v>11</v>
      </c>
      <c r="D1648" s="2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s="2" t="s">
        <v>74</v>
      </c>
      <c r="K1648" s="2" t="s">
        <v>75</v>
      </c>
      <c r="L1648" s="2">
        <f>1-(F1648/E1648)</f>
        <v>0.16630489230255463</v>
      </c>
      <c r="M1648" s="2">
        <f>N1648/E1648</f>
        <v>-2.9871430956754048E-2</v>
      </c>
      <c r="N1648" s="38">
        <f>O1648-SUM(G1647:I1647)</f>
        <v>-178900000</v>
      </c>
      <c r="O1648" s="38">
        <f>E1648-F1648</f>
        <v>996000000</v>
      </c>
    </row>
    <row r="1649" spans="1:15" x14ac:dyDescent="0.35">
      <c r="A1649" s="2">
        <v>1718</v>
      </c>
      <c r="B1649" s="2" t="s">
        <v>684</v>
      </c>
      <c r="C1649" s="2" t="s">
        <v>15</v>
      </c>
      <c r="D1649" s="2" t="s">
        <v>16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s="2" t="s">
        <v>74</v>
      </c>
      <c r="K1649" s="2" t="s">
        <v>75</v>
      </c>
      <c r="L1649" s="2">
        <f>1-(F1649/E1649)</f>
        <v>0.21202095395643783</v>
      </c>
      <c r="M1649" s="2">
        <f>N1649/E1649</f>
        <v>0.16349600220567961</v>
      </c>
      <c r="N1649" s="38">
        <f>O1649-SUM(G1648:I1648)</f>
        <v>1186000000</v>
      </c>
      <c r="O1649" s="38">
        <f>E1649-F1649</f>
        <v>1538000000</v>
      </c>
    </row>
    <row r="1650" spans="1:15" x14ac:dyDescent="0.35">
      <c r="A1650" s="2">
        <v>1719</v>
      </c>
      <c r="B1650" s="2" t="s">
        <v>684</v>
      </c>
      <c r="C1650" s="2" t="s">
        <v>17</v>
      </c>
      <c r="D1650" s="2" t="s">
        <v>18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s="2" t="s">
        <v>74</v>
      </c>
      <c r="K1650" s="2" t="s">
        <v>75</v>
      </c>
      <c r="L1650" s="2">
        <f>1-(F1650/E1650)</f>
        <v>0.22153181142779954</v>
      </c>
      <c r="M1650" s="2">
        <f>N1650/E1650</f>
        <v>0.15034445495069568</v>
      </c>
      <c r="N1650" s="38">
        <f>O1650-SUM(G1649:I1649)</f>
        <v>1113000000</v>
      </c>
      <c r="O1650" s="38">
        <f>E1650-F1650</f>
        <v>1640000000</v>
      </c>
    </row>
    <row r="1651" spans="1:15" x14ac:dyDescent="0.35">
      <c r="A1651" s="2">
        <v>1720</v>
      </c>
      <c r="B1651" s="2" t="s">
        <v>684</v>
      </c>
      <c r="C1651" s="2" t="s">
        <v>19</v>
      </c>
      <c r="D1651" s="2" t="s">
        <v>20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s="2" t="s">
        <v>74</v>
      </c>
      <c r="K1651" s="2" t="s">
        <v>75</v>
      </c>
      <c r="L1651" s="2">
        <f>1-(F1651/E1651)</f>
        <v>0.19598983338040099</v>
      </c>
      <c r="M1651" s="2">
        <f>N1651/E1651</f>
        <v>0.15701779158429821</v>
      </c>
      <c r="N1651" s="38">
        <f>O1651-SUM(G1650:I1650)</f>
        <v>1112000000</v>
      </c>
      <c r="O1651" s="38">
        <f>E1651-F1651</f>
        <v>1388000000</v>
      </c>
    </row>
    <row r="1652" spans="1:15" x14ac:dyDescent="0.35">
      <c r="A1652" s="2">
        <v>1721</v>
      </c>
      <c r="B1652" s="2" t="s">
        <v>685</v>
      </c>
      <c r="C1652" s="2" t="s">
        <v>11</v>
      </c>
      <c r="D1652" s="2" t="s">
        <v>12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s="2" t="s">
        <v>23</v>
      </c>
      <c r="K1652" s="2" t="s">
        <v>179</v>
      </c>
      <c r="L1652" s="2">
        <f>1-(F1652/E1652)</f>
        <v>0.53837670930745474</v>
      </c>
      <c r="M1652" s="2">
        <f>N1652/E1652</f>
        <v>0.44044993383325981</v>
      </c>
      <c r="N1652" s="38">
        <f>O1652-SUM(G1651:I1651)</f>
        <v>1997000000</v>
      </c>
      <c r="O1652" s="38">
        <f>E1652-F1652</f>
        <v>2441000000</v>
      </c>
    </row>
    <row r="1653" spans="1:15" x14ac:dyDescent="0.35">
      <c r="A1653" s="2">
        <v>1722</v>
      </c>
      <c r="B1653" s="2" t="s">
        <v>685</v>
      </c>
      <c r="C1653" s="2" t="s">
        <v>15</v>
      </c>
      <c r="D1653" s="2" t="s">
        <v>16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s="2" t="s">
        <v>23</v>
      </c>
      <c r="K1653" s="2" t="s">
        <v>179</v>
      </c>
      <c r="L1653" s="2">
        <f>1-(F1653/E1653)</f>
        <v>0.52206029147534438</v>
      </c>
      <c r="M1653" s="2">
        <f>N1653/E1653</f>
        <v>0.20782591335595926</v>
      </c>
      <c r="N1653" s="38">
        <f>O1653-SUM(G1652:I1652)</f>
        <v>1041000000</v>
      </c>
      <c r="O1653" s="38">
        <f>E1653-F1653</f>
        <v>2615000000</v>
      </c>
    </row>
    <row r="1654" spans="1:15" x14ac:dyDescent="0.35">
      <c r="A1654" s="2">
        <v>1723</v>
      </c>
      <c r="B1654" s="2" t="s">
        <v>685</v>
      </c>
      <c r="C1654" s="2" t="s">
        <v>17</v>
      </c>
      <c r="D1654" s="2" t="s">
        <v>18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s="2" t="s">
        <v>23</v>
      </c>
      <c r="K1654" s="2" t="s">
        <v>179</v>
      </c>
      <c r="L1654" s="2">
        <f>1-(F1654/E1654)</f>
        <v>0.52584737739064569</v>
      </c>
      <c r="M1654" s="2">
        <f>N1654/E1654</f>
        <v>0.20640030297292181</v>
      </c>
      <c r="N1654" s="38">
        <f>O1654-SUM(G1653:I1653)</f>
        <v>1090000000</v>
      </c>
      <c r="O1654" s="38">
        <f>E1654-F1654</f>
        <v>2777000000</v>
      </c>
    </row>
    <row r="1655" spans="1:15" x14ac:dyDescent="0.35">
      <c r="A1655" s="2">
        <v>1724</v>
      </c>
      <c r="B1655" s="2" t="s">
        <v>685</v>
      </c>
      <c r="C1655" s="2" t="s">
        <v>19</v>
      </c>
      <c r="D1655" s="2" t="s">
        <v>20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s="2" t="s">
        <v>23</v>
      </c>
      <c r="K1655" s="2" t="s">
        <v>179</v>
      </c>
      <c r="L1655" s="2">
        <f>1-(F1655/E1655)</f>
        <v>0.51228323699421963</v>
      </c>
      <c r="M1655" s="2">
        <f>N1655/E1655</f>
        <v>0.18894508670520233</v>
      </c>
      <c r="N1655" s="38">
        <f>O1655-SUM(G1654:I1654)</f>
        <v>1046000000</v>
      </c>
      <c r="O1655" s="38">
        <f>E1655-F1655</f>
        <v>2836000000</v>
      </c>
    </row>
    <row r="1656" spans="1:15" x14ac:dyDescent="0.35">
      <c r="A1656" s="2">
        <v>1725</v>
      </c>
      <c r="B1656" s="2" t="s">
        <v>686</v>
      </c>
      <c r="C1656" s="2" t="s">
        <v>11</v>
      </c>
      <c r="D1656" s="2" t="s">
        <v>12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s="2" t="s">
        <v>23</v>
      </c>
      <c r="K1656" s="2" t="s">
        <v>687</v>
      </c>
      <c r="L1656" s="2">
        <f>1-(F1656/E1656)</f>
        <v>0.36915098197926233</v>
      </c>
      <c r="M1656" s="2">
        <f>N1656/E1656</f>
        <v>1.8374812098052803E-2</v>
      </c>
      <c r="N1656" s="38">
        <f>O1656-SUM(G1655:I1655)</f>
        <v>94709000</v>
      </c>
      <c r="O1656" s="38">
        <f>E1656-F1656</f>
        <v>1902709000</v>
      </c>
    </row>
    <row r="1657" spans="1:15" x14ac:dyDescent="0.35">
      <c r="A1657" s="2">
        <v>1726</v>
      </c>
      <c r="B1657" s="2" t="s">
        <v>686</v>
      </c>
      <c r="C1657" s="2" t="s">
        <v>15</v>
      </c>
      <c r="D1657" s="2" t="s">
        <v>16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s="2" t="s">
        <v>23</v>
      </c>
      <c r="K1657" s="2" t="s">
        <v>687</v>
      </c>
      <c r="L1657" s="2">
        <f>1-(F1657/E1657)</f>
        <v>0.38109560400616549</v>
      </c>
      <c r="M1657" s="2">
        <f>N1657/E1657</f>
        <v>0.22900776667800524</v>
      </c>
      <c r="N1657" s="38">
        <f>O1657-SUM(G1656:I1656)</f>
        <v>1287238000</v>
      </c>
      <c r="O1657" s="38">
        <f>E1657-F1657</f>
        <v>2142114000</v>
      </c>
    </row>
    <row r="1658" spans="1:15" x14ac:dyDescent="0.35">
      <c r="A1658" s="2">
        <v>1727</v>
      </c>
      <c r="B1658" s="2" t="s">
        <v>686</v>
      </c>
      <c r="C1658" s="2" t="s">
        <v>17</v>
      </c>
      <c r="D1658" s="2" t="s">
        <v>18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s="2" t="s">
        <v>23</v>
      </c>
      <c r="K1658" s="2" t="s">
        <v>687</v>
      </c>
      <c r="L1658" s="2">
        <f>1-(F1658/E1658)</f>
        <v>0.38967281911771823</v>
      </c>
      <c r="M1658" s="2">
        <f>N1658/E1658</f>
        <v>0.23563726187555684</v>
      </c>
      <c r="N1658" s="38">
        <f>O1658-SUM(G1657:I1657)</f>
        <v>1280373000</v>
      </c>
      <c r="O1658" s="38">
        <f>E1658-F1658</f>
        <v>2117350000</v>
      </c>
    </row>
    <row r="1659" spans="1:15" x14ac:dyDescent="0.35">
      <c r="A1659" s="2">
        <v>1728</v>
      </c>
      <c r="B1659" s="2" t="s">
        <v>686</v>
      </c>
      <c r="C1659" s="2" t="s">
        <v>19</v>
      </c>
      <c r="D1659" s="2" t="s">
        <v>20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s="2" t="s">
        <v>23</v>
      </c>
      <c r="K1659" s="2" t="s">
        <v>687</v>
      </c>
      <c r="L1659" s="2">
        <f>1-(F1659/E1659)</f>
        <v>0.37918384801526439</v>
      </c>
      <c r="M1659" s="2">
        <f>N1659/E1659</f>
        <v>0.17873157791820815</v>
      </c>
      <c r="N1659" s="38">
        <f>O1659-SUM(G1658:I1658)</f>
        <v>728489000</v>
      </c>
      <c r="O1659" s="38">
        <f>E1659-F1659</f>
        <v>1545509000</v>
      </c>
    </row>
    <row r="1660" spans="1:15" x14ac:dyDescent="0.35">
      <c r="A1660" s="2">
        <v>1729</v>
      </c>
      <c r="B1660" s="2" t="s">
        <v>688</v>
      </c>
      <c r="C1660" s="2" t="s">
        <v>11</v>
      </c>
      <c r="D1660" s="2" t="s">
        <v>12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s="2" t="s">
        <v>110</v>
      </c>
      <c r="K1660" s="2" t="s">
        <v>111</v>
      </c>
      <c r="L1660" s="2">
        <f>1-(F1660/E1660)</f>
        <v>0.79192370644692101</v>
      </c>
      <c r="M1660" s="2">
        <f>N1660/E1660</f>
        <v>0.30055211467432869</v>
      </c>
      <c r="N1660" s="38">
        <f>O1660-SUM(G1659:I1659)</f>
        <v>488078000</v>
      </c>
      <c r="O1660" s="38">
        <f>E1660-F1660</f>
        <v>1286035000</v>
      </c>
    </row>
    <row r="1661" spans="1:15" x14ac:dyDescent="0.35">
      <c r="A1661" s="2">
        <v>1730</v>
      </c>
      <c r="B1661" s="2" t="s">
        <v>688</v>
      </c>
      <c r="C1661" s="2" t="s">
        <v>15</v>
      </c>
      <c r="D1661" s="2" t="s">
        <v>16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s="2" t="s">
        <v>110</v>
      </c>
      <c r="K1661" s="2" t="s">
        <v>111</v>
      </c>
      <c r="L1661" s="2">
        <f>1-(F1661/E1661)</f>
        <v>0.79670288696334579</v>
      </c>
      <c r="M1661" s="2">
        <f>N1661/E1661</f>
        <v>0.44525139748685094</v>
      </c>
      <c r="N1661" s="38">
        <f>O1661-SUM(G1660:I1660)</f>
        <v>889635000</v>
      </c>
      <c r="O1661" s="38">
        <f>E1661-F1661</f>
        <v>1591853000</v>
      </c>
    </row>
    <row r="1662" spans="1:15" x14ac:dyDescent="0.35">
      <c r="A1662" s="2">
        <v>1731</v>
      </c>
      <c r="B1662" s="2" t="s">
        <v>688</v>
      </c>
      <c r="C1662" s="2" t="s">
        <v>17</v>
      </c>
      <c r="D1662" s="2" t="s">
        <v>18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s="2" t="s">
        <v>110</v>
      </c>
      <c r="K1662" s="2" t="s">
        <v>111</v>
      </c>
      <c r="L1662" s="2">
        <f>1-(F1662/E1662)</f>
        <v>0.76370073790021853</v>
      </c>
      <c r="M1662" s="2">
        <f>N1662/E1662</f>
        <v>0.47988594887499919</v>
      </c>
      <c r="N1662" s="38">
        <f>O1662-SUM(G1661:I1661)</f>
        <v>1163328000</v>
      </c>
      <c r="O1662" s="38">
        <f>E1662-F1662</f>
        <v>1851345000</v>
      </c>
    </row>
    <row r="1663" spans="1:15" x14ac:dyDescent="0.35">
      <c r="A1663" s="2">
        <v>1732</v>
      </c>
      <c r="B1663" s="2" t="s">
        <v>688</v>
      </c>
      <c r="C1663" s="2" t="s">
        <v>19</v>
      </c>
      <c r="D1663" s="2" t="s">
        <v>20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s="2" t="s">
        <v>110</v>
      </c>
      <c r="K1663" s="2" t="s">
        <v>111</v>
      </c>
      <c r="L1663" s="2">
        <f>1-(F1663/E1663)</f>
        <v>0.6421126255404892</v>
      </c>
      <c r="M1663" s="2">
        <f>N1663/E1663</f>
        <v>-6.7702542786511805E-2</v>
      </c>
      <c r="N1663" s="38">
        <f>O1663-SUM(G1662:I1662)</f>
        <v>-98346000</v>
      </c>
      <c r="O1663" s="38">
        <f>E1663-F1663</f>
        <v>932745000</v>
      </c>
    </row>
    <row r="1664" spans="1:15" x14ac:dyDescent="0.35">
      <c r="A1664" s="2">
        <v>1733</v>
      </c>
      <c r="B1664" s="2" t="s">
        <v>689</v>
      </c>
      <c r="C1664" s="2" t="s">
        <v>11</v>
      </c>
      <c r="D1664" s="2" t="s">
        <v>12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s="2" t="s">
        <v>64</v>
      </c>
      <c r="K1664" s="2" t="s">
        <v>65</v>
      </c>
      <c r="L1664" s="2">
        <f>1-(F1664/E1664)</f>
        <v>0.3374912854900608</v>
      </c>
      <c r="M1664" s="2">
        <f>N1664/E1664</f>
        <v>0.24282611076000202</v>
      </c>
      <c r="N1664" s="38">
        <f>O1664-SUM(G1663:I1663)</f>
        <v>2459397000</v>
      </c>
      <c r="O1664" s="38">
        <f>E1664-F1664</f>
        <v>3418187000</v>
      </c>
    </row>
    <row r="1665" spans="1:15" x14ac:dyDescent="0.35">
      <c r="A1665" s="2">
        <v>1734</v>
      </c>
      <c r="B1665" s="2" t="s">
        <v>689</v>
      </c>
      <c r="C1665" s="2" t="s">
        <v>15</v>
      </c>
      <c r="D1665" s="2" t="s">
        <v>16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s="2" t="s">
        <v>64</v>
      </c>
      <c r="K1665" s="2" t="s">
        <v>65</v>
      </c>
      <c r="L1665" s="2">
        <f>1-(F1665/E1665)</f>
        <v>0.32127064215392465</v>
      </c>
      <c r="M1665" s="2">
        <f>N1665/E1665</f>
        <v>0.17509424254245701</v>
      </c>
      <c r="N1665" s="38">
        <f>O1665-SUM(G1664:I1664)</f>
        <v>1911140000</v>
      </c>
      <c r="O1665" s="38">
        <f>E1665-F1665</f>
        <v>3506644000</v>
      </c>
    </row>
    <row r="1666" spans="1:15" x14ac:dyDescent="0.35">
      <c r="A1666" s="2">
        <v>1735</v>
      </c>
      <c r="B1666" s="2" t="s">
        <v>689</v>
      </c>
      <c r="C1666" s="2" t="s">
        <v>17</v>
      </c>
      <c r="D1666" s="2" t="s">
        <v>18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s="2" t="s">
        <v>64</v>
      </c>
      <c r="K1666" s="2" t="s">
        <v>65</v>
      </c>
      <c r="L1666" s="2">
        <f>1-(F1666/E1666)</f>
        <v>0.31959095115707636</v>
      </c>
      <c r="M1666" s="2">
        <f>N1666/E1666</f>
        <v>0.17762023115426956</v>
      </c>
      <c r="N1666" s="38">
        <f>O1666-SUM(G1665:I1665)</f>
        <v>2075694000</v>
      </c>
      <c r="O1666" s="38">
        <f>E1666-F1666</f>
        <v>3734783000</v>
      </c>
    </row>
    <row r="1667" spans="1:15" x14ac:dyDescent="0.35">
      <c r="A1667" s="2">
        <v>1736</v>
      </c>
      <c r="B1667" s="2" t="s">
        <v>689</v>
      </c>
      <c r="C1667" s="2" t="s">
        <v>19</v>
      </c>
      <c r="D1667" s="2" t="s">
        <v>20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s="2" t="s">
        <v>64</v>
      </c>
      <c r="K1667" s="2" t="s">
        <v>65</v>
      </c>
      <c r="L1667" s="2">
        <f>1-(F1667/E1667)</f>
        <v>0.36199900838914389</v>
      </c>
      <c r="M1667" s="2">
        <f>N1667/E1667</f>
        <v>0.19993675895638127</v>
      </c>
      <c r="N1667" s="38">
        <f>O1667-SUM(G1666:I1666)</f>
        <v>2204200000</v>
      </c>
      <c r="O1667" s="38">
        <f t="shared" ref="O1667:O1711" si="0">E1667-F1667</f>
        <v>3990853000</v>
      </c>
    </row>
    <row r="1668" spans="1:15" x14ac:dyDescent="0.35">
      <c r="A1668" s="2">
        <v>1737</v>
      </c>
      <c r="B1668" s="2" t="s">
        <v>690</v>
      </c>
      <c r="C1668" s="2" t="s">
        <v>11</v>
      </c>
      <c r="D1668" s="2" t="s">
        <v>12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s="2" t="s">
        <v>69</v>
      </c>
      <c r="K1668" s="2" t="s">
        <v>72</v>
      </c>
      <c r="L1668" s="2">
        <f>1-(F1668/E1668)</f>
        <v>0.28582888909444548</v>
      </c>
      <c r="M1668" s="2">
        <f>N1668/E1668</f>
        <v>1.0630915310650121E-2</v>
      </c>
      <c r="N1668" s="38">
        <f>O1668-SUM(G1667:I1667)</f>
        <v>76887000</v>
      </c>
      <c r="O1668" s="38">
        <f t="shared" si="0"/>
        <v>2067228000</v>
      </c>
    </row>
    <row r="1669" spans="1:15" x14ac:dyDescent="0.35">
      <c r="A1669" s="2">
        <v>1738</v>
      </c>
      <c r="B1669" s="2" t="s">
        <v>690</v>
      </c>
      <c r="C1669" s="2" t="s">
        <v>15</v>
      </c>
      <c r="D1669" s="2" t="s">
        <v>16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s="2" t="s">
        <v>69</v>
      </c>
      <c r="K1669" s="2" t="s">
        <v>72</v>
      </c>
      <c r="L1669" s="2">
        <f>1-(F1669/E1669)</f>
        <v>0.32285763841832782</v>
      </c>
      <c r="M1669" s="2">
        <f>N1669/E1669</f>
        <v>0.16718616608369399</v>
      </c>
      <c r="N1669" s="38">
        <f>O1669-SUM(G1668:I1668)</f>
        <v>1260790000</v>
      </c>
      <c r="O1669" s="38">
        <f t="shared" si="0"/>
        <v>2434745000</v>
      </c>
    </row>
    <row r="1670" spans="1:15" x14ac:dyDescent="0.35">
      <c r="A1670" s="2">
        <v>1739</v>
      </c>
      <c r="B1670" s="2" t="s">
        <v>690</v>
      </c>
      <c r="C1670" s="2" t="s">
        <v>17</v>
      </c>
      <c r="D1670" s="2" t="s">
        <v>18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s="2" t="s">
        <v>69</v>
      </c>
      <c r="K1670" s="2" t="s">
        <v>72</v>
      </c>
      <c r="L1670" s="2">
        <f>1-(F1670/E1670)</f>
        <v>0.35787601440535499</v>
      </c>
      <c r="M1670" s="2">
        <f>N1670/E1670</f>
        <v>0.1741242818565199</v>
      </c>
      <c r="N1670" s="38">
        <f>O1670-SUM(G1669:I1669)</f>
        <v>1149615000</v>
      </c>
      <c r="O1670" s="38">
        <f t="shared" si="0"/>
        <v>2362793000</v>
      </c>
    </row>
    <row r="1671" spans="1:15" x14ac:dyDescent="0.35">
      <c r="A1671" s="2">
        <v>1740</v>
      </c>
      <c r="B1671" s="2" t="s">
        <v>690</v>
      </c>
      <c r="C1671" s="2" t="s">
        <v>19</v>
      </c>
      <c r="D1671" s="2" t="s">
        <v>20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s="2" t="s">
        <v>69</v>
      </c>
      <c r="K1671" s="2" t="s">
        <v>72</v>
      </c>
      <c r="L1671" s="2">
        <f>1-(F1671/E1671)</f>
        <v>0.33401071186944664</v>
      </c>
      <c r="M1671" s="2">
        <f>N1671/E1671</f>
        <v>0.18992158708749002</v>
      </c>
      <c r="N1671" s="38">
        <f>O1671-SUM(G1670:I1670)</f>
        <v>1767966000</v>
      </c>
      <c r="O1671" s="38">
        <f t="shared" si="0"/>
        <v>3109281000</v>
      </c>
    </row>
    <row r="1672" spans="1:15" x14ac:dyDescent="0.35">
      <c r="A1672" s="2">
        <v>1741</v>
      </c>
      <c r="B1672" s="2" t="s">
        <v>691</v>
      </c>
      <c r="C1672" s="2" t="s">
        <v>11</v>
      </c>
      <c r="D1672" s="2" t="s">
        <v>441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s="2" t="s">
        <v>28</v>
      </c>
      <c r="K1672" s="2" t="s">
        <v>50</v>
      </c>
      <c r="L1672" s="2">
        <f>1-(F1672/E1672)</f>
        <v>0.66006256421039433</v>
      </c>
      <c r="M1672" s="2">
        <f>N1672/E1672</f>
        <v>-0.24692435669715565</v>
      </c>
      <c r="N1672" s="38">
        <f>O1672-SUM(G1671:I1671)</f>
        <v>-535493000</v>
      </c>
      <c r="O1672" s="38">
        <f t="shared" si="0"/>
        <v>1431446000</v>
      </c>
    </row>
    <row r="1673" spans="1:15" x14ac:dyDescent="0.35">
      <c r="A1673" s="2">
        <v>1742</v>
      </c>
      <c r="B1673" s="2" t="s">
        <v>691</v>
      </c>
      <c r="C1673" s="2" t="s">
        <v>15</v>
      </c>
      <c r="D1673" s="2" t="s">
        <v>442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s="2" t="s">
        <v>28</v>
      </c>
      <c r="K1673" s="2" t="s">
        <v>50</v>
      </c>
      <c r="L1673" s="2">
        <f>1-(F1673/E1673)</f>
        <v>0.68804057533773955</v>
      </c>
      <c r="M1673" s="2">
        <f>N1673/E1673</f>
        <v>0.3309774353408203</v>
      </c>
      <c r="N1673" s="38">
        <f>O1673-SUM(G1672:I1672)</f>
        <v>788564000</v>
      </c>
      <c r="O1673" s="38">
        <f t="shared" si="0"/>
        <v>1639278000</v>
      </c>
    </row>
    <row r="1674" spans="1:15" x14ac:dyDescent="0.35">
      <c r="A1674" s="2">
        <v>1743</v>
      </c>
      <c r="B1674" s="2" t="s">
        <v>691</v>
      </c>
      <c r="C1674" s="2" t="s">
        <v>17</v>
      </c>
      <c r="D1674" s="2" t="s">
        <v>443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s="2" t="s">
        <v>28</v>
      </c>
      <c r="K1674" s="2" t="s">
        <v>50</v>
      </c>
      <c r="L1674" s="2">
        <f>1-(F1674/E1674)</f>
        <v>0.70184247630969687</v>
      </c>
      <c r="M1674" s="2">
        <f>N1674/E1674</f>
        <v>0.33128567005868736</v>
      </c>
      <c r="N1674" s="38">
        <f>O1674-SUM(G1673:I1673)</f>
        <v>787580000</v>
      </c>
      <c r="O1674" s="38">
        <f t="shared" si="0"/>
        <v>1668521000</v>
      </c>
    </row>
    <row r="1675" spans="1:15" x14ac:dyDescent="0.35">
      <c r="A1675" s="2">
        <v>1744</v>
      </c>
      <c r="B1675" s="2" t="s">
        <v>691</v>
      </c>
      <c r="C1675" s="2" t="s">
        <v>19</v>
      </c>
      <c r="D1675" s="3">
        <v>42404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s="2" t="s">
        <v>28</v>
      </c>
      <c r="K1675" s="2" t="s">
        <v>50</v>
      </c>
      <c r="L1675" s="2">
        <f>1-(F1675/E1675)</f>
        <v>0.69650265755024776</v>
      </c>
      <c r="M1675" s="2">
        <f>N1675/E1675</f>
        <v>0.294967073659334</v>
      </c>
      <c r="N1675" s="38">
        <f>O1675-SUM(G1674:I1674)</f>
        <v>653022000</v>
      </c>
      <c r="O1675" s="38">
        <f t="shared" si="0"/>
        <v>1541974000</v>
      </c>
    </row>
    <row r="1676" spans="1:15" x14ac:dyDescent="0.35">
      <c r="A1676" s="2">
        <v>1745</v>
      </c>
      <c r="B1676" s="2" t="s">
        <v>692</v>
      </c>
      <c r="C1676" s="2" t="s">
        <v>11</v>
      </c>
      <c r="D1676" s="2" t="s">
        <v>12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s="2" t="s">
        <v>110</v>
      </c>
      <c r="K1676" s="2" t="s">
        <v>193</v>
      </c>
      <c r="L1676" s="2">
        <f>1-(F1676/E1676)</f>
        <v>0.33100779829416471</v>
      </c>
      <c r="M1676" s="2">
        <f>N1676/E1676</f>
        <v>0.3290762908380564</v>
      </c>
      <c r="N1676" s="38">
        <f>O1676-SUM(G1675:I1675)</f>
        <v>148580907000</v>
      </c>
      <c r="O1676" s="38">
        <f t="shared" si="0"/>
        <v>149453000000</v>
      </c>
    </row>
    <row r="1677" spans="1:15" x14ac:dyDescent="0.35">
      <c r="A1677" s="2">
        <v>1746</v>
      </c>
      <c r="B1677" s="2" t="s">
        <v>692</v>
      </c>
      <c r="C1677" s="2" t="s">
        <v>15</v>
      </c>
      <c r="D1677" s="2" t="s">
        <v>16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s="2" t="s">
        <v>110</v>
      </c>
      <c r="K1677" s="2" t="s">
        <v>193</v>
      </c>
      <c r="L1677" s="2">
        <f>1-(F1677/E1677)</f>
        <v>0.32353458354323295</v>
      </c>
      <c r="M1677" s="2">
        <f>N1677/E1677</f>
        <v>9.130159967303178E-2</v>
      </c>
      <c r="N1677" s="38">
        <f>O1677-SUM(G1676:I1676)</f>
        <v>38423000000</v>
      </c>
      <c r="O1677" s="38">
        <f t="shared" si="0"/>
        <v>136155000000</v>
      </c>
    </row>
    <row r="1678" spans="1:15" x14ac:dyDescent="0.35">
      <c r="A1678" s="2">
        <v>1747</v>
      </c>
      <c r="B1678" s="2" t="s">
        <v>692</v>
      </c>
      <c r="C1678" s="2" t="s">
        <v>17</v>
      </c>
      <c r="D1678" s="2" t="s">
        <v>18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s="2" t="s">
        <v>110</v>
      </c>
      <c r="K1678" s="2" t="s">
        <v>193</v>
      </c>
      <c r="L1678" s="2">
        <f>1-(F1678/E1678)</f>
        <v>0.3229443929917154</v>
      </c>
      <c r="M1678" s="2">
        <f>N1678/E1678</f>
        <v>8.4738838634374092E-2</v>
      </c>
      <c r="N1678" s="38">
        <f>O1678-SUM(G1677:I1677)</f>
        <v>33396000000</v>
      </c>
      <c r="O1678" s="38">
        <f t="shared" si="0"/>
        <v>127274000000</v>
      </c>
    </row>
    <row r="1679" spans="1:15" x14ac:dyDescent="0.35">
      <c r="A1679" s="2">
        <v>1748</v>
      </c>
      <c r="B1679" s="2" t="s">
        <v>692</v>
      </c>
      <c r="C1679" s="2" t="s">
        <v>19</v>
      </c>
      <c r="D1679" s="2" t="s">
        <v>20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s="2" t="s">
        <v>110</v>
      </c>
      <c r="K1679" s="2" t="s">
        <v>193</v>
      </c>
      <c r="L1679" s="2">
        <f>1-(F1679/E1679)</f>
        <v>0.36185873720557404</v>
      </c>
      <c r="M1679" s="2">
        <f>N1679/E1679</f>
        <v>9.1526390430385993E-3</v>
      </c>
      <c r="N1679" s="38">
        <f>O1679-SUM(G1678:I1678)</f>
        <v>2375000000</v>
      </c>
      <c r="O1679" s="38">
        <f t="shared" si="0"/>
        <v>93898000000</v>
      </c>
    </row>
    <row r="1680" spans="1:15" x14ac:dyDescent="0.35">
      <c r="A1680" s="2">
        <v>1749</v>
      </c>
      <c r="B1680" s="2" t="s">
        <v>693</v>
      </c>
      <c r="C1680" s="2" t="s">
        <v>11</v>
      </c>
      <c r="D1680" s="2" t="s">
        <v>12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s="2" t="s">
        <v>34</v>
      </c>
      <c r="K1680" s="2" t="s">
        <v>216</v>
      </c>
      <c r="L1680" s="2">
        <f>1-(F1680/E1680)</f>
        <v>0.53147506734839745</v>
      </c>
      <c r="M1680" s="2">
        <f>N1680/E1680</f>
        <v>-26.613454859243642</v>
      </c>
      <c r="N1680" s="38">
        <f>O1680-SUM(G1679:I1679)</f>
        <v>-77935613000</v>
      </c>
      <c r="O1680" s="38">
        <f t="shared" si="0"/>
        <v>1556387000</v>
      </c>
    </row>
    <row r="1681" spans="1:15" x14ac:dyDescent="0.35">
      <c r="A1681" s="2">
        <v>1750</v>
      </c>
      <c r="B1681" s="2" t="s">
        <v>693</v>
      </c>
      <c r="C1681" s="2" t="s">
        <v>15</v>
      </c>
      <c r="D1681" s="2" t="s">
        <v>16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s="2" t="s">
        <v>34</v>
      </c>
      <c r="K1681" s="2" t="s">
        <v>216</v>
      </c>
      <c r="L1681" s="2">
        <f>1-(F1681/E1681)</f>
        <v>0.53456689711264738</v>
      </c>
      <c r="M1681" s="2">
        <f>N1681/E1681</f>
        <v>0.14527212959197505</v>
      </c>
      <c r="N1681" s="38">
        <f>O1681-SUM(G1680:I1680)</f>
        <v>428669000</v>
      </c>
      <c r="O1681" s="38">
        <f t="shared" si="0"/>
        <v>1577400000</v>
      </c>
    </row>
    <row r="1682" spans="1:15" x14ac:dyDescent="0.35">
      <c r="A1682" s="2">
        <v>1751</v>
      </c>
      <c r="B1682" s="2" t="s">
        <v>693</v>
      </c>
      <c r="C1682" s="2" t="s">
        <v>17</v>
      </c>
      <c r="D1682" s="2" t="s">
        <v>18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s="2" t="s">
        <v>34</v>
      </c>
      <c r="K1682" s="2" t="s">
        <v>216</v>
      </c>
      <c r="L1682" s="2">
        <f>1-(F1682/E1682)</f>
        <v>0.54738931088756582</v>
      </c>
      <c r="M1682" s="2">
        <f>N1682/E1682</f>
        <v>0.15568329569561348</v>
      </c>
      <c r="N1682" s="38">
        <f>O1682-SUM(G1681:I1681)</f>
        <v>455000000</v>
      </c>
      <c r="O1682" s="38">
        <f t="shared" si="0"/>
        <v>1599800000</v>
      </c>
    </row>
    <row r="1683" spans="1:15" x14ac:dyDescent="0.35">
      <c r="A1683" s="2">
        <v>1752</v>
      </c>
      <c r="B1683" s="2" t="s">
        <v>693</v>
      </c>
      <c r="C1683" s="2" t="s">
        <v>19</v>
      </c>
      <c r="D1683" s="2" t="s">
        <v>20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s="2" t="s">
        <v>34</v>
      </c>
      <c r="K1683" s="2" t="s">
        <v>216</v>
      </c>
      <c r="L1683" s="2">
        <f>1-(F1683/E1683)</f>
        <v>0.56732602924129671</v>
      </c>
      <c r="M1683" s="2">
        <f>N1683/E1683</f>
        <v>0.13988707325281383</v>
      </c>
      <c r="N1683" s="38">
        <f>O1683-SUM(G1682:I1682)</f>
        <v>374100000</v>
      </c>
      <c r="O1683" s="38">
        <f t="shared" si="0"/>
        <v>1517200000</v>
      </c>
    </row>
    <row r="1684" spans="1:15" x14ac:dyDescent="0.35">
      <c r="A1684" s="2">
        <v>1753</v>
      </c>
      <c r="B1684" s="2" t="s">
        <v>694</v>
      </c>
      <c r="C1684" s="2" t="s">
        <v>11</v>
      </c>
      <c r="D1684" s="2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s="2" t="s">
        <v>28</v>
      </c>
      <c r="K1684" s="2" t="s">
        <v>240</v>
      </c>
      <c r="L1684" s="2">
        <f>1-(F1684/E1684)</f>
        <v>0.33235394936584883</v>
      </c>
      <c r="M1684" s="2">
        <f>N1684/E1684</f>
        <v>0.27959943195729886</v>
      </c>
      <c r="N1684" s="38">
        <f>O1684-SUM(G1683:I1683)</f>
        <v>5709700000</v>
      </c>
      <c r="O1684" s="38">
        <f t="shared" si="0"/>
        <v>6787000000</v>
      </c>
    </row>
    <row r="1685" spans="1:15" x14ac:dyDescent="0.35">
      <c r="A1685" s="2">
        <v>1754</v>
      </c>
      <c r="B1685" s="2" t="s">
        <v>694</v>
      </c>
      <c r="C1685" s="2" t="s">
        <v>15</v>
      </c>
      <c r="D1685" s="2" t="s">
        <v>16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s="2" t="s">
        <v>28</v>
      </c>
      <c r="K1685" s="2" t="s">
        <v>240</v>
      </c>
      <c r="L1685" s="2">
        <f>1-(F1685/E1685)</f>
        <v>0.32415275417374789</v>
      </c>
      <c r="M1685" s="2">
        <f>N1685/E1685</f>
        <v>5.6533040087973607E-2</v>
      </c>
      <c r="N1685" s="38">
        <f>O1685-SUM(G1684:I1684)</f>
        <v>1131000000</v>
      </c>
      <c r="O1685" s="38">
        <f t="shared" si="0"/>
        <v>6485000000</v>
      </c>
    </row>
    <row r="1686" spans="1:15" x14ac:dyDescent="0.35">
      <c r="A1686" s="2">
        <v>1755</v>
      </c>
      <c r="B1686" s="2" t="s">
        <v>694</v>
      </c>
      <c r="C1686" s="2" t="s">
        <v>17</v>
      </c>
      <c r="D1686" s="2" t="s">
        <v>18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s="2" t="s">
        <v>28</v>
      </c>
      <c r="K1686" s="2" t="s">
        <v>240</v>
      </c>
      <c r="L1686" s="2">
        <f>1-(F1686/E1686)</f>
        <v>0.31965199590583415</v>
      </c>
      <c r="M1686" s="2">
        <f>N1686/E1686</f>
        <v>5.7267144319344931E-2</v>
      </c>
      <c r="N1686" s="38">
        <f>O1686-SUM(G1685:I1685)</f>
        <v>1119000000</v>
      </c>
      <c r="O1686" s="38">
        <f t="shared" si="0"/>
        <v>6246000000</v>
      </c>
    </row>
    <row r="1687" spans="1:15" x14ac:dyDescent="0.35">
      <c r="A1687" s="2">
        <v>1756</v>
      </c>
      <c r="B1687" s="2" t="s">
        <v>694</v>
      </c>
      <c r="C1687" s="2" t="s">
        <v>19</v>
      </c>
      <c r="D1687" s="2" t="s">
        <v>20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s="2" t="s">
        <v>28</v>
      </c>
      <c r="K1687" s="2" t="s">
        <v>240</v>
      </c>
      <c r="L1687" s="2">
        <f>1-(F1687/E1687)</f>
        <v>0.29165973954003876</v>
      </c>
      <c r="M1687" s="2">
        <f>N1687/E1687</f>
        <v>1.945137157107232E-2</v>
      </c>
      <c r="N1687" s="38">
        <f>O1687-SUM(G1686:I1686)</f>
        <v>351000000</v>
      </c>
      <c r="O1687" s="38">
        <f t="shared" si="0"/>
        <v>5263000000</v>
      </c>
    </row>
    <row r="1688" spans="1:15" x14ac:dyDescent="0.35">
      <c r="A1688" s="2">
        <v>1757</v>
      </c>
      <c r="B1688" s="2" t="s">
        <v>695</v>
      </c>
      <c r="C1688" s="2" t="s">
        <v>11</v>
      </c>
      <c r="D1688" s="2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s="2" t="s">
        <v>13</v>
      </c>
      <c r="K1688" s="2" t="s">
        <v>213</v>
      </c>
      <c r="L1688" s="2">
        <f>1-(F1688/E1688)</f>
        <v>0.39620152993933</v>
      </c>
      <c r="M1688" s="2">
        <f>N1688/E1688</f>
        <v>-0.83434450013189132</v>
      </c>
      <c r="N1688" s="38">
        <f>O1688-SUM(G1687:I1687)</f>
        <v>-3163000000</v>
      </c>
      <c r="O1688" s="38">
        <f t="shared" si="0"/>
        <v>1502000000</v>
      </c>
    </row>
    <row r="1689" spans="1:15" x14ac:dyDescent="0.35">
      <c r="A1689" s="2">
        <v>1758</v>
      </c>
      <c r="B1689" s="2" t="s">
        <v>695</v>
      </c>
      <c r="C1689" s="2" t="s">
        <v>15</v>
      </c>
      <c r="D1689" s="2" t="s">
        <v>16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s="2" t="s">
        <v>13</v>
      </c>
      <c r="K1689" s="2" t="s">
        <v>213</v>
      </c>
      <c r="L1689" s="2">
        <f>1-(F1689/E1689)</f>
        <v>0.39066979410998171</v>
      </c>
      <c r="M1689" s="2">
        <f>N1689/E1689</f>
        <v>0.11910346624967423</v>
      </c>
      <c r="N1689" s="38">
        <f>O1689-SUM(G1688:I1688)</f>
        <v>457000000</v>
      </c>
      <c r="O1689" s="38">
        <f t="shared" si="0"/>
        <v>1499000000</v>
      </c>
    </row>
    <row r="1690" spans="1:15" x14ac:dyDescent="0.35">
      <c r="A1690" s="2">
        <v>1759</v>
      </c>
      <c r="B1690" s="2" t="s">
        <v>695</v>
      </c>
      <c r="C1690" s="2" t="s">
        <v>17</v>
      </c>
      <c r="D1690" s="2" t="s">
        <v>18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s="2" t="s">
        <v>13</v>
      </c>
      <c r="K1690" s="2" t="s">
        <v>213</v>
      </c>
      <c r="L1690" s="2">
        <f>1-(F1690/E1690)</f>
        <v>0.38636363636363635</v>
      </c>
      <c r="M1690" s="2">
        <f>N1690/E1690</f>
        <v>0.10699693564862105</v>
      </c>
      <c r="N1690" s="38">
        <f>O1690-SUM(G1689:I1689)</f>
        <v>419000000</v>
      </c>
      <c r="O1690" s="38">
        <f t="shared" si="0"/>
        <v>1513000000</v>
      </c>
    </row>
    <row r="1691" spans="1:15" x14ac:dyDescent="0.35">
      <c r="A1691" s="2">
        <v>1760</v>
      </c>
      <c r="B1691" s="2" t="s">
        <v>695</v>
      </c>
      <c r="C1691" s="2" t="s">
        <v>19</v>
      </c>
      <c r="D1691" s="2" t="s">
        <v>20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s="2" t="s">
        <v>13</v>
      </c>
      <c r="K1691" s="2" t="s">
        <v>213</v>
      </c>
      <c r="L1691" s="2">
        <f>1-(F1691/E1691)</f>
        <v>0.38434163701067614</v>
      </c>
      <c r="M1691" s="2">
        <f>N1691/E1691</f>
        <v>0.10402408978921435</v>
      </c>
      <c r="N1691" s="38">
        <f>O1691-SUM(G1690:I1690)</f>
        <v>380000000</v>
      </c>
      <c r="O1691" s="38">
        <f t="shared" si="0"/>
        <v>1404000000</v>
      </c>
    </row>
    <row r="1692" spans="1:15" x14ac:dyDescent="0.35">
      <c r="A1692" s="2">
        <v>1761</v>
      </c>
      <c r="B1692" s="2" t="s">
        <v>696</v>
      </c>
      <c r="C1692" s="2" t="s">
        <v>11</v>
      </c>
      <c r="D1692" s="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s="2" t="s">
        <v>28</v>
      </c>
      <c r="K1692" s="2" t="s">
        <v>80</v>
      </c>
      <c r="L1692" s="2">
        <f>1-(F1692/E1692)</f>
        <v>0.67501362661198105</v>
      </c>
      <c r="M1692" s="2">
        <f>N1692/E1692</f>
        <v>0.48470229813462812</v>
      </c>
      <c r="N1692" s="38">
        <f>O1692-SUM(G1691:I1691)</f>
        <v>2417000000</v>
      </c>
      <c r="O1692" s="38">
        <f t="shared" si="0"/>
        <v>3366000000</v>
      </c>
    </row>
    <row r="1693" spans="1:15" x14ac:dyDescent="0.35">
      <c r="A1693" s="2">
        <v>1762</v>
      </c>
      <c r="B1693" s="2" t="s">
        <v>696</v>
      </c>
      <c r="C1693" s="2" t="s">
        <v>15</v>
      </c>
      <c r="D1693" s="2" t="s">
        <v>16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s="2" t="s">
        <v>28</v>
      </c>
      <c r="K1693" s="2" t="s">
        <v>80</v>
      </c>
      <c r="L1693" s="2">
        <f>1-(F1693/E1693)</f>
        <v>0.71169434960409195</v>
      </c>
      <c r="M1693" s="2">
        <f>N1693/E1693</f>
        <v>0.16399053068340605</v>
      </c>
      <c r="N1693" s="38">
        <f>O1693-SUM(G1692:I1692)</f>
        <v>767538000</v>
      </c>
      <c r="O1693" s="38">
        <f t="shared" si="0"/>
        <v>3331000000</v>
      </c>
    </row>
    <row r="1694" spans="1:15" x14ac:dyDescent="0.35">
      <c r="A1694" s="2">
        <v>1763</v>
      </c>
      <c r="B1694" s="2" t="s">
        <v>696</v>
      </c>
      <c r="C1694" s="2" t="s">
        <v>17</v>
      </c>
      <c r="D1694" s="2" t="s">
        <v>18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s="2" t="s">
        <v>28</v>
      </c>
      <c r="K1694" s="2" t="s">
        <v>80</v>
      </c>
      <c r="L1694" s="2">
        <f>1-(F1694/E1694)</f>
        <v>0.69958097785403761</v>
      </c>
      <c r="M1694" s="2">
        <f>N1694/E1694</f>
        <v>0.10330040299835452</v>
      </c>
      <c r="N1694" s="38">
        <f>O1694-SUM(G1693:I1693)</f>
        <v>477055000</v>
      </c>
      <c r="O1694" s="38">
        <f t="shared" si="0"/>
        <v>3230758000</v>
      </c>
    </row>
    <row r="1695" spans="1:15" x14ac:dyDescent="0.35">
      <c r="A1695" s="2">
        <v>1764</v>
      </c>
      <c r="B1695" s="2" t="s">
        <v>696</v>
      </c>
      <c r="C1695" s="2" t="s">
        <v>19</v>
      </c>
      <c r="D1695" s="2" t="s">
        <v>20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s="2" t="s">
        <v>28</v>
      </c>
      <c r="K1695" s="2" t="s">
        <v>80</v>
      </c>
      <c r="L1695" s="2">
        <f>1-(F1695/E1695)</f>
        <v>0.58179908986995754</v>
      </c>
      <c r="M1695" s="2">
        <f>N1695/E1695</f>
        <v>-2.0790407022440869E-2</v>
      </c>
      <c r="N1695" s="38">
        <f>O1695-SUM(G1694:I1694)</f>
        <v>-103293000</v>
      </c>
      <c r="O1695" s="38">
        <f t="shared" si="0"/>
        <v>2890553000</v>
      </c>
    </row>
    <row r="1696" spans="1:15" x14ac:dyDescent="0.35">
      <c r="A1696" s="2">
        <v>1765</v>
      </c>
      <c r="B1696" s="2" t="s">
        <v>697</v>
      </c>
      <c r="C1696" s="2" t="s">
        <v>11</v>
      </c>
      <c r="D1696" s="2" t="s">
        <v>22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s="2" t="s">
        <v>23</v>
      </c>
      <c r="K1696" s="2" t="s">
        <v>204</v>
      </c>
      <c r="L1696" s="2">
        <f>1-(F1696/E1696)</f>
        <v>0.2773417442969266</v>
      </c>
      <c r="M1696" s="2">
        <f>N1696/E1696</f>
        <v>5.5417956429252548E-2</v>
      </c>
      <c r="N1696" s="38">
        <f>O1696-SUM(G1695:I1695)</f>
        <v>755513000</v>
      </c>
      <c r="O1696" s="38">
        <f t="shared" si="0"/>
        <v>3781000000</v>
      </c>
    </row>
    <row r="1697" spans="1:15" x14ac:dyDescent="0.35">
      <c r="A1697" s="2">
        <v>1766</v>
      </c>
      <c r="B1697" s="2" t="s">
        <v>697</v>
      </c>
      <c r="C1697" s="2" t="s">
        <v>15</v>
      </c>
      <c r="D1697" s="2" t="s">
        <v>25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s="2" t="s">
        <v>23</v>
      </c>
      <c r="K1697" s="2" t="s">
        <v>204</v>
      </c>
      <c r="L1697" s="2">
        <f>1-(F1697/E1697)</f>
        <v>0.27384591867930297</v>
      </c>
      <c r="M1697" s="2">
        <f>N1697/E1697</f>
        <v>0.16302354020177315</v>
      </c>
      <c r="N1697" s="38">
        <f>O1697-SUM(G1696:I1696)</f>
        <v>2133000000</v>
      </c>
      <c r="O1697" s="38">
        <f t="shared" si="0"/>
        <v>3583000000</v>
      </c>
    </row>
    <row r="1698" spans="1:15" x14ac:dyDescent="0.35">
      <c r="A1698" s="2">
        <v>1767</v>
      </c>
      <c r="B1698" s="2" t="s">
        <v>697</v>
      </c>
      <c r="C1698" s="2" t="s">
        <v>17</v>
      </c>
      <c r="D1698" s="2" t="s">
        <v>356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s="2" t="s">
        <v>23</v>
      </c>
      <c r="K1698" s="2" t="s">
        <v>204</v>
      </c>
      <c r="L1698" s="2">
        <f>1-(F1698/E1698)</f>
        <v>0.27087883123729195</v>
      </c>
      <c r="M1698" s="2">
        <f>N1698/E1698</f>
        <v>0.16138263423450561</v>
      </c>
      <c r="N1698" s="38">
        <f>O1698-SUM(G1697:I1697)</f>
        <v>2143000000</v>
      </c>
      <c r="O1698" s="38">
        <f t="shared" si="0"/>
        <v>3597000000</v>
      </c>
    </row>
    <row r="1699" spans="1:15" x14ac:dyDescent="0.35">
      <c r="A1699" s="2">
        <v>1768</v>
      </c>
      <c r="B1699" s="2" t="s">
        <v>697</v>
      </c>
      <c r="C1699" s="2" t="s">
        <v>19</v>
      </c>
      <c r="D1699" s="2" t="s">
        <v>357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s="2" t="s">
        <v>23</v>
      </c>
      <c r="K1699" s="2" t="s">
        <v>204</v>
      </c>
      <c r="L1699" s="2">
        <f>1-(F1699/E1699)</f>
        <v>0.28584509729111029</v>
      </c>
      <c r="M1699" s="2">
        <f>N1699/E1699</f>
        <v>0.17100343380389166</v>
      </c>
      <c r="N1699" s="38">
        <f>O1699-SUM(G1698:I1698)</f>
        <v>2241000000</v>
      </c>
      <c r="O1699" s="38">
        <f t="shared" si="0"/>
        <v>3746000000</v>
      </c>
    </row>
    <row r="1700" spans="1:15" x14ac:dyDescent="0.35">
      <c r="A1700" s="2">
        <v>1769</v>
      </c>
      <c r="B1700" s="2" t="s">
        <v>698</v>
      </c>
      <c r="C1700" s="2" t="s">
        <v>11</v>
      </c>
      <c r="D1700" s="2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s="2" t="s">
        <v>34</v>
      </c>
      <c r="K1700" s="2" t="s">
        <v>43</v>
      </c>
      <c r="L1700" s="2">
        <f>1-(F1700/E1700)</f>
        <v>0.74837310195227769</v>
      </c>
      <c r="M1700" s="2">
        <f>N1700/E1700</f>
        <v>0.35791757049891543</v>
      </c>
      <c r="N1700" s="38">
        <f>O1700-SUM(G1699:I1699)</f>
        <v>1600500000</v>
      </c>
      <c r="O1700" s="38">
        <f t="shared" si="0"/>
        <v>3346500000</v>
      </c>
    </row>
    <row r="1701" spans="1:15" x14ac:dyDescent="0.35">
      <c r="A1701" s="2">
        <v>1770</v>
      </c>
      <c r="B1701" s="2" t="s">
        <v>698</v>
      </c>
      <c r="C1701" s="2" t="s">
        <v>15</v>
      </c>
      <c r="D1701" s="2" t="s">
        <v>16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s="2" t="s">
        <v>34</v>
      </c>
      <c r="K1701" s="2" t="s">
        <v>43</v>
      </c>
      <c r="L1701" s="2">
        <f>1-(F1701/E1701)</f>
        <v>0.72602413808020072</v>
      </c>
      <c r="M1701" s="2">
        <f>N1701/E1701</f>
        <v>0.28312497296361983</v>
      </c>
      <c r="N1701" s="38">
        <f>O1701-SUM(G1700:I1700)</f>
        <v>1309000000</v>
      </c>
      <c r="O1701" s="38">
        <f t="shared" si="0"/>
        <v>3356700000</v>
      </c>
    </row>
    <row r="1702" spans="1:15" x14ac:dyDescent="0.35">
      <c r="A1702" s="2">
        <v>1771</v>
      </c>
      <c r="B1702" s="2" t="s">
        <v>698</v>
      </c>
      <c r="C1702" s="2" t="s">
        <v>17</v>
      </c>
      <c r="D1702" s="2" t="s">
        <v>18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s="2" t="s">
        <v>34</v>
      </c>
      <c r="K1702" s="2" t="s">
        <v>43</v>
      </c>
      <c r="L1702" s="2">
        <f>1-(F1702/E1702)</f>
        <v>0.73406372370701645</v>
      </c>
      <c r="M1702" s="2">
        <f>N1702/E1702</f>
        <v>0.289452849164402</v>
      </c>
      <c r="N1702" s="38">
        <f>O1702-SUM(G1701:I1701)</f>
        <v>1352700000</v>
      </c>
      <c r="O1702" s="38">
        <f t="shared" si="0"/>
        <v>3430500000</v>
      </c>
    </row>
    <row r="1703" spans="1:15" x14ac:dyDescent="0.35">
      <c r="A1703" s="2">
        <v>1772</v>
      </c>
      <c r="B1703" s="2" t="s">
        <v>698</v>
      </c>
      <c r="C1703" s="2" t="s">
        <v>19</v>
      </c>
      <c r="D1703" s="2" t="s">
        <v>20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s="2" t="s">
        <v>34</v>
      </c>
      <c r="K1703" s="2" t="s">
        <v>43</v>
      </c>
      <c r="L1703" s="2">
        <f>1-(F1703/E1703)</f>
        <v>0.69978992297175635</v>
      </c>
      <c r="M1703" s="2">
        <f>N1703/E1703</f>
        <v>0.35764780419487147</v>
      </c>
      <c r="N1703" s="38">
        <f>O1703-SUM(G1702:I1702)</f>
        <v>2145100000</v>
      </c>
      <c r="O1703" s="38">
        <f t="shared" si="0"/>
        <v>4197200000</v>
      </c>
    </row>
    <row r="1704" spans="1:15" x14ac:dyDescent="0.35">
      <c r="A1704" s="2">
        <v>1773</v>
      </c>
      <c r="B1704" s="2" t="s">
        <v>699</v>
      </c>
      <c r="C1704" s="2" t="s">
        <v>11</v>
      </c>
      <c r="D1704" s="2" t="s">
        <v>12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s="2" t="s">
        <v>69</v>
      </c>
      <c r="K1704" s="2" t="s">
        <v>189</v>
      </c>
      <c r="L1704" s="2">
        <f>1-(F1704/E1704)</f>
        <v>0.96740166729575305</v>
      </c>
      <c r="M1704" s="2">
        <f>N1704/E1704</f>
        <v>-0.21136243833869142</v>
      </c>
      <c r="N1704" s="38">
        <f>O1704-SUM(G1703:I1703)</f>
        <v>-519654000</v>
      </c>
      <c r="O1704" s="38">
        <f t="shared" si="0"/>
        <v>2378446000</v>
      </c>
    </row>
    <row r="1705" spans="1:15" x14ac:dyDescent="0.35">
      <c r="A1705" s="2">
        <v>1774</v>
      </c>
      <c r="B1705" s="2" t="s">
        <v>699</v>
      </c>
      <c r="C1705" s="2" t="s">
        <v>15</v>
      </c>
      <c r="D1705" s="2" t="s">
        <v>16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s="2" t="s">
        <v>69</v>
      </c>
      <c r="K1705" s="2" t="s">
        <v>189</v>
      </c>
      <c r="L1705" s="2">
        <f>1-(F1705/E1705)</f>
        <v>0.97414749439620296</v>
      </c>
      <c r="M1705" s="2">
        <f>N1705/E1705</f>
        <v>0.2675319420821024</v>
      </c>
      <c r="N1705" s="38">
        <f>O1705-SUM(G1704:I1704)</f>
        <v>609655000</v>
      </c>
      <c r="O1705" s="38">
        <f t="shared" si="0"/>
        <v>2219899000</v>
      </c>
    </row>
    <row r="1706" spans="1:15" x14ac:dyDescent="0.35">
      <c r="A1706" s="2">
        <v>1775</v>
      </c>
      <c r="B1706" s="2" t="s">
        <v>699</v>
      </c>
      <c r="C1706" s="2" t="s">
        <v>17</v>
      </c>
      <c r="D1706" s="2" t="s">
        <v>18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s="2" t="s">
        <v>69</v>
      </c>
      <c r="K1706" s="2" t="s">
        <v>189</v>
      </c>
      <c r="L1706" s="2">
        <f>1-(F1706/E1706)</f>
        <v>0.97893997834547397</v>
      </c>
      <c r="M1706" s="2">
        <f>N1706/E1706</f>
        <v>0.28988101866887755</v>
      </c>
      <c r="N1706" s="38">
        <f>O1706-SUM(G1705:I1705)</f>
        <v>684592000</v>
      </c>
      <c r="O1706" s="38">
        <f t="shared" si="0"/>
        <v>2311895000</v>
      </c>
    </row>
    <row r="1707" spans="1:15" x14ac:dyDescent="0.35">
      <c r="A1707" s="2">
        <v>1776</v>
      </c>
      <c r="B1707" s="2" t="s">
        <v>699</v>
      </c>
      <c r="C1707" s="2" t="s">
        <v>19</v>
      </c>
      <c r="D1707" s="2" t="s">
        <v>20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s="2" t="s">
        <v>69</v>
      </c>
      <c r="K1707" s="2" t="s">
        <v>189</v>
      </c>
      <c r="L1707" s="2">
        <f>1-(F1707/E1707)</f>
        <v>0.97767836745919978</v>
      </c>
      <c r="M1707" s="2">
        <f>N1707/E1707</f>
        <v>0.26872316045799516</v>
      </c>
      <c r="N1707" s="38">
        <f>O1707-SUM(G1706:I1706)</f>
        <v>594037000</v>
      </c>
      <c r="O1707" s="38">
        <f t="shared" si="0"/>
        <v>2161247000</v>
      </c>
    </row>
    <row r="1708" spans="1:15" x14ac:dyDescent="0.35">
      <c r="A1708" s="2">
        <v>1777</v>
      </c>
      <c r="B1708" s="2" t="s">
        <v>700</v>
      </c>
      <c r="C1708" s="2" t="s">
        <v>11</v>
      </c>
      <c r="D1708" s="2" t="s">
        <v>16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s="2" t="s">
        <v>34</v>
      </c>
      <c r="K1708" s="2" t="s">
        <v>35</v>
      </c>
      <c r="L1708" s="2">
        <f>1-(F1708/E1708)</f>
        <v>0.63407147555360666</v>
      </c>
      <c r="M1708" s="2">
        <f>N1708/E1708</f>
        <v>0.27438697654023242</v>
      </c>
      <c r="N1708" s="38">
        <f>O1708-SUM(G1707:I1707)</f>
        <v>1251479000</v>
      </c>
      <c r="O1708" s="38">
        <f t="shared" si="0"/>
        <v>2892000000</v>
      </c>
    </row>
    <row r="1709" spans="1:15" x14ac:dyDescent="0.35">
      <c r="A1709" s="2">
        <v>1778</v>
      </c>
      <c r="B1709" s="2" t="s">
        <v>700</v>
      </c>
      <c r="C1709" s="2" t="s">
        <v>15</v>
      </c>
      <c r="D1709" s="2" t="s">
        <v>18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s="2" t="s">
        <v>34</v>
      </c>
      <c r="K1709" s="2" t="s">
        <v>35</v>
      </c>
      <c r="L1709" s="2">
        <f>1-(F1709/E1709)</f>
        <v>0.64117032392894457</v>
      </c>
      <c r="M1709" s="2">
        <f>N1709/E1709</f>
        <v>0.20815047021943572</v>
      </c>
      <c r="N1709" s="38">
        <f>O1709-SUM(G1708:I1708)</f>
        <v>996000000</v>
      </c>
      <c r="O1709" s="38">
        <f t="shared" si="0"/>
        <v>3068000000</v>
      </c>
    </row>
    <row r="1710" spans="1:15" x14ac:dyDescent="0.35">
      <c r="A1710" s="2">
        <v>1779</v>
      </c>
      <c r="B1710" s="2" t="s">
        <v>700</v>
      </c>
      <c r="C1710" s="2" t="s">
        <v>17</v>
      </c>
      <c r="D1710" s="2" t="s">
        <v>20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s="2" t="s">
        <v>34</v>
      </c>
      <c r="K1710" s="2" t="s">
        <v>35</v>
      </c>
      <c r="L1710" s="2">
        <f>1-(F1710/E1710)</f>
        <v>0.63525708289611749</v>
      </c>
      <c r="M1710" s="2">
        <f>N1710/E1710</f>
        <v>0.19475341028331583</v>
      </c>
      <c r="N1710" s="38">
        <f>O1710-SUM(G1709:I1709)</f>
        <v>928000000</v>
      </c>
      <c r="O1710" s="38">
        <f t="shared" si="0"/>
        <v>3027000000</v>
      </c>
    </row>
    <row r="1711" spans="1:15" x14ac:dyDescent="0.35">
      <c r="A1711" s="2">
        <v>1780</v>
      </c>
      <c r="B1711" s="2" t="s">
        <v>700</v>
      </c>
      <c r="C1711" s="2" t="s">
        <v>19</v>
      </c>
      <c r="D1711" s="2" t="s">
        <v>78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s="2" t="s">
        <v>34</v>
      </c>
      <c r="K1711" s="2" t="s">
        <v>35</v>
      </c>
      <c r="L1711" s="2">
        <f>1-(F1711/E1711)</f>
        <v>0.6591653027823241</v>
      </c>
      <c r="M1711" s="2">
        <f>N1711/E1711</f>
        <v>0.25879705400981995</v>
      </c>
      <c r="N1711" s="38">
        <f>O1711-SUM(G1710:I1710)</f>
        <v>1265000000</v>
      </c>
      <c r="O1711" s="38">
        <f t="shared" si="0"/>
        <v>3222000000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46C6-E1A0-41E0-BB1B-798826370F9A}">
  <dimension ref="A3:A22"/>
  <sheetViews>
    <sheetView workbookViewId="0">
      <selection activeCell="A22" sqref="A22"/>
    </sheetView>
  </sheetViews>
  <sheetFormatPr defaultRowHeight="14.5" x14ac:dyDescent="0.35"/>
  <cols>
    <col min="1" max="1" width="45" bestFit="1" customWidth="1"/>
    <col min="2" max="2" width="15.26953125" bestFit="1" customWidth="1"/>
    <col min="3" max="3" width="6" bestFit="1" customWidth="1"/>
    <col min="4" max="4" width="10.7265625" bestFit="1" customWidth="1"/>
    <col min="5" max="5" width="6" bestFit="1" customWidth="1"/>
    <col min="6" max="6" width="10.7265625" bestFit="1" customWidth="1"/>
  </cols>
  <sheetData>
    <row r="3" spans="1:1" x14ac:dyDescent="0.35">
      <c r="A3" s="4" t="s">
        <v>701</v>
      </c>
    </row>
    <row r="4" spans="1:1" x14ac:dyDescent="0.35">
      <c r="A4" s="2" t="s">
        <v>13</v>
      </c>
    </row>
    <row r="5" spans="1:1" x14ac:dyDescent="0.35">
      <c r="A5" s="43" t="s">
        <v>118</v>
      </c>
    </row>
    <row r="6" spans="1:1" x14ac:dyDescent="0.35">
      <c r="A6" s="43" t="s">
        <v>195</v>
      </c>
    </row>
    <row r="7" spans="1:1" x14ac:dyDescent="0.35">
      <c r="A7" s="43" t="s">
        <v>14</v>
      </c>
    </row>
    <row r="8" spans="1:1" x14ac:dyDescent="0.35">
      <c r="A8" s="43" t="s">
        <v>87</v>
      </c>
    </row>
    <row r="9" spans="1:1" x14ac:dyDescent="0.35">
      <c r="A9" s="43" t="s">
        <v>172</v>
      </c>
    </row>
    <row r="10" spans="1:1" x14ac:dyDescent="0.35">
      <c r="A10" s="43" t="s">
        <v>338</v>
      </c>
    </row>
    <row r="11" spans="1:1" x14ac:dyDescent="0.35">
      <c r="A11" s="43" t="s">
        <v>248</v>
      </c>
    </row>
    <row r="12" spans="1:1" x14ac:dyDescent="0.35">
      <c r="A12" s="43" t="s">
        <v>97</v>
      </c>
    </row>
    <row r="13" spans="1:1" x14ac:dyDescent="0.35">
      <c r="A13" s="43" t="s">
        <v>679</v>
      </c>
    </row>
    <row r="14" spans="1:1" x14ac:dyDescent="0.35">
      <c r="A14" s="43" t="s">
        <v>581</v>
      </c>
    </row>
    <row r="15" spans="1:1" x14ac:dyDescent="0.35">
      <c r="A15" s="43" t="s">
        <v>213</v>
      </c>
    </row>
    <row r="16" spans="1:1" x14ac:dyDescent="0.35">
      <c r="A16" s="43" t="s">
        <v>206</v>
      </c>
    </row>
    <row r="17" spans="1:1" x14ac:dyDescent="0.35">
      <c r="A17" s="43" t="s">
        <v>361</v>
      </c>
    </row>
    <row r="18" spans="1:1" x14ac:dyDescent="0.35">
      <c r="A18" s="43" t="s">
        <v>242</v>
      </c>
    </row>
    <row r="19" spans="1:1" x14ac:dyDescent="0.35">
      <c r="A19" s="43" t="s">
        <v>284</v>
      </c>
    </row>
    <row r="20" spans="1:1" x14ac:dyDescent="0.35">
      <c r="A20" s="43" t="s">
        <v>542</v>
      </c>
    </row>
    <row r="21" spans="1:1" x14ac:dyDescent="0.35">
      <c r="A21" s="43" t="s">
        <v>420</v>
      </c>
    </row>
    <row r="22" spans="1:1" x14ac:dyDescent="0.35">
      <c r="A22" s="2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E2ED-CF75-4751-851E-96D7CB436FAA}">
  <dimension ref="A1:I248"/>
  <sheetViews>
    <sheetView zoomScale="61" workbookViewId="0">
      <selection activeCell="I46" sqref="I46"/>
    </sheetView>
  </sheetViews>
  <sheetFormatPr defaultRowHeight="14.5" x14ac:dyDescent="0.35"/>
  <cols>
    <col min="1" max="1" width="14.36328125" customWidth="1"/>
    <col min="3" max="3" width="15.6328125" customWidth="1"/>
    <col min="4" max="4" width="12.36328125" customWidth="1"/>
    <col min="5" max="5" width="41.08984375" bestFit="1" customWidth="1"/>
    <col min="9" max="9" width="19.08984375" bestFit="1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8</v>
      </c>
      <c r="E1" t="s">
        <v>9</v>
      </c>
    </row>
    <row r="2" spans="1:9" x14ac:dyDescent="0.35">
      <c r="A2" t="s">
        <v>628</v>
      </c>
      <c r="B2" t="s">
        <v>11</v>
      </c>
      <c r="C2">
        <v>1924400000</v>
      </c>
      <c r="D2" t="s">
        <v>13</v>
      </c>
      <c r="E2" t="s">
        <v>118</v>
      </c>
    </row>
    <row r="3" spans="1:9" x14ac:dyDescent="0.35">
      <c r="A3" t="s">
        <v>459</v>
      </c>
      <c r="B3" t="s">
        <v>11</v>
      </c>
      <c r="C3">
        <v>45358000000</v>
      </c>
      <c r="D3" t="s">
        <v>13</v>
      </c>
      <c r="E3" t="s">
        <v>118</v>
      </c>
    </row>
    <row r="4" spans="1:9" x14ac:dyDescent="0.35">
      <c r="A4" t="s">
        <v>117</v>
      </c>
      <c r="B4" t="s">
        <v>11</v>
      </c>
      <c r="C4">
        <v>23700000000</v>
      </c>
      <c r="D4" t="s">
        <v>13</v>
      </c>
      <c r="E4" t="s">
        <v>118</v>
      </c>
      <c r="H4" s="70" t="s">
        <v>11</v>
      </c>
      <c r="I4" s="71"/>
    </row>
    <row r="5" spans="1:9" x14ac:dyDescent="0.35">
      <c r="A5" t="s">
        <v>345</v>
      </c>
      <c r="B5" t="s">
        <v>11</v>
      </c>
      <c r="C5">
        <v>30930000000</v>
      </c>
      <c r="D5" t="s">
        <v>13</v>
      </c>
      <c r="E5" t="s">
        <v>118</v>
      </c>
      <c r="H5" s="73" t="s">
        <v>729</v>
      </c>
      <c r="I5" s="75">
        <f>AVERAGE(C2:C62)</f>
        <v>15961391016.393442</v>
      </c>
    </row>
    <row r="6" spans="1:9" x14ac:dyDescent="0.35">
      <c r="A6" t="s">
        <v>137</v>
      </c>
      <c r="B6" t="s">
        <v>11</v>
      </c>
      <c r="C6">
        <v>86623000000</v>
      </c>
      <c r="D6" t="s">
        <v>13</v>
      </c>
      <c r="E6" t="s">
        <v>118</v>
      </c>
      <c r="H6" s="73" t="s">
        <v>730</v>
      </c>
      <c r="I6" s="75">
        <f>MEDIAN(C2:C62)</f>
        <v>8950045000</v>
      </c>
    </row>
    <row r="7" spans="1:9" x14ac:dyDescent="0.35">
      <c r="A7" t="s">
        <v>656</v>
      </c>
      <c r="B7" t="s">
        <v>11</v>
      </c>
      <c r="C7">
        <v>54127000000</v>
      </c>
      <c r="D7" t="s">
        <v>13</v>
      </c>
      <c r="E7" t="s">
        <v>195</v>
      </c>
      <c r="H7" s="73" t="s">
        <v>733</v>
      </c>
      <c r="I7" s="75">
        <f>MIN(C2:C62)</f>
        <v>1407848000</v>
      </c>
    </row>
    <row r="8" spans="1:9" x14ac:dyDescent="0.35">
      <c r="A8" t="s">
        <v>328</v>
      </c>
      <c r="B8" t="s">
        <v>11</v>
      </c>
      <c r="C8">
        <v>44287000000</v>
      </c>
      <c r="D8" t="s">
        <v>13</v>
      </c>
      <c r="E8" t="s">
        <v>195</v>
      </c>
      <c r="H8" s="73" t="s">
        <v>734</v>
      </c>
      <c r="I8" s="75">
        <f>MAX(C2:C62)</f>
        <v>86623000000</v>
      </c>
    </row>
    <row r="9" spans="1:9" x14ac:dyDescent="0.35">
      <c r="A9" t="s">
        <v>318</v>
      </c>
      <c r="B9" t="s">
        <v>11</v>
      </c>
      <c r="C9">
        <v>5992215000</v>
      </c>
      <c r="D9" t="s">
        <v>13</v>
      </c>
      <c r="E9" t="s">
        <v>195</v>
      </c>
      <c r="H9" s="73" t="s">
        <v>731</v>
      </c>
      <c r="I9" s="75">
        <f>I8-I7</f>
        <v>85215152000</v>
      </c>
    </row>
    <row r="10" spans="1:9" x14ac:dyDescent="0.35">
      <c r="A10" t="s">
        <v>194</v>
      </c>
      <c r="B10" t="s">
        <v>11</v>
      </c>
      <c r="C10">
        <v>11359113000</v>
      </c>
      <c r="D10" t="s">
        <v>13</v>
      </c>
      <c r="E10" t="s">
        <v>195</v>
      </c>
      <c r="H10" s="74" t="s">
        <v>732</v>
      </c>
      <c r="I10" s="76">
        <f>_xlfn.STDEV.S(C2:C62)</f>
        <v>17381177747.226021</v>
      </c>
    </row>
    <row r="11" spans="1:9" x14ac:dyDescent="0.35">
      <c r="A11" t="s">
        <v>10</v>
      </c>
      <c r="B11" t="s">
        <v>11</v>
      </c>
      <c r="C11">
        <v>24855000000</v>
      </c>
      <c r="D11" t="s">
        <v>13</v>
      </c>
      <c r="E11" t="s">
        <v>14</v>
      </c>
    </row>
    <row r="12" spans="1:9" x14ac:dyDescent="0.35">
      <c r="A12" t="s">
        <v>84</v>
      </c>
      <c r="B12" t="s">
        <v>11</v>
      </c>
      <c r="C12">
        <v>4657000000</v>
      </c>
      <c r="D12" t="s">
        <v>13</v>
      </c>
      <c r="E12" t="s">
        <v>14</v>
      </c>
    </row>
    <row r="13" spans="1:9" x14ac:dyDescent="0.35">
      <c r="A13" t="s">
        <v>466</v>
      </c>
      <c r="B13" t="s">
        <v>11</v>
      </c>
      <c r="C13">
        <v>17699000000</v>
      </c>
      <c r="D13" t="s">
        <v>13</v>
      </c>
      <c r="E13" t="s">
        <v>14</v>
      </c>
    </row>
    <row r="14" spans="1:9" x14ac:dyDescent="0.35">
      <c r="A14" t="s">
        <v>261</v>
      </c>
      <c r="B14" t="s">
        <v>11</v>
      </c>
      <c r="C14">
        <v>37773000000</v>
      </c>
      <c r="D14" t="s">
        <v>13</v>
      </c>
      <c r="E14" t="s">
        <v>14</v>
      </c>
    </row>
    <row r="15" spans="1:9" x14ac:dyDescent="0.35">
      <c r="A15" t="s">
        <v>86</v>
      </c>
      <c r="B15" t="s">
        <v>11</v>
      </c>
      <c r="C15">
        <v>2069600000</v>
      </c>
      <c r="D15" t="s">
        <v>13</v>
      </c>
      <c r="E15" t="s">
        <v>87</v>
      </c>
    </row>
    <row r="16" spans="1:9" x14ac:dyDescent="0.35">
      <c r="A16" t="s">
        <v>475</v>
      </c>
      <c r="B16" t="s">
        <v>11</v>
      </c>
      <c r="C16">
        <v>6761000000</v>
      </c>
      <c r="D16" t="s">
        <v>13</v>
      </c>
      <c r="E16" t="s">
        <v>87</v>
      </c>
      <c r="H16" s="72" t="s">
        <v>19</v>
      </c>
      <c r="I16" s="72"/>
    </row>
    <row r="17" spans="1:9" x14ac:dyDescent="0.35">
      <c r="A17" t="s">
        <v>325</v>
      </c>
      <c r="B17" t="s">
        <v>11</v>
      </c>
      <c r="C17">
        <v>3134800000</v>
      </c>
      <c r="D17" t="s">
        <v>13</v>
      </c>
      <c r="E17" t="s">
        <v>87</v>
      </c>
      <c r="H17" s="69" t="s">
        <v>729</v>
      </c>
      <c r="I17" s="44">
        <f>AVERAGE(C187:C248)</f>
        <v>16549915758.064516</v>
      </c>
    </row>
    <row r="18" spans="1:9" x14ac:dyDescent="0.35">
      <c r="A18" t="s">
        <v>323</v>
      </c>
      <c r="B18" t="s">
        <v>11</v>
      </c>
      <c r="C18">
        <v>3326106000</v>
      </c>
      <c r="D18" t="s">
        <v>13</v>
      </c>
      <c r="E18" t="s">
        <v>87</v>
      </c>
      <c r="H18" s="69" t="s">
        <v>730</v>
      </c>
      <c r="I18" s="44">
        <f>MEDIAN(C187:C248)</f>
        <v>9930692000</v>
      </c>
    </row>
    <row r="19" spans="1:9" x14ac:dyDescent="0.35">
      <c r="A19" t="s">
        <v>543</v>
      </c>
      <c r="B19" t="s">
        <v>11</v>
      </c>
      <c r="C19">
        <v>16596800000</v>
      </c>
      <c r="D19" t="s">
        <v>13</v>
      </c>
      <c r="E19" t="s">
        <v>172</v>
      </c>
      <c r="H19" s="69" t="s">
        <v>733</v>
      </c>
      <c r="I19" s="44">
        <f>MIN(C187:C248)</f>
        <v>1637100000</v>
      </c>
    </row>
    <row r="20" spans="1:9" x14ac:dyDescent="0.35">
      <c r="A20" t="s">
        <v>264</v>
      </c>
      <c r="B20" t="s">
        <v>11</v>
      </c>
      <c r="C20">
        <v>37795400000</v>
      </c>
      <c r="D20" t="s">
        <v>13</v>
      </c>
      <c r="E20" t="s">
        <v>172</v>
      </c>
      <c r="H20" s="69" t="s">
        <v>734</v>
      </c>
      <c r="I20" s="44">
        <f>MAX(C187:C248)</f>
        <v>94571000000</v>
      </c>
    </row>
    <row r="21" spans="1:9" x14ac:dyDescent="0.35">
      <c r="A21" t="s">
        <v>171</v>
      </c>
      <c r="B21" t="s">
        <v>11</v>
      </c>
      <c r="C21">
        <v>55656000000</v>
      </c>
      <c r="D21" t="s">
        <v>13</v>
      </c>
      <c r="E21" t="s">
        <v>172</v>
      </c>
      <c r="H21" s="69" t="s">
        <v>731</v>
      </c>
      <c r="I21" s="44">
        <f>I20-I19</f>
        <v>92933900000</v>
      </c>
    </row>
    <row r="22" spans="1:9" x14ac:dyDescent="0.35">
      <c r="A22" t="s">
        <v>337</v>
      </c>
      <c r="B22" t="s">
        <v>11</v>
      </c>
      <c r="C22">
        <v>27351573000</v>
      </c>
      <c r="D22" t="s">
        <v>13</v>
      </c>
      <c r="E22" t="s">
        <v>338</v>
      </c>
      <c r="H22" s="69" t="s">
        <v>732</v>
      </c>
      <c r="I22" s="44">
        <f>_xlfn.STDEV.S(C187:C248)</f>
        <v>17799055006.363003</v>
      </c>
    </row>
    <row r="23" spans="1:9" x14ac:dyDescent="0.35">
      <c r="A23" t="s">
        <v>246</v>
      </c>
      <c r="B23" t="s">
        <v>11</v>
      </c>
      <c r="C23">
        <v>4245964000</v>
      </c>
      <c r="D23" t="s">
        <v>13</v>
      </c>
      <c r="E23" t="s">
        <v>248</v>
      </c>
    </row>
    <row r="24" spans="1:9" x14ac:dyDescent="0.35">
      <c r="A24" t="s">
        <v>96</v>
      </c>
      <c r="B24" t="s">
        <v>11</v>
      </c>
      <c r="C24">
        <v>3334213000</v>
      </c>
      <c r="D24" t="s">
        <v>13</v>
      </c>
      <c r="E24" t="s">
        <v>97</v>
      </c>
    </row>
    <row r="25" spans="1:9" x14ac:dyDescent="0.35">
      <c r="A25" t="s">
        <v>128</v>
      </c>
      <c r="B25" t="s">
        <v>11</v>
      </c>
      <c r="C25">
        <v>2089100000</v>
      </c>
      <c r="D25" t="s">
        <v>13</v>
      </c>
      <c r="E25" t="s">
        <v>97</v>
      </c>
    </row>
    <row r="26" spans="1:9" x14ac:dyDescent="0.35">
      <c r="A26" t="s">
        <v>678</v>
      </c>
      <c r="B26" t="s">
        <v>11</v>
      </c>
      <c r="C26">
        <v>13983000000</v>
      </c>
      <c r="D26" t="s">
        <v>13</v>
      </c>
      <c r="E26" t="s">
        <v>679</v>
      </c>
    </row>
    <row r="27" spans="1:9" x14ac:dyDescent="0.35">
      <c r="A27" t="s">
        <v>580</v>
      </c>
      <c r="B27" t="s">
        <v>11</v>
      </c>
      <c r="C27">
        <v>4245895000</v>
      </c>
      <c r="D27" t="s">
        <v>13</v>
      </c>
      <c r="E27" t="s">
        <v>581</v>
      </c>
    </row>
    <row r="28" spans="1:9" x14ac:dyDescent="0.35">
      <c r="A28" t="s">
        <v>695</v>
      </c>
      <c r="B28" t="s">
        <v>11</v>
      </c>
      <c r="C28">
        <v>3791000000</v>
      </c>
      <c r="D28" t="s">
        <v>13</v>
      </c>
      <c r="E28" t="s">
        <v>213</v>
      </c>
    </row>
    <row r="29" spans="1:9" x14ac:dyDescent="0.35">
      <c r="A29" t="s">
        <v>659</v>
      </c>
      <c r="B29" t="s">
        <v>11</v>
      </c>
      <c r="C29">
        <v>56600000000</v>
      </c>
      <c r="D29" t="s">
        <v>13</v>
      </c>
      <c r="E29" t="s">
        <v>213</v>
      </c>
    </row>
    <row r="30" spans="1:9" x14ac:dyDescent="0.35">
      <c r="A30" t="s">
        <v>647</v>
      </c>
      <c r="B30" t="s">
        <v>11</v>
      </c>
      <c r="C30">
        <v>12237000000</v>
      </c>
      <c r="D30" t="s">
        <v>13</v>
      </c>
      <c r="E30" t="s">
        <v>213</v>
      </c>
    </row>
    <row r="31" spans="1:9" x14ac:dyDescent="0.35">
      <c r="A31" t="s">
        <v>604</v>
      </c>
      <c r="B31" t="s">
        <v>11</v>
      </c>
      <c r="C31">
        <v>1913149000</v>
      </c>
      <c r="D31" t="s">
        <v>13</v>
      </c>
      <c r="E31" t="s">
        <v>213</v>
      </c>
    </row>
    <row r="32" spans="1:9" x14ac:dyDescent="0.35">
      <c r="A32" t="s">
        <v>588</v>
      </c>
      <c r="B32" t="s">
        <v>11</v>
      </c>
      <c r="C32">
        <v>8417200000</v>
      </c>
      <c r="D32" t="s">
        <v>13</v>
      </c>
      <c r="E32" t="s">
        <v>213</v>
      </c>
    </row>
    <row r="33" spans="1:5" x14ac:dyDescent="0.35">
      <c r="A33" t="s">
        <v>585</v>
      </c>
      <c r="B33" t="s">
        <v>11</v>
      </c>
      <c r="C33">
        <v>2993489000</v>
      </c>
      <c r="D33" t="s">
        <v>13</v>
      </c>
      <c r="E33" t="s">
        <v>213</v>
      </c>
    </row>
    <row r="34" spans="1:5" x14ac:dyDescent="0.35">
      <c r="A34" t="s">
        <v>584</v>
      </c>
      <c r="B34" t="s">
        <v>11</v>
      </c>
      <c r="C34">
        <v>6351900000</v>
      </c>
      <c r="D34" t="s">
        <v>13</v>
      </c>
      <c r="E34" t="s">
        <v>213</v>
      </c>
    </row>
    <row r="35" spans="1:5" x14ac:dyDescent="0.35">
      <c r="A35" t="s">
        <v>577</v>
      </c>
      <c r="B35" t="s">
        <v>11</v>
      </c>
      <c r="C35">
        <v>6419285000</v>
      </c>
      <c r="D35" t="s">
        <v>13</v>
      </c>
      <c r="E35" t="s">
        <v>213</v>
      </c>
    </row>
    <row r="36" spans="1:5" x14ac:dyDescent="0.35">
      <c r="A36" t="s">
        <v>569</v>
      </c>
      <c r="B36" t="s">
        <v>11</v>
      </c>
      <c r="C36">
        <v>5920269000</v>
      </c>
      <c r="D36" t="s">
        <v>13</v>
      </c>
      <c r="E36" t="s">
        <v>213</v>
      </c>
    </row>
    <row r="37" spans="1:5" x14ac:dyDescent="0.35">
      <c r="A37" t="s">
        <v>556</v>
      </c>
      <c r="B37" t="s">
        <v>11</v>
      </c>
      <c r="C37">
        <v>13015704000</v>
      </c>
      <c r="D37" t="s">
        <v>13</v>
      </c>
      <c r="E37" t="s">
        <v>213</v>
      </c>
    </row>
    <row r="38" spans="1:5" x14ac:dyDescent="0.35">
      <c r="A38" t="s">
        <v>492</v>
      </c>
      <c r="B38" t="s">
        <v>11</v>
      </c>
      <c r="C38">
        <v>30871000000</v>
      </c>
      <c r="D38" t="s">
        <v>13</v>
      </c>
      <c r="E38" t="s">
        <v>213</v>
      </c>
    </row>
    <row r="39" spans="1:5" x14ac:dyDescent="0.35">
      <c r="A39" t="s">
        <v>454</v>
      </c>
      <c r="B39" t="s">
        <v>11</v>
      </c>
      <c r="C39">
        <v>13107000000</v>
      </c>
      <c r="D39" t="s">
        <v>13</v>
      </c>
      <c r="E39" t="s">
        <v>213</v>
      </c>
    </row>
    <row r="40" spans="1:5" x14ac:dyDescent="0.35">
      <c r="A40" t="s">
        <v>449</v>
      </c>
      <c r="B40" t="s">
        <v>11</v>
      </c>
      <c r="C40">
        <v>3414500000</v>
      </c>
      <c r="D40" t="s">
        <v>13</v>
      </c>
      <c r="E40" t="s">
        <v>213</v>
      </c>
    </row>
    <row r="41" spans="1:5" x14ac:dyDescent="0.35">
      <c r="A41" t="s">
        <v>421</v>
      </c>
      <c r="B41" t="s">
        <v>11</v>
      </c>
      <c r="C41">
        <v>11818376000</v>
      </c>
      <c r="D41" t="s">
        <v>13</v>
      </c>
      <c r="E41" t="s">
        <v>213</v>
      </c>
    </row>
    <row r="42" spans="1:5" x14ac:dyDescent="0.35">
      <c r="A42" t="s">
        <v>382</v>
      </c>
      <c r="B42" t="s">
        <v>11</v>
      </c>
      <c r="C42">
        <v>39055000000</v>
      </c>
      <c r="D42" t="s">
        <v>13</v>
      </c>
      <c r="E42" t="s">
        <v>213</v>
      </c>
    </row>
    <row r="43" spans="1:5" x14ac:dyDescent="0.35">
      <c r="A43" t="s">
        <v>314</v>
      </c>
      <c r="B43" t="s">
        <v>11</v>
      </c>
      <c r="C43">
        <v>16311000000</v>
      </c>
      <c r="D43" t="s">
        <v>13</v>
      </c>
      <c r="E43" t="s">
        <v>213</v>
      </c>
    </row>
    <row r="44" spans="1:5" x14ac:dyDescent="0.35">
      <c r="A44" t="s">
        <v>304</v>
      </c>
      <c r="B44" t="s">
        <v>11</v>
      </c>
      <c r="C44">
        <v>24669000000</v>
      </c>
      <c r="D44" t="s">
        <v>13</v>
      </c>
      <c r="E44" t="s">
        <v>213</v>
      </c>
    </row>
    <row r="45" spans="1:5" x14ac:dyDescent="0.35">
      <c r="A45" t="s">
        <v>275</v>
      </c>
      <c r="B45" t="s">
        <v>11</v>
      </c>
      <c r="C45">
        <v>18260400000</v>
      </c>
      <c r="D45" t="s">
        <v>13</v>
      </c>
      <c r="E45" t="s">
        <v>213</v>
      </c>
    </row>
    <row r="46" spans="1:5" x14ac:dyDescent="0.35">
      <c r="A46" t="s">
        <v>212</v>
      </c>
      <c r="B46" t="s">
        <v>11</v>
      </c>
      <c r="C46">
        <v>4474000000</v>
      </c>
      <c r="D46" t="s">
        <v>13</v>
      </c>
      <c r="E46" t="s">
        <v>213</v>
      </c>
    </row>
    <row r="47" spans="1:5" x14ac:dyDescent="0.35">
      <c r="A47" t="s">
        <v>562</v>
      </c>
      <c r="B47" t="s">
        <v>11</v>
      </c>
      <c r="C47">
        <v>4306800000</v>
      </c>
      <c r="D47" t="s">
        <v>13</v>
      </c>
      <c r="E47" t="s">
        <v>206</v>
      </c>
    </row>
    <row r="48" spans="1:5" x14ac:dyDescent="0.35">
      <c r="A48" t="s">
        <v>417</v>
      </c>
      <c r="B48" t="s">
        <v>11</v>
      </c>
      <c r="C48">
        <v>14135000000</v>
      </c>
      <c r="D48" t="s">
        <v>13</v>
      </c>
      <c r="E48" t="s">
        <v>206</v>
      </c>
    </row>
    <row r="49" spans="1:5" x14ac:dyDescent="0.35">
      <c r="A49" t="s">
        <v>339</v>
      </c>
      <c r="B49" t="s">
        <v>11</v>
      </c>
      <c r="C49">
        <v>4954619000</v>
      </c>
      <c r="D49" t="s">
        <v>13</v>
      </c>
      <c r="E49" t="s">
        <v>206</v>
      </c>
    </row>
    <row r="50" spans="1:5" x14ac:dyDescent="0.35">
      <c r="A50" t="s">
        <v>285</v>
      </c>
      <c r="B50" t="s">
        <v>11</v>
      </c>
      <c r="C50">
        <v>7155096000</v>
      </c>
      <c r="D50" t="s">
        <v>13</v>
      </c>
      <c r="E50" t="s">
        <v>206</v>
      </c>
    </row>
    <row r="51" spans="1:5" x14ac:dyDescent="0.35">
      <c r="A51" t="s">
        <v>205</v>
      </c>
      <c r="B51" t="s">
        <v>11</v>
      </c>
      <c r="C51">
        <v>17301000000</v>
      </c>
      <c r="D51" t="s">
        <v>13</v>
      </c>
      <c r="E51" t="s">
        <v>206</v>
      </c>
    </row>
    <row r="52" spans="1:5" x14ac:dyDescent="0.35">
      <c r="A52" t="s">
        <v>360</v>
      </c>
      <c r="B52" t="s">
        <v>11</v>
      </c>
      <c r="C52">
        <v>8950045000</v>
      </c>
      <c r="D52" t="s">
        <v>13</v>
      </c>
      <c r="E52" t="s">
        <v>361</v>
      </c>
    </row>
    <row r="53" spans="1:5" x14ac:dyDescent="0.35">
      <c r="A53" t="s">
        <v>655</v>
      </c>
      <c r="B53" t="s">
        <v>11</v>
      </c>
      <c r="C53">
        <v>21963000000</v>
      </c>
      <c r="D53" t="s">
        <v>13</v>
      </c>
      <c r="E53" t="s">
        <v>242</v>
      </c>
    </row>
    <row r="54" spans="1:5" x14ac:dyDescent="0.35">
      <c r="A54" t="s">
        <v>520</v>
      </c>
      <c r="B54" t="s">
        <v>11</v>
      </c>
      <c r="C54">
        <v>11245000000</v>
      </c>
      <c r="D54" t="s">
        <v>13</v>
      </c>
      <c r="E54" t="s">
        <v>242</v>
      </c>
    </row>
    <row r="55" spans="1:5" x14ac:dyDescent="0.35">
      <c r="A55" t="s">
        <v>447</v>
      </c>
      <c r="B55" t="s">
        <v>11</v>
      </c>
      <c r="C55">
        <v>2369300000</v>
      </c>
      <c r="D55" t="s">
        <v>13</v>
      </c>
      <c r="E55" t="s">
        <v>242</v>
      </c>
    </row>
    <row r="56" spans="1:5" x14ac:dyDescent="0.35">
      <c r="A56" t="s">
        <v>241</v>
      </c>
      <c r="B56" t="s">
        <v>11</v>
      </c>
      <c r="C56">
        <v>12026000000</v>
      </c>
      <c r="D56" t="s">
        <v>13</v>
      </c>
      <c r="E56" t="s">
        <v>242</v>
      </c>
    </row>
    <row r="57" spans="1:5" x14ac:dyDescent="0.35">
      <c r="A57" t="s">
        <v>667</v>
      </c>
      <c r="B57" t="s">
        <v>11</v>
      </c>
      <c r="C57">
        <v>1407848000</v>
      </c>
      <c r="D57" t="s">
        <v>13</v>
      </c>
      <c r="E57" t="s">
        <v>284</v>
      </c>
    </row>
    <row r="58" spans="1:5" x14ac:dyDescent="0.35">
      <c r="A58" t="s">
        <v>518</v>
      </c>
      <c r="B58" t="s">
        <v>11</v>
      </c>
      <c r="C58">
        <v>5703000000</v>
      </c>
      <c r="D58" t="s">
        <v>13</v>
      </c>
      <c r="E58" t="s">
        <v>284</v>
      </c>
    </row>
    <row r="59" spans="1:5" x14ac:dyDescent="0.35">
      <c r="A59" t="s">
        <v>300</v>
      </c>
      <c r="B59" t="s">
        <v>11</v>
      </c>
      <c r="C59">
        <v>2073000000</v>
      </c>
      <c r="D59" t="s">
        <v>13</v>
      </c>
      <c r="E59" t="s">
        <v>284</v>
      </c>
    </row>
    <row r="60" spans="1:5" x14ac:dyDescent="0.35">
      <c r="A60" t="s">
        <v>283</v>
      </c>
      <c r="B60" t="s">
        <v>11</v>
      </c>
      <c r="C60">
        <v>1663000000</v>
      </c>
      <c r="D60" t="s">
        <v>13</v>
      </c>
      <c r="E60" t="s">
        <v>284</v>
      </c>
    </row>
    <row r="61" spans="1:5" x14ac:dyDescent="0.35">
      <c r="A61" t="s">
        <v>541</v>
      </c>
      <c r="B61" t="s">
        <v>11</v>
      </c>
      <c r="C61">
        <v>3823713000</v>
      </c>
      <c r="D61" t="s">
        <v>13</v>
      </c>
      <c r="E61" t="s">
        <v>542</v>
      </c>
    </row>
    <row r="62" spans="1:5" x14ac:dyDescent="0.35">
      <c r="A62" t="s">
        <v>419</v>
      </c>
      <c r="B62" t="s">
        <v>11</v>
      </c>
      <c r="C62">
        <v>5054980000</v>
      </c>
      <c r="D62" t="s">
        <v>13</v>
      </c>
      <c r="E62" t="s">
        <v>420</v>
      </c>
    </row>
    <row r="63" spans="1:5" hidden="1" x14ac:dyDescent="0.35">
      <c r="A63" t="s">
        <v>628</v>
      </c>
      <c r="B63" t="s">
        <v>15</v>
      </c>
      <c r="C63">
        <v>2372906000</v>
      </c>
      <c r="D63" t="s">
        <v>13</v>
      </c>
      <c r="E63" t="s">
        <v>118</v>
      </c>
    </row>
    <row r="64" spans="1:5" hidden="1" x14ac:dyDescent="0.35">
      <c r="A64" t="s">
        <v>459</v>
      </c>
      <c r="B64" t="s">
        <v>15</v>
      </c>
      <c r="C64">
        <v>39946000000</v>
      </c>
      <c r="D64" t="s">
        <v>13</v>
      </c>
      <c r="E64" t="s">
        <v>118</v>
      </c>
    </row>
    <row r="65" spans="1:5" hidden="1" x14ac:dyDescent="0.35">
      <c r="A65" t="s">
        <v>117</v>
      </c>
      <c r="B65" t="s">
        <v>15</v>
      </c>
      <c r="C65">
        <v>23032000000</v>
      </c>
      <c r="D65" t="s">
        <v>13</v>
      </c>
      <c r="E65" t="s">
        <v>118</v>
      </c>
    </row>
    <row r="66" spans="1:5" hidden="1" x14ac:dyDescent="0.35">
      <c r="A66" t="s">
        <v>345</v>
      </c>
      <c r="B66" t="s">
        <v>15</v>
      </c>
      <c r="C66">
        <v>30852000000</v>
      </c>
      <c r="D66" t="s">
        <v>13</v>
      </c>
      <c r="E66" t="s">
        <v>118</v>
      </c>
    </row>
    <row r="67" spans="1:5" hidden="1" x14ac:dyDescent="0.35">
      <c r="A67" t="s">
        <v>137</v>
      </c>
      <c r="B67" t="s">
        <v>15</v>
      </c>
      <c r="C67">
        <v>90762000000</v>
      </c>
      <c r="D67" t="s">
        <v>13</v>
      </c>
      <c r="E67" t="s">
        <v>118</v>
      </c>
    </row>
    <row r="68" spans="1:5" hidden="1" x14ac:dyDescent="0.35">
      <c r="A68" t="s">
        <v>656</v>
      </c>
      <c r="B68" t="s">
        <v>15</v>
      </c>
      <c r="C68">
        <v>55438000000</v>
      </c>
      <c r="D68" t="s">
        <v>13</v>
      </c>
      <c r="E68" t="s">
        <v>195</v>
      </c>
    </row>
    <row r="69" spans="1:5" hidden="1" x14ac:dyDescent="0.35">
      <c r="A69" t="s">
        <v>328</v>
      </c>
      <c r="B69" t="s">
        <v>15</v>
      </c>
      <c r="C69">
        <v>45567000000</v>
      </c>
      <c r="D69" t="s">
        <v>13</v>
      </c>
      <c r="E69" t="s">
        <v>195</v>
      </c>
    </row>
    <row r="70" spans="1:5" hidden="1" x14ac:dyDescent="0.35">
      <c r="A70" t="s">
        <v>318</v>
      </c>
      <c r="B70" t="s">
        <v>15</v>
      </c>
      <c r="C70">
        <v>6080257000</v>
      </c>
      <c r="D70" t="s">
        <v>13</v>
      </c>
      <c r="E70" t="s">
        <v>195</v>
      </c>
    </row>
    <row r="71" spans="1:5" hidden="1" x14ac:dyDescent="0.35">
      <c r="A71" t="s">
        <v>194</v>
      </c>
      <c r="B71" t="s">
        <v>15</v>
      </c>
      <c r="C71">
        <v>12752076000</v>
      </c>
      <c r="D71" t="s">
        <v>13</v>
      </c>
      <c r="E71" t="s">
        <v>195</v>
      </c>
    </row>
    <row r="72" spans="1:5" hidden="1" x14ac:dyDescent="0.35">
      <c r="A72" t="s">
        <v>10</v>
      </c>
      <c r="B72" t="s">
        <v>15</v>
      </c>
      <c r="C72">
        <v>26743000000</v>
      </c>
      <c r="D72" t="s">
        <v>13</v>
      </c>
      <c r="E72" t="s">
        <v>14</v>
      </c>
    </row>
    <row r="73" spans="1:5" hidden="1" x14ac:dyDescent="0.35">
      <c r="A73" t="s">
        <v>650</v>
      </c>
      <c r="B73" t="s">
        <v>15</v>
      </c>
      <c r="C73">
        <v>38279000000</v>
      </c>
      <c r="D73" t="s">
        <v>13</v>
      </c>
      <c r="E73" t="s">
        <v>14</v>
      </c>
    </row>
    <row r="74" spans="1:5" hidden="1" x14ac:dyDescent="0.35">
      <c r="A74" t="s">
        <v>84</v>
      </c>
      <c r="B74" t="s">
        <v>15</v>
      </c>
      <c r="C74">
        <v>5156000000</v>
      </c>
      <c r="D74" t="s">
        <v>13</v>
      </c>
      <c r="E74" t="s">
        <v>14</v>
      </c>
    </row>
    <row r="75" spans="1:5" hidden="1" x14ac:dyDescent="0.35">
      <c r="A75" t="s">
        <v>466</v>
      </c>
      <c r="B75" t="s">
        <v>15</v>
      </c>
      <c r="C75">
        <v>18605000000</v>
      </c>
      <c r="D75" t="s">
        <v>13</v>
      </c>
      <c r="E75" t="s">
        <v>14</v>
      </c>
    </row>
    <row r="76" spans="1:5" hidden="1" x14ac:dyDescent="0.35">
      <c r="A76" t="s">
        <v>261</v>
      </c>
      <c r="B76" t="s">
        <v>15</v>
      </c>
      <c r="C76">
        <v>40362000000</v>
      </c>
      <c r="D76" t="s">
        <v>13</v>
      </c>
      <c r="E76" t="s">
        <v>14</v>
      </c>
    </row>
    <row r="77" spans="1:5" hidden="1" x14ac:dyDescent="0.35">
      <c r="A77" t="s">
        <v>86</v>
      </c>
      <c r="B77" t="s">
        <v>15</v>
      </c>
      <c r="C77">
        <v>2118300000</v>
      </c>
      <c r="D77" t="s">
        <v>13</v>
      </c>
      <c r="E77" t="s">
        <v>87</v>
      </c>
    </row>
    <row r="78" spans="1:5" hidden="1" x14ac:dyDescent="0.35">
      <c r="A78" t="s">
        <v>475</v>
      </c>
      <c r="B78" t="s">
        <v>15</v>
      </c>
      <c r="C78">
        <v>7006000000</v>
      </c>
      <c r="D78" t="s">
        <v>13</v>
      </c>
      <c r="E78" t="s">
        <v>87</v>
      </c>
    </row>
    <row r="79" spans="1:5" hidden="1" x14ac:dyDescent="0.35">
      <c r="A79" t="s">
        <v>325</v>
      </c>
      <c r="B79" t="s">
        <v>15</v>
      </c>
      <c r="C79">
        <v>3703600000</v>
      </c>
      <c r="D79" t="s">
        <v>13</v>
      </c>
      <c r="E79" t="s">
        <v>87</v>
      </c>
    </row>
    <row r="80" spans="1:5" hidden="1" x14ac:dyDescent="0.35">
      <c r="A80" t="s">
        <v>323</v>
      </c>
      <c r="B80" t="s">
        <v>15</v>
      </c>
      <c r="C80">
        <v>3733507000</v>
      </c>
      <c r="D80" t="s">
        <v>13</v>
      </c>
      <c r="E80" t="s">
        <v>87</v>
      </c>
    </row>
    <row r="81" spans="1:5" hidden="1" x14ac:dyDescent="0.35">
      <c r="A81" t="s">
        <v>543</v>
      </c>
      <c r="B81" t="s">
        <v>15</v>
      </c>
      <c r="C81">
        <v>16661000000</v>
      </c>
      <c r="D81" t="s">
        <v>13</v>
      </c>
      <c r="E81" t="s">
        <v>172</v>
      </c>
    </row>
    <row r="82" spans="1:5" hidden="1" x14ac:dyDescent="0.35">
      <c r="A82" t="s">
        <v>264</v>
      </c>
      <c r="B82" t="s">
        <v>15</v>
      </c>
      <c r="C82">
        <v>36066900000</v>
      </c>
      <c r="D82" t="s">
        <v>13</v>
      </c>
      <c r="E82" t="s">
        <v>172</v>
      </c>
    </row>
    <row r="83" spans="1:5" hidden="1" x14ac:dyDescent="0.35">
      <c r="A83" t="s">
        <v>171</v>
      </c>
      <c r="B83" t="s">
        <v>15</v>
      </c>
      <c r="C83">
        <v>55184000000</v>
      </c>
      <c r="D83" t="s">
        <v>13</v>
      </c>
      <c r="E83" t="s">
        <v>172</v>
      </c>
    </row>
    <row r="84" spans="1:5" hidden="1" x14ac:dyDescent="0.35">
      <c r="A84" t="s">
        <v>337</v>
      </c>
      <c r="B84" t="s">
        <v>15</v>
      </c>
      <c r="C84">
        <v>21531577000</v>
      </c>
      <c r="D84" t="s">
        <v>13</v>
      </c>
      <c r="E84" t="s">
        <v>338</v>
      </c>
    </row>
    <row r="85" spans="1:5" hidden="1" x14ac:dyDescent="0.35">
      <c r="A85" t="s">
        <v>246</v>
      </c>
      <c r="B85" t="s">
        <v>15</v>
      </c>
      <c r="C85">
        <v>4193844000</v>
      </c>
      <c r="D85" t="s">
        <v>13</v>
      </c>
      <c r="E85" t="s">
        <v>248</v>
      </c>
    </row>
    <row r="86" spans="1:5" hidden="1" x14ac:dyDescent="0.35">
      <c r="A86" t="s">
        <v>96</v>
      </c>
      <c r="B86" t="s">
        <v>15</v>
      </c>
      <c r="C86">
        <v>3594136000</v>
      </c>
      <c r="D86" t="s">
        <v>13</v>
      </c>
      <c r="E86" t="s">
        <v>97</v>
      </c>
    </row>
    <row r="87" spans="1:5" hidden="1" x14ac:dyDescent="0.35">
      <c r="A87" t="s">
        <v>128</v>
      </c>
      <c r="B87" t="s">
        <v>15</v>
      </c>
      <c r="C87">
        <v>2393500000</v>
      </c>
      <c r="D87" t="s">
        <v>13</v>
      </c>
      <c r="E87" t="s">
        <v>97</v>
      </c>
    </row>
    <row r="88" spans="1:5" hidden="1" x14ac:dyDescent="0.35">
      <c r="A88" t="s">
        <v>678</v>
      </c>
      <c r="B88" t="s">
        <v>15</v>
      </c>
      <c r="C88">
        <v>13996000000</v>
      </c>
      <c r="D88" t="s">
        <v>13</v>
      </c>
      <c r="E88" t="s">
        <v>679</v>
      </c>
    </row>
    <row r="89" spans="1:5" hidden="1" x14ac:dyDescent="0.35">
      <c r="A89" t="s">
        <v>580</v>
      </c>
      <c r="B89" t="s">
        <v>15</v>
      </c>
      <c r="C89">
        <v>4695014000</v>
      </c>
      <c r="D89" t="s">
        <v>13</v>
      </c>
      <c r="E89" t="s">
        <v>581</v>
      </c>
    </row>
    <row r="90" spans="1:5" hidden="1" x14ac:dyDescent="0.35">
      <c r="A90" t="s">
        <v>695</v>
      </c>
      <c r="B90" t="s">
        <v>15</v>
      </c>
      <c r="C90">
        <v>3837000000</v>
      </c>
      <c r="D90" t="s">
        <v>13</v>
      </c>
      <c r="E90" t="s">
        <v>213</v>
      </c>
    </row>
    <row r="91" spans="1:5" hidden="1" x14ac:dyDescent="0.35">
      <c r="A91" t="s">
        <v>659</v>
      </c>
      <c r="B91" t="s">
        <v>15</v>
      </c>
      <c r="C91">
        <v>57900000000</v>
      </c>
      <c r="D91" t="s">
        <v>13</v>
      </c>
      <c r="E91" t="s">
        <v>213</v>
      </c>
    </row>
    <row r="92" spans="1:5" hidden="1" x14ac:dyDescent="0.35">
      <c r="A92" t="s">
        <v>647</v>
      </c>
      <c r="B92" t="s">
        <v>15</v>
      </c>
      <c r="C92">
        <v>12104000000</v>
      </c>
      <c r="D92" t="s">
        <v>13</v>
      </c>
      <c r="E92" t="s">
        <v>213</v>
      </c>
    </row>
    <row r="93" spans="1:5" hidden="1" x14ac:dyDescent="0.35">
      <c r="A93" t="s">
        <v>604</v>
      </c>
      <c r="B93" t="s">
        <v>15</v>
      </c>
      <c r="C93">
        <v>2142807000</v>
      </c>
      <c r="D93" t="s">
        <v>13</v>
      </c>
      <c r="E93" t="s">
        <v>213</v>
      </c>
    </row>
    <row r="94" spans="1:5" hidden="1" x14ac:dyDescent="0.35">
      <c r="A94" t="s">
        <v>588</v>
      </c>
      <c r="B94" t="s">
        <v>15</v>
      </c>
      <c r="C94">
        <v>8803300000</v>
      </c>
      <c r="D94" t="s">
        <v>13</v>
      </c>
      <c r="E94" t="s">
        <v>213</v>
      </c>
    </row>
    <row r="95" spans="1:5" hidden="1" x14ac:dyDescent="0.35">
      <c r="A95" t="s">
        <v>585</v>
      </c>
      <c r="B95" t="s">
        <v>15</v>
      </c>
      <c r="C95">
        <v>3238128000</v>
      </c>
      <c r="D95" t="s">
        <v>13</v>
      </c>
      <c r="E95" t="s">
        <v>213</v>
      </c>
    </row>
    <row r="96" spans="1:5" hidden="1" x14ac:dyDescent="0.35">
      <c r="A96" t="s">
        <v>584</v>
      </c>
      <c r="B96" t="s">
        <v>15</v>
      </c>
      <c r="C96">
        <v>6623500000</v>
      </c>
      <c r="D96" t="s">
        <v>13</v>
      </c>
      <c r="E96" t="s">
        <v>213</v>
      </c>
    </row>
    <row r="97" spans="1:5" hidden="1" x14ac:dyDescent="0.35">
      <c r="A97" t="s">
        <v>577</v>
      </c>
      <c r="B97" t="s">
        <v>15</v>
      </c>
      <c r="C97">
        <v>6638774000</v>
      </c>
      <c r="D97" t="s">
        <v>13</v>
      </c>
      <c r="E97" t="s">
        <v>213</v>
      </c>
    </row>
    <row r="98" spans="1:5" hidden="1" x14ac:dyDescent="0.35">
      <c r="A98" t="s">
        <v>569</v>
      </c>
      <c r="B98" t="s">
        <v>15</v>
      </c>
      <c r="C98">
        <v>6411577000</v>
      </c>
      <c r="D98" t="s">
        <v>13</v>
      </c>
      <c r="E98" t="s">
        <v>213</v>
      </c>
    </row>
    <row r="99" spans="1:5" hidden="1" x14ac:dyDescent="0.35">
      <c r="A99" t="s">
        <v>556</v>
      </c>
      <c r="B99" t="s">
        <v>15</v>
      </c>
      <c r="C99">
        <v>13215971000</v>
      </c>
      <c r="D99" t="s">
        <v>13</v>
      </c>
      <c r="E99" t="s">
        <v>213</v>
      </c>
    </row>
    <row r="100" spans="1:5" hidden="1" x14ac:dyDescent="0.35">
      <c r="A100" t="s">
        <v>492</v>
      </c>
      <c r="B100" t="s">
        <v>15</v>
      </c>
      <c r="C100">
        <v>31821000000</v>
      </c>
      <c r="D100" t="s">
        <v>13</v>
      </c>
      <c r="E100" t="s">
        <v>213</v>
      </c>
    </row>
    <row r="101" spans="1:5" hidden="1" x14ac:dyDescent="0.35">
      <c r="A101" t="s">
        <v>454</v>
      </c>
      <c r="B101" t="s">
        <v>15</v>
      </c>
      <c r="C101">
        <v>11420000000</v>
      </c>
      <c r="D101" t="s">
        <v>13</v>
      </c>
      <c r="E101" t="s">
        <v>213</v>
      </c>
    </row>
    <row r="102" spans="1:5" hidden="1" x14ac:dyDescent="0.35">
      <c r="A102" t="s">
        <v>449</v>
      </c>
      <c r="B102" t="s">
        <v>15</v>
      </c>
      <c r="C102">
        <v>3477200000</v>
      </c>
      <c r="D102" t="s">
        <v>13</v>
      </c>
      <c r="E102" t="s">
        <v>213</v>
      </c>
    </row>
    <row r="103" spans="1:5" hidden="1" x14ac:dyDescent="0.35">
      <c r="A103" t="s">
        <v>421</v>
      </c>
      <c r="B103" t="s">
        <v>15</v>
      </c>
      <c r="C103">
        <v>12695157000</v>
      </c>
      <c r="D103" t="s">
        <v>13</v>
      </c>
      <c r="E103" t="s">
        <v>213</v>
      </c>
    </row>
    <row r="104" spans="1:5" hidden="1" x14ac:dyDescent="0.35">
      <c r="A104" t="s">
        <v>382</v>
      </c>
      <c r="B104" t="s">
        <v>15</v>
      </c>
      <c r="C104">
        <v>40306000000</v>
      </c>
      <c r="D104" t="s">
        <v>13</v>
      </c>
      <c r="E104" t="s">
        <v>213</v>
      </c>
    </row>
    <row r="105" spans="1:5" hidden="1" x14ac:dyDescent="0.35">
      <c r="A105" t="s">
        <v>314</v>
      </c>
      <c r="B105" t="s">
        <v>15</v>
      </c>
      <c r="C105">
        <v>22046000000</v>
      </c>
      <c r="D105" t="s">
        <v>13</v>
      </c>
      <c r="E105" t="s">
        <v>213</v>
      </c>
    </row>
    <row r="106" spans="1:5" hidden="1" x14ac:dyDescent="0.35">
      <c r="A106" t="s">
        <v>304</v>
      </c>
      <c r="B106" t="s">
        <v>15</v>
      </c>
      <c r="C106">
        <v>17733000000</v>
      </c>
      <c r="D106" t="s">
        <v>13</v>
      </c>
      <c r="E106" t="s">
        <v>213</v>
      </c>
    </row>
    <row r="107" spans="1:5" hidden="1" x14ac:dyDescent="0.35">
      <c r="A107" t="s">
        <v>275</v>
      </c>
      <c r="B107" t="s">
        <v>15</v>
      </c>
      <c r="C107">
        <v>18283100000</v>
      </c>
      <c r="D107" t="s">
        <v>13</v>
      </c>
      <c r="E107" t="s">
        <v>213</v>
      </c>
    </row>
    <row r="108" spans="1:5" hidden="1" x14ac:dyDescent="0.35">
      <c r="A108" t="s">
        <v>212</v>
      </c>
      <c r="B108" t="s">
        <v>15</v>
      </c>
      <c r="C108">
        <v>4979000000</v>
      </c>
      <c r="D108" t="s">
        <v>13</v>
      </c>
      <c r="E108" t="s">
        <v>213</v>
      </c>
    </row>
    <row r="109" spans="1:5" hidden="1" x14ac:dyDescent="0.35">
      <c r="A109" t="s">
        <v>562</v>
      </c>
      <c r="B109" t="s">
        <v>15</v>
      </c>
      <c r="C109">
        <v>6999700000</v>
      </c>
      <c r="D109" t="s">
        <v>13</v>
      </c>
      <c r="E109" t="s">
        <v>206</v>
      </c>
    </row>
    <row r="110" spans="1:5" hidden="1" x14ac:dyDescent="0.35">
      <c r="A110" t="s">
        <v>417</v>
      </c>
      <c r="B110" t="s">
        <v>15</v>
      </c>
      <c r="C110">
        <v>14484000000</v>
      </c>
      <c r="D110" t="s">
        <v>13</v>
      </c>
      <c r="E110" t="s">
        <v>206</v>
      </c>
    </row>
    <row r="111" spans="1:5" hidden="1" x14ac:dyDescent="0.35">
      <c r="A111" t="s">
        <v>339</v>
      </c>
      <c r="B111" t="s">
        <v>15</v>
      </c>
      <c r="C111">
        <v>4877885000</v>
      </c>
      <c r="D111" t="s">
        <v>13</v>
      </c>
      <c r="E111" t="s">
        <v>206</v>
      </c>
    </row>
    <row r="112" spans="1:5" hidden="1" x14ac:dyDescent="0.35">
      <c r="A112" t="s">
        <v>285</v>
      </c>
      <c r="B112" t="s">
        <v>15</v>
      </c>
      <c r="C112">
        <v>7752728000</v>
      </c>
      <c r="D112" t="s">
        <v>13</v>
      </c>
      <c r="E112" t="s">
        <v>206</v>
      </c>
    </row>
    <row r="113" spans="1:5" hidden="1" x14ac:dyDescent="0.35">
      <c r="A113" t="s">
        <v>205</v>
      </c>
      <c r="B113" t="s">
        <v>15</v>
      </c>
      <c r="C113">
        <v>19221000000</v>
      </c>
      <c r="D113" t="s">
        <v>13</v>
      </c>
      <c r="E113" t="s">
        <v>206</v>
      </c>
    </row>
    <row r="114" spans="1:5" hidden="1" x14ac:dyDescent="0.35">
      <c r="A114" t="s">
        <v>360</v>
      </c>
      <c r="B114" t="s">
        <v>15</v>
      </c>
      <c r="C114">
        <v>9437758000</v>
      </c>
      <c r="D114" t="s">
        <v>13</v>
      </c>
      <c r="E114" t="s">
        <v>361</v>
      </c>
    </row>
    <row r="115" spans="1:5" hidden="1" x14ac:dyDescent="0.35">
      <c r="A115" t="s">
        <v>655</v>
      </c>
      <c r="B115" t="s">
        <v>15</v>
      </c>
      <c r="C115">
        <v>23988000000</v>
      </c>
      <c r="D115" t="s">
        <v>13</v>
      </c>
      <c r="E115" t="s">
        <v>242</v>
      </c>
    </row>
    <row r="116" spans="1:5" hidden="1" x14ac:dyDescent="0.35">
      <c r="A116" t="s">
        <v>520</v>
      </c>
      <c r="B116" t="s">
        <v>15</v>
      </c>
      <c r="C116">
        <v>11624000000</v>
      </c>
      <c r="D116" t="s">
        <v>13</v>
      </c>
      <c r="E116" t="s">
        <v>242</v>
      </c>
    </row>
    <row r="117" spans="1:5" hidden="1" x14ac:dyDescent="0.35">
      <c r="A117" t="s">
        <v>447</v>
      </c>
      <c r="B117" t="s">
        <v>15</v>
      </c>
      <c r="C117">
        <v>2577100000</v>
      </c>
      <c r="D117" t="s">
        <v>13</v>
      </c>
      <c r="E117" t="s">
        <v>242</v>
      </c>
    </row>
    <row r="118" spans="1:5" hidden="1" x14ac:dyDescent="0.35">
      <c r="A118" t="s">
        <v>241</v>
      </c>
      <c r="B118" t="s">
        <v>15</v>
      </c>
      <c r="C118">
        <v>12669000000</v>
      </c>
      <c r="D118" t="s">
        <v>13</v>
      </c>
      <c r="E118" t="s">
        <v>242</v>
      </c>
    </row>
    <row r="119" spans="1:5" hidden="1" x14ac:dyDescent="0.35">
      <c r="A119" t="s">
        <v>667</v>
      </c>
      <c r="B119" t="s">
        <v>15</v>
      </c>
      <c r="C119">
        <v>1595703000</v>
      </c>
      <c r="D119" t="s">
        <v>13</v>
      </c>
      <c r="E119" t="s">
        <v>284</v>
      </c>
    </row>
    <row r="120" spans="1:5" hidden="1" x14ac:dyDescent="0.35">
      <c r="A120" t="s">
        <v>518</v>
      </c>
      <c r="B120" t="s">
        <v>15</v>
      </c>
      <c r="C120">
        <v>6288000000</v>
      </c>
      <c r="D120" t="s">
        <v>13</v>
      </c>
      <c r="E120" t="s">
        <v>284</v>
      </c>
    </row>
    <row r="121" spans="1:5" hidden="1" x14ac:dyDescent="0.35">
      <c r="A121" t="s">
        <v>300</v>
      </c>
      <c r="B121" t="s">
        <v>15</v>
      </c>
      <c r="C121">
        <v>2303900000</v>
      </c>
      <c r="D121" t="s">
        <v>13</v>
      </c>
      <c r="E121" t="s">
        <v>284</v>
      </c>
    </row>
    <row r="122" spans="1:5" hidden="1" x14ac:dyDescent="0.35">
      <c r="A122" t="s">
        <v>283</v>
      </c>
      <c r="B122" t="s">
        <v>15</v>
      </c>
      <c r="C122">
        <v>1558400000</v>
      </c>
      <c r="D122" t="s">
        <v>13</v>
      </c>
      <c r="E122" t="s">
        <v>284</v>
      </c>
    </row>
    <row r="123" spans="1:5" hidden="1" x14ac:dyDescent="0.35">
      <c r="A123" t="s">
        <v>541</v>
      </c>
      <c r="B123" t="s">
        <v>15</v>
      </c>
      <c r="C123">
        <v>3791335000</v>
      </c>
      <c r="D123" t="s">
        <v>13</v>
      </c>
      <c r="E123" t="s">
        <v>542</v>
      </c>
    </row>
    <row r="124" spans="1:5" hidden="1" x14ac:dyDescent="0.35">
      <c r="A124" t="s">
        <v>419</v>
      </c>
      <c r="B124" t="s">
        <v>15</v>
      </c>
      <c r="C124">
        <v>5584571000</v>
      </c>
      <c r="D124" t="s">
        <v>13</v>
      </c>
      <c r="E124" t="s">
        <v>420</v>
      </c>
    </row>
    <row r="125" spans="1:5" hidden="1" x14ac:dyDescent="0.35">
      <c r="A125" t="s">
        <v>628</v>
      </c>
      <c r="B125" t="s">
        <v>17</v>
      </c>
      <c r="C125">
        <v>2707115000</v>
      </c>
      <c r="D125" t="s">
        <v>13</v>
      </c>
      <c r="E125" t="s">
        <v>118</v>
      </c>
    </row>
    <row r="126" spans="1:5" hidden="1" x14ac:dyDescent="0.35">
      <c r="A126" t="s">
        <v>459</v>
      </c>
      <c r="B126" t="s">
        <v>17</v>
      </c>
      <c r="C126">
        <v>40536000000</v>
      </c>
      <c r="D126" t="s">
        <v>13</v>
      </c>
      <c r="E126" t="s">
        <v>118</v>
      </c>
    </row>
    <row r="127" spans="1:5" hidden="1" x14ac:dyDescent="0.35">
      <c r="A127" t="s">
        <v>117</v>
      </c>
      <c r="B127" t="s">
        <v>17</v>
      </c>
      <c r="C127">
        <v>23906000000</v>
      </c>
      <c r="D127" t="s">
        <v>13</v>
      </c>
      <c r="E127" t="s">
        <v>118</v>
      </c>
    </row>
    <row r="128" spans="1:5" hidden="1" x14ac:dyDescent="0.35">
      <c r="A128" t="s">
        <v>345</v>
      </c>
      <c r="B128" t="s">
        <v>17</v>
      </c>
      <c r="C128">
        <v>31469000000</v>
      </c>
      <c r="D128" t="s">
        <v>13</v>
      </c>
      <c r="E128" t="s">
        <v>118</v>
      </c>
    </row>
    <row r="129" spans="1:5" hidden="1" x14ac:dyDescent="0.35">
      <c r="A129" t="s">
        <v>137</v>
      </c>
      <c r="B129" t="s">
        <v>17</v>
      </c>
      <c r="C129">
        <v>96114000000</v>
      </c>
      <c r="D129" t="s">
        <v>13</v>
      </c>
      <c r="E129" t="s">
        <v>118</v>
      </c>
    </row>
    <row r="130" spans="1:5" hidden="1" x14ac:dyDescent="0.35">
      <c r="A130" t="s">
        <v>656</v>
      </c>
      <c r="B130" t="s">
        <v>17</v>
      </c>
      <c r="C130">
        <v>58232000000</v>
      </c>
      <c r="D130" t="s">
        <v>13</v>
      </c>
      <c r="E130" t="s">
        <v>195</v>
      </c>
    </row>
    <row r="131" spans="1:5" hidden="1" x14ac:dyDescent="0.35">
      <c r="A131" t="s">
        <v>328</v>
      </c>
      <c r="B131" t="s">
        <v>17</v>
      </c>
      <c r="C131">
        <v>47453000000</v>
      </c>
      <c r="D131" t="s">
        <v>13</v>
      </c>
      <c r="E131" t="s">
        <v>195</v>
      </c>
    </row>
    <row r="132" spans="1:5" hidden="1" x14ac:dyDescent="0.35">
      <c r="A132" t="s">
        <v>318</v>
      </c>
      <c r="B132" t="s">
        <v>17</v>
      </c>
      <c r="C132">
        <v>6564721000</v>
      </c>
      <c r="D132" t="s">
        <v>13</v>
      </c>
      <c r="E132" t="s">
        <v>195</v>
      </c>
    </row>
    <row r="133" spans="1:5" hidden="1" x14ac:dyDescent="0.35">
      <c r="A133" t="s">
        <v>194</v>
      </c>
      <c r="B133" t="s">
        <v>17</v>
      </c>
      <c r="C133">
        <v>13470067000</v>
      </c>
      <c r="D133" t="s">
        <v>13</v>
      </c>
      <c r="E133" t="s">
        <v>195</v>
      </c>
    </row>
    <row r="134" spans="1:5" hidden="1" x14ac:dyDescent="0.35">
      <c r="A134" t="s">
        <v>10</v>
      </c>
      <c r="B134" t="s">
        <v>17</v>
      </c>
      <c r="C134">
        <v>42650000000</v>
      </c>
      <c r="D134" t="s">
        <v>13</v>
      </c>
      <c r="E134" t="s">
        <v>14</v>
      </c>
    </row>
    <row r="135" spans="1:5" hidden="1" x14ac:dyDescent="0.35">
      <c r="A135" t="s">
        <v>650</v>
      </c>
      <c r="B135" t="s">
        <v>17</v>
      </c>
      <c r="C135">
        <v>38901000000</v>
      </c>
      <c r="D135" t="s">
        <v>13</v>
      </c>
      <c r="E135" t="s">
        <v>14</v>
      </c>
    </row>
    <row r="136" spans="1:5" hidden="1" x14ac:dyDescent="0.35">
      <c r="A136" t="s">
        <v>84</v>
      </c>
      <c r="B136" t="s">
        <v>17</v>
      </c>
      <c r="C136">
        <v>5368000000</v>
      </c>
      <c r="D136" t="s">
        <v>13</v>
      </c>
      <c r="E136" t="s">
        <v>14</v>
      </c>
    </row>
    <row r="137" spans="1:5" hidden="1" x14ac:dyDescent="0.35">
      <c r="A137" t="s">
        <v>466</v>
      </c>
      <c r="B137" t="s">
        <v>17</v>
      </c>
      <c r="C137">
        <v>19820000000</v>
      </c>
      <c r="D137" t="s">
        <v>13</v>
      </c>
      <c r="E137" t="s">
        <v>14</v>
      </c>
    </row>
    <row r="138" spans="1:5" hidden="1" x14ac:dyDescent="0.35">
      <c r="A138" t="s">
        <v>261</v>
      </c>
      <c r="B138" t="s">
        <v>17</v>
      </c>
      <c r="C138">
        <v>40704000000</v>
      </c>
      <c r="D138" t="s">
        <v>13</v>
      </c>
      <c r="E138" t="s">
        <v>14</v>
      </c>
    </row>
    <row r="139" spans="1:5" hidden="1" x14ac:dyDescent="0.35">
      <c r="A139" t="s">
        <v>86</v>
      </c>
      <c r="B139" t="s">
        <v>17</v>
      </c>
      <c r="C139">
        <v>2068100000</v>
      </c>
      <c r="D139" t="s">
        <v>13</v>
      </c>
      <c r="E139" t="s">
        <v>87</v>
      </c>
    </row>
    <row r="140" spans="1:5" hidden="1" x14ac:dyDescent="0.35">
      <c r="A140" t="s">
        <v>475</v>
      </c>
      <c r="B140" t="s">
        <v>17</v>
      </c>
      <c r="C140">
        <v>7142000000</v>
      </c>
      <c r="D140" t="s">
        <v>13</v>
      </c>
      <c r="E140" t="s">
        <v>87</v>
      </c>
    </row>
    <row r="141" spans="1:5" hidden="1" x14ac:dyDescent="0.35">
      <c r="A141" t="s">
        <v>325</v>
      </c>
      <c r="B141" t="s">
        <v>17</v>
      </c>
      <c r="C141">
        <v>4013600000</v>
      </c>
      <c r="D141" t="s">
        <v>13</v>
      </c>
      <c r="E141" t="s">
        <v>87</v>
      </c>
    </row>
    <row r="142" spans="1:5" hidden="1" x14ac:dyDescent="0.35">
      <c r="A142" t="s">
        <v>323</v>
      </c>
      <c r="B142" t="s">
        <v>17</v>
      </c>
      <c r="C142">
        <v>3869187000</v>
      </c>
      <c r="D142" t="s">
        <v>13</v>
      </c>
      <c r="E142" t="s">
        <v>87</v>
      </c>
    </row>
    <row r="143" spans="1:5" hidden="1" x14ac:dyDescent="0.35">
      <c r="A143" t="s">
        <v>543</v>
      </c>
      <c r="B143" t="s">
        <v>17</v>
      </c>
      <c r="C143">
        <v>18534400000</v>
      </c>
      <c r="D143" t="s">
        <v>13</v>
      </c>
      <c r="E143" t="s">
        <v>172</v>
      </c>
    </row>
    <row r="144" spans="1:5" hidden="1" x14ac:dyDescent="0.35">
      <c r="A144" t="s">
        <v>264</v>
      </c>
      <c r="B144" t="s">
        <v>17</v>
      </c>
      <c r="C144">
        <v>28862800000</v>
      </c>
      <c r="D144" t="s">
        <v>13</v>
      </c>
      <c r="E144" t="s">
        <v>172</v>
      </c>
    </row>
    <row r="145" spans="1:5" hidden="1" x14ac:dyDescent="0.35">
      <c r="A145" t="s">
        <v>171</v>
      </c>
      <c r="B145" t="s">
        <v>17</v>
      </c>
      <c r="C145">
        <v>47011000000</v>
      </c>
      <c r="D145" t="s">
        <v>13</v>
      </c>
      <c r="E145" t="s">
        <v>172</v>
      </c>
    </row>
    <row r="146" spans="1:5" hidden="1" x14ac:dyDescent="0.35">
      <c r="A146" t="s">
        <v>337</v>
      </c>
      <c r="B146" t="s">
        <v>17</v>
      </c>
      <c r="C146">
        <v>18114048000</v>
      </c>
      <c r="D146" t="s">
        <v>13</v>
      </c>
      <c r="E146" t="s">
        <v>338</v>
      </c>
    </row>
    <row r="147" spans="1:5" hidden="1" x14ac:dyDescent="0.35">
      <c r="A147" t="s">
        <v>246</v>
      </c>
      <c r="B147" t="s">
        <v>17</v>
      </c>
      <c r="C147">
        <v>4476886000</v>
      </c>
      <c r="D147" t="s">
        <v>13</v>
      </c>
      <c r="E147" t="s">
        <v>248</v>
      </c>
    </row>
    <row r="148" spans="1:5" hidden="1" x14ac:dyDescent="0.35">
      <c r="A148" t="s">
        <v>96</v>
      </c>
      <c r="B148" t="s">
        <v>17</v>
      </c>
      <c r="C148">
        <v>4021964000</v>
      </c>
      <c r="D148" t="s">
        <v>13</v>
      </c>
      <c r="E148" t="s">
        <v>97</v>
      </c>
    </row>
    <row r="149" spans="1:5" hidden="1" x14ac:dyDescent="0.35">
      <c r="A149" t="s">
        <v>128</v>
      </c>
      <c r="B149" t="s">
        <v>17</v>
      </c>
      <c r="C149">
        <v>2706700000</v>
      </c>
      <c r="D149" t="s">
        <v>13</v>
      </c>
      <c r="E149" t="s">
        <v>97</v>
      </c>
    </row>
    <row r="150" spans="1:5" hidden="1" x14ac:dyDescent="0.35">
      <c r="A150" t="s">
        <v>678</v>
      </c>
      <c r="B150" t="s">
        <v>17</v>
      </c>
      <c r="C150">
        <v>12961000000</v>
      </c>
      <c r="D150" t="s">
        <v>13</v>
      </c>
      <c r="E150" t="s">
        <v>679</v>
      </c>
    </row>
    <row r="151" spans="1:5" hidden="1" x14ac:dyDescent="0.35">
      <c r="A151" t="s">
        <v>580</v>
      </c>
      <c r="B151" t="s">
        <v>17</v>
      </c>
      <c r="C151">
        <v>5094933000</v>
      </c>
      <c r="D151" t="s">
        <v>13</v>
      </c>
      <c r="E151" t="s">
        <v>581</v>
      </c>
    </row>
    <row r="152" spans="1:5" hidden="1" x14ac:dyDescent="0.35">
      <c r="A152" t="s">
        <v>695</v>
      </c>
      <c r="B152" t="s">
        <v>17</v>
      </c>
      <c r="C152">
        <v>3916000000</v>
      </c>
      <c r="D152" t="s">
        <v>13</v>
      </c>
      <c r="E152" t="s">
        <v>213</v>
      </c>
    </row>
    <row r="153" spans="1:5" hidden="1" x14ac:dyDescent="0.35">
      <c r="A153" t="s">
        <v>659</v>
      </c>
      <c r="B153" t="s">
        <v>17</v>
      </c>
      <c r="C153">
        <v>56098000000</v>
      </c>
      <c r="D153" t="s">
        <v>13</v>
      </c>
      <c r="E153" t="s">
        <v>213</v>
      </c>
    </row>
    <row r="154" spans="1:5" hidden="1" x14ac:dyDescent="0.35">
      <c r="A154" t="s">
        <v>647</v>
      </c>
      <c r="B154" t="s">
        <v>17</v>
      </c>
      <c r="C154">
        <v>13878000000</v>
      </c>
      <c r="D154" t="s">
        <v>13</v>
      </c>
      <c r="E154" t="s">
        <v>213</v>
      </c>
    </row>
    <row r="155" spans="1:5" hidden="1" x14ac:dyDescent="0.35">
      <c r="A155" t="s">
        <v>604</v>
      </c>
      <c r="B155" t="s">
        <v>17</v>
      </c>
      <c r="C155">
        <v>2555601000</v>
      </c>
      <c r="D155" t="s">
        <v>13</v>
      </c>
      <c r="E155" t="s">
        <v>213</v>
      </c>
    </row>
    <row r="156" spans="1:5" hidden="1" x14ac:dyDescent="0.35">
      <c r="A156" t="s">
        <v>588</v>
      </c>
      <c r="B156" t="s">
        <v>17</v>
      </c>
      <c r="C156">
        <v>9115000000</v>
      </c>
      <c r="D156" t="s">
        <v>13</v>
      </c>
      <c r="E156" t="s">
        <v>213</v>
      </c>
    </row>
    <row r="157" spans="1:5" hidden="1" x14ac:dyDescent="0.35">
      <c r="A157" t="s">
        <v>585</v>
      </c>
      <c r="B157" t="s">
        <v>17</v>
      </c>
      <c r="C157">
        <v>3549494000</v>
      </c>
      <c r="D157" t="s">
        <v>13</v>
      </c>
      <c r="E157" t="s">
        <v>213</v>
      </c>
    </row>
    <row r="158" spans="1:5" hidden="1" x14ac:dyDescent="0.35">
      <c r="A158" t="s">
        <v>584</v>
      </c>
      <c r="B158" t="s">
        <v>17</v>
      </c>
      <c r="C158">
        <v>6307900000</v>
      </c>
      <c r="D158" t="s">
        <v>13</v>
      </c>
      <c r="E158" t="s">
        <v>213</v>
      </c>
    </row>
    <row r="159" spans="1:5" hidden="1" x14ac:dyDescent="0.35">
      <c r="A159" t="s">
        <v>577</v>
      </c>
      <c r="B159" t="s">
        <v>17</v>
      </c>
      <c r="C159">
        <v>6571893000</v>
      </c>
      <c r="D159" t="s">
        <v>13</v>
      </c>
      <c r="E159" t="s">
        <v>213</v>
      </c>
    </row>
    <row r="160" spans="1:5" hidden="1" x14ac:dyDescent="0.35">
      <c r="A160" t="s">
        <v>569</v>
      </c>
      <c r="B160" t="s">
        <v>17</v>
      </c>
      <c r="C160">
        <v>7747229000</v>
      </c>
      <c r="D160" t="s">
        <v>13</v>
      </c>
      <c r="E160" t="s">
        <v>213</v>
      </c>
    </row>
    <row r="161" spans="1:5" hidden="1" x14ac:dyDescent="0.35">
      <c r="A161" t="s">
        <v>556</v>
      </c>
      <c r="B161" t="s">
        <v>17</v>
      </c>
      <c r="C161">
        <v>12711744000</v>
      </c>
      <c r="D161" t="s">
        <v>13</v>
      </c>
      <c r="E161" t="s">
        <v>213</v>
      </c>
    </row>
    <row r="162" spans="1:5" hidden="1" x14ac:dyDescent="0.35">
      <c r="A162" t="s">
        <v>492</v>
      </c>
      <c r="B162" t="s">
        <v>17</v>
      </c>
      <c r="C162">
        <v>30274000000</v>
      </c>
      <c r="D162" t="s">
        <v>13</v>
      </c>
      <c r="E162" t="s">
        <v>213</v>
      </c>
    </row>
    <row r="163" spans="1:5" hidden="1" x14ac:dyDescent="0.35">
      <c r="A163" t="s">
        <v>454</v>
      </c>
      <c r="B163" t="s">
        <v>17</v>
      </c>
      <c r="C163">
        <v>10986000000</v>
      </c>
      <c r="D163" t="s">
        <v>13</v>
      </c>
      <c r="E163" t="s">
        <v>213</v>
      </c>
    </row>
    <row r="164" spans="1:5" hidden="1" x14ac:dyDescent="0.35">
      <c r="A164" t="s">
        <v>449</v>
      </c>
      <c r="B164" t="s">
        <v>17</v>
      </c>
      <c r="C164">
        <v>3782300000</v>
      </c>
      <c r="D164" t="s">
        <v>13</v>
      </c>
      <c r="E164" t="s">
        <v>213</v>
      </c>
    </row>
    <row r="165" spans="1:5" hidden="1" x14ac:dyDescent="0.35">
      <c r="A165" t="s">
        <v>421</v>
      </c>
      <c r="B165" t="s">
        <v>17</v>
      </c>
      <c r="C165">
        <v>12114832000</v>
      </c>
      <c r="D165" t="s">
        <v>13</v>
      </c>
      <c r="E165" t="s">
        <v>213</v>
      </c>
    </row>
    <row r="166" spans="1:5" hidden="1" x14ac:dyDescent="0.35">
      <c r="A166" t="s">
        <v>382</v>
      </c>
      <c r="B166" t="s">
        <v>17</v>
      </c>
      <c r="C166">
        <v>38581000000</v>
      </c>
      <c r="D166" t="s">
        <v>13</v>
      </c>
      <c r="E166" t="s">
        <v>213</v>
      </c>
    </row>
    <row r="167" spans="1:5" hidden="1" x14ac:dyDescent="0.35">
      <c r="A167" t="s">
        <v>314</v>
      </c>
      <c r="B167" t="s">
        <v>17</v>
      </c>
      <c r="C167">
        <v>22552000000</v>
      </c>
      <c r="D167" t="s">
        <v>13</v>
      </c>
      <c r="E167" t="s">
        <v>213</v>
      </c>
    </row>
    <row r="168" spans="1:5" hidden="1" x14ac:dyDescent="0.35">
      <c r="A168" t="s">
        <v>304</v>
      </c>
      <c r="B168" t="s">
        <v>17</v>
      </c>
      <c r="C168">
        <v>16249000000</v>
      </c>
      <c r="D168" t="s">
        <v>13</v>
      </c>
      <c r="E168" t="s">
        <v>213</v>
      </c>
    </row>
    <row r="169" spans="1:5" hidden="1" x14ac:dyDescent="0.35">
      <c r="A169" t="s">
        <v>275</v>
      </c>
      <c r="B169" t="s">
        <v>17</v>
      </c>
      <c r="C169">
        <v>19154000000</v>
      </c>
      <c r="D169" t="s">
        <v>13</v>
      </c>
      <c r="E169" t="s">
        <v>213</v>
      </c>
    </row>
    <row r="170" spans="1:5" hidden="1" x14ac:dyDescent="0.35">
      <c r="A170" t="s">
        <v>212</v>
      </c>
      <c r="B170" t="s">
        <v>17</v>
      </c>
      <c r="C170">
        <v>5244000000</v>
      </c>
      <c r="D170" t="s">
        <v>13</v>
      </c>
      <c r="E170" t="s">
        <v>213</v>
      </c>
    </row>
    <row r="171" spans="1:5" hidden="1" x14ac:dyDescent="0.35">
      <c r="A171" t="s">
        <v>562</v>
      </c>
      <c r="B171" t="s">
        <v>17</v>
      </c>
      <c r="C171">
        <v>7039000000</v>
      </c>
      <c r="D171" t="s">
        <v>13</v>
      </c>
      <c r="E171" t="s">
        <v>206</v>
      </c>
    </row>
    <row r="172" spans="1:5" hidden="1" x14ac:dyDescent="0.35">
      <c r="A172" t="s">
        <v>417</v>
      </c>
      <c r="B172" t="s">
        <v>17</v>
      </c>
      <c r="C172">
        <v>13405000000</v>
      </c>
      <c r="D172" t="s">
        <v>13</v>
      </c>
      <c r="E172" t="s">
        <v>206</v>
      </c>
    </row>
    <row r="173" spans="1:5" hidden="1" x14ac:dyDescent="0.35">
      <c r="A173" t="s">
        <v>339</v>
      </c>
      <c r="B173" t="s">
        <v>17</v>
      </c>
      <c r="C173">
        <v>4561030000</v>
      </c>
      <c r="D173" t="s">
        <v>13</v>
      </c>
      <c r="E173" t="s">
        <v>206</v>
      </c>
    </row>
    <row r="174" spans="1:5" hidden="1" x14ac:dyDescent="0.35">
      <c r="A174" t="s">
        <v>285</v>
      </c>
      <c r="B174" t="s">
        <v>17</v>
      </c>
      <c r="C174">
        <v>6956311000</v>
      </c>
      <c r="D174" t="s">
        <v>13</v>
      </c>
      <c r="E174" t="s">
        <v>206</v>
      </c>
    </row>
    <row r="175" spans="1:5" hidden="1" x14ac:dyDescent="0.35">
      <c r="A175" t="s">
        <v>205</v>
      </c>
      <c r="B175" t="s">
        <v>17</v>
      </c>
      <c r="C175">
        <v>19110000000</v>
      </c>
      <c r="D175" t="s">
        <v>13</v>
      </c>
      <c r="E175" t="s">
        <v>206</v>
      </c>
    </row>
    <row r="176" spans="1:5" hidden="1" x14ac:dyDescent="0.35">
      <c r="A176" t="s">
        <v>360</v>
      </c>
      <c r="B176" t="s">
        <v>17</v>
      </c>
      <c r="C176">
        <v>9964953000</v>
      </c>
      <c r="D176" t="s">
        <v>13</v>
      </c>
      <c r="E176" t="s">
        <v>361</v>
      </c>
    </row>
    <row r="177" spans="1:5" hidden="1" x14ac:dyDescent="0.35">
      <c r="A177" t="s">
        <v>655</v>
      </c>
      <c r="B177" t="s">
        <v>17</v>
      </c>
      <c r="C177">
        <v>21813000000</v>
      </c>
      <c r="D177" t="s">
        <v>13</v>
      </c>
      <c r="E177" t="s">
        <v>242</v>
      </c>
    </row>
    <row r="178" spans="1:5" hidden="1" x14ac:dyDescent="0.35">
      <c r="A178" t="s">
        <v>520</v>
      </c>
      <c r="B178" t="s">
        <v>17</v>
      </c>
      <c r="C178">
        <v>10511000000</v>
      </c>
      <c r="D178" t="s">
        <v>13</v>
      </c>
      <c r="E178" t="s">
        <v>242</v>
      </c>
    </row>
    <row r="179" spans="1:5" hidden="1" x14ac:dyDescent="0.35">
      <c r="A179" t="s">
        <v>447</v>
      </c>
      <c r="B179" t="s">
        <v>17</v>
      </c>
      <c r="C179">
        <v>2418800000</v>
      </c>
      <c r="D179" t="s">
        <v>13</v>
      </c>
      <c r="E179" t="s">
        <v>242</v>
      </c>
    </row>
    <row r="180" spans="1:5" hidden="1" x14ac:dyDescent="0.35">
      <c r="A180" t="s">
        <v>241</v>
      </c>
      <c r="B180" t="s">
        <v>17</v>
      </c>
      <c r="C180">
        <v>11811000000</v>
      </c>
      <c r="D180" t="s">
        <v>13</v>
      </c>
      <c r="E180" t="s">
        <v>242</v>
      </c>
    </row>
    <row r="181" spans="1:5" hidden="1" x14ac:dyDescent="0.35">
      <c r="A181" t="s">
        <v>667</v>
      </c>
      <c r="B181" t="s">
        <v>17</v>
      </c>
      <c r="C181">
        <v>1746726000</v>
      </c>
      <c r="D181" t="s">
        <v>13</v>
      </c>
      <c r="E181" t="s">
        <v>284</v>
      </c>
    </row>
    <row r="182" spans="1:5" hidden="1" x14ac:dyDescent="0.35">
      <c r="A182" t="s">
        <v>518</v>
      </c>
      <c r="B182" t="s">
        <v>17</v>
      </c>
      <c r="C182">
        <v>6172000000</v>
      </c>
      <c r="D182" t="s">
        <v>13</v>
      </c>
      <c r="E182" t="s">
        <v>284</v>
      </c>
    </row>
    <row r="183" spans="1:5" hidden="1" x14ac:dyDescent="0.35">
      <c r="A183" t="s">
        <v>300</v>
      </c>
      <c r="B183" t="s">
        <v>17</v>
      </c>
      <c r="C183">
        <v>2436400000</v>
      </c>
      <c r="D183" t="s">
        <v>13</v>
      </c>
      <c r="E183" t="s">
        <v>284</v>
      </c>
    </row>
    <row r="184" spans="1:5" hidden="1" x14ac:dyDescent="0.35">
      <c r="A184" t="s">
        <v>283</v>
      </c>
      <c r="B184" t="s">
        <v>17</v>
      </c>
      <c r="C184">
        <v>1584500000</v>
      </c>
      <c r="D184" t="s">
        <v>13</v>
      </c>
      <c r="E184" t="s">
        <v>284</v>
      </c>
    </row>
    <row r="185" spans="1:5" hidden="1" x14ac:dyDescent="0.35">
      <c r="A185" t="s">
        <v>541</v>
      </c>
      <c r="B185" t="s">
        <v>17</v>
      </c>
      <c r="C185">
        <v>3821504000</v>
      </c>
      <c r="D185" t="s">
        <v>13</v>
      </c>
      <c r="E185" t="s">
        <v>542</v>
      </c>
    </row>
    <row r="186" spans="1:5" hidden="1" x14ac:dyDescent="0.35">
      <c r="A186" t="s">
        <v>419</v>
      </c>
      <c r="B186" t="s">
        <v>17</v>
      </c>
      <c r="C186">
        <v>6165441000</v>
      </c>
      <c r="D186" t="s">
        <v>13</v>
      </c>
      <c r="E186" t="s">
        <v>420</v>
      </c>
    </row>
    <row r="187" spans="1:5" x14ac:dyDescent="0.35">
      <c r="A187" t="s">
        <v>628</v>
      </c>
      <c r="B187" t="s">
        <v>19</v>
      </c>
      <c r="C187">
        <v>3171411000</v>
      </c>
      <c r="D187" t="s">
        <v>13</v>
      </c>
      <c r="E187" t="s">
        <v>118</v>
      </c>
    </row>
    <row r="188" spans="1:5" x14ac:dyDescent="0.35">
      <c r="A188" t="s">
        <v>459</v>
      </c>
      <c r="B188" t="s">
        <v>19</v>
      </c>
      <c r="C188">
        <v>47248000000</v>
      </c>
      <c r="D188" t="s">
        <v>13</v>
      </c>
      <c r="E188" t="s">
        <v>118</v>
      </c>
    </row>
    <row r="189" spans="1:5" x14ac:dyDescent="0.35">
      <c r="A189" t="s">
        <v>117</v>
      </c>
      <c r="B189" t="s">
        <v>19</v>
      </c>
      <c r="C189">
        <v>22534000000</v>
      </c>
      <c r="D189" t="s">
        <v>13</v>
      </c>
      <c r="E189" t="s">
        <v>118</v>
      </c>
    </row>
    <row r="190" spans="1:5" x14ac:dyDescent="0.35">
      <c r="A190" t="s">
        <v>345</v>
      </c>
      <c r="B190" t="s">
        <v>19</v>
      </c>
      <c r="C190">
        <v>31353000000</v>
      </c>
      <c r="D190" t="s">
        <v>13</v>
      </c>
      <c r="E190" t="s">
        <v>118</v>
      </c>
    </row>
    <row r="191" spans="1:5" x14ac:dyDescent="0.35">
      <c r="A191" t="s">
        <v>137</v>
      </c>
      <c r="B191" t="s">
        <v>19</v>
      </c>
      <c r="C191">
        <v>94571000000</v>
      </c>
      <c r="D191" t="s">
        <v>13</v>
      </c>
      <c r="E191" t="s">
        <v>118</v>
      </c>
    </row>
    <row r="192" spans="1:5" x14ac:dyDescent="0.35">
      <c r="A192" t="s">
        <v>656</v>
      </c>
      <c r="B192" t="s">
        <v>19</v>
      </c>
      <c r="C192">
        <v>58363000000</v>
      </c>
      <c r="D192" t="s">
        <v>13</v>
      </c>
      <c r="E192" t="s">
        <v>195</v>
      </c>
    </row>
    <row r="193" spans="1:5" x14ac:dyDescent="0.35">
      <c r="A193" t="s">
        <v>328</v>
      </c>
      <c r="B193" t="s">
        <v>19</v>
      </c>
      <c r="C193">
        <v>50365000000</v>
      </c>
      <c r="D193" t="s">
        <v>13</v>
      </c>
      <c r="E193" t="s">
        <v>195</v>
      </c>
    </row>
    <row r="194" spans="1:5" x14ac:dyDescent="0.35">
      <c r="A194" t="s">
        <v>318</v>
      </c>
      <c r="B194" t="s">
        <v>19</v>
      </c>
      <c r="C194">
        <v>6616632000</v>
      </c>
      <c r="D194" t="s">
        <v>13</v>
      </c>
      <c r="E194" t="s">
        <v>195</v>
      </c>
    </row>
    <row r="195" spans="1:5" x14ac:dyDescent="0.35">
      <c r="A195" t="s">
        <v>194</v>
      </c>
      <c r="B195" t="s">
        <v>19</v>
      </c>
      <c r="C195">
        <v>13476084000</v>
      </c>
      <c r="D195" t="s">
        <v>13</v>
      </c>
      <c r="E195" t="s">
        <v>195</v>
      </c>
    </row>
    <row r="196" spans="1:5" x14ac:dyDescent="0.35">
      <c r="A196" t="s">
        <v>10</v>
      </c>
      <c r="B196" t="s">
        <v>19</v>
      </c>
      <c r="C196">
        <v>40990000000</v>
      </c>
      <c r="D196" t="s">
        <v>13</v>
      </c>
      <c r="E196" t="s">
        <v>14</v>
      </c>
    </row>
    <row r="197" spans="1:5" x14ac:dyDescent="0.35">
      <c r="A197" t="s">
        <v>650</v>
      </c>
      <c r="B197" t="s">
        <v>19</v>
      </c>
      <c r="C197">
        <v>37864000000</v>
      </c>
      <c r="D197" t="s">
        <v>13</v>
      </c>
      <c r="E197" t="s">
        <v>14</v>
      </c>
    </row>
    <row r="198" spans="1:5" x14ac:dyDescent="0.35">
      <c r="A198" t="s">
        <v>84</v>
      </c>
      <c r="B198" t="s">
        <v>19</v>
      </c>
      <c r="C198">
        <v>5598000000</v>
      </c>
      <c r="D198" t="s">
        <v>13</v>
      </c>
      <c r="E198" t="s">
        <v>14</v>
      </c>
    </row>
    <row r="199" spans="1:5" x14ac:dyDescent="0.35">
      <c r="A199" t="s">
        <v>466</v>
      </c>
      <c r="B199" t="s">
        <v>19</v>
      </c>
      <c r="C199">
        <v>20425000000</v>
      </c>
      <c r="D199" t="s">
        <v>13</v>
      </c>
      <c r="E199" t="s">
        <v>14</v>
      </c>
    </row>
    <row r="200" spans="1:5" x14ac:dyDescent="0.35">
      <c r="A200" t="s">
        <v>261</v>
      </c>
      <c r="B200" t="s">
        <v>19</v>
      </c>
      <c r="C200">
        <v>39639000000</v>
      </c>
      <c r="D200" t="s">
        <v>13</v>
      </c>
      <c r="E200" t="s">
        <v>14</v>
      </c>
    </row>
    <row r="201" spans="1:5" x14ac:dyDescent="0.35">
      <c r="A201" t="s">
        <v>86</v>
      </c>
      <c r="B201" t="s">
        <v>19</v>
      </c>
      <c r="C201">
        <v>2238000000</v>
      </c>
      <c r="D201" t="s">
        <v>13</v>
      </c>
      <c r="E201" t="s">
        <v>87</v>
      </c>
    </row>
    <row r="202" spans="1:5" x14ac:dyDescent="0.35">
      <c r="A202" t="s">
        <v>475</v>
      </c>
      <c r="B202" t="s">
        <v>19</v>
      </c>
      <c r="C202">
        <v>7357000000</v>
      </c>
      <c r="D202" t="s">
        <v>13</v>
      </c>
      <c r="E202" t="s">
        <v>87</v>
      </c>
    </row>
    <row r="203" spans="1:5" x14ac:dyDescent="0.35">
      <c r="A203" t="s">
        <v>325</v>
      </c>
      <c r="B203" t="s">
        <v>19</v>
      </c>
      <c r="C203">
        <v>4579400000</v>
      </c>
      <c r="D203" t="s">
        <v>13</v>
      </c>
      <c r="E203" t="s">
        <v>87</v>
      </c>
    </row>
    <row r="204" spans="1:5" x14ac:dyDescent="0.35">
      <c r="A204" t="s">
        <v>323</v>
      </c>
      <c r="B204" t="s">
        <v>19</v>
      </c>
      <c r="C204">
        <v>3962036000</v>
      </c>
      <c r="D204" t="s">
        <v>13</v>
      </c>
      <c r="E204" t="s">
        <v>87</v>
      </c>
    </row>
    <row r="205" spans="1:5" x14ac:dyDescent="0.35">
      <c r="A205" t="s">
        <v>543</v>
      </c>
      <c r="B205" t="s">
        <v>19</v>
      </c>
      <c r="C205">
        <v>18671300000</v>
      </c>
      <c r="D205" t="s">
        <v>13</v>
      </c>
      <c r="E205" t="s">
        <v>172</v>
      </c>
    </row>
    <row r="206" spans="1:5" x14ac:dyDescent="0.35">
      <c r="A206" t="s">
        <v>264</v>
      </c>
      <c r="B206" t="s">
        <v>19</v>
      </c>
      <c r="C206">
        <v>26644000000</v>
      </c>
      <c r="D206" t="s">
        <v>13</v>
      </c>
      <c r="E206" t="s">
        <v>172</v>
      </c>
    </row>
    <row r="207" spans="1:5" x14ac:dyDescent="0.35">
      <c r="A207" t="s">
        <v>171</v>
      </c>
      <c r="B207" t="s">
        <v>19</v>
      </c>
      <c r="C207">
        <v>38537000000</v>
      </c>
      <c r="D207" t="s">
        <v>13</v>
      </c>
      <c r="E207" t="s">
        <v>172</v>
      </c>
    </row>
    <row r="208" spans="1:5" x14ac:dyDescent="0.35">
      <c r="A208" t="s">
        <v>337</v>
      </c>
      <c r="B208" t="s">
        <v>19</v>
      </c>
      <c r="C208">
        <v>19036525000</v>
      </c>
      <c r="D208" t="s">
        <v>13</v>
      </c>
      <c r="E208" t="s">
        <v>338</v>
      </c>
    </row>
    <row r="209" spans="1:5" x14ac:dyDescent="0.35">
      <c r="A209" t="s">
        <v>246</v>
      </c>
      <c r="B209" t="s">
        <v>19</v>
      </c>
      <c r="C209">
        <v>4905458000</v>
      </c>
      <c r="D209" t="s">
        <v>13</v>
      </c>
      <c r="E209" t="s">
        <v>248</v>
      </c>
    </row>
    <row r="210" spans="1:5" x14ac:dyDescent="0.35">
      <c r="A210" t="s">
        <v>96</v>
      </c>
      <c r="B210" t="s">
        <v>19</v>
      </c>
      <c r="C210">
        <v>3974295000</v>
      </c>
      <c r="D210" t="s">
        <v>13</v>
      </c>
      <c r="E210" t="s">
        <v>97</v>
      </c>
    </row>
    <row r="211" spans="1:5" x14ac:dyDescent="0.35">
      <c r="A211" t="s">
        <v>128</v>
      </c>
      <c r="B211" t="s">
        <v>19</v>
      </c>
      <c r="C211">
        <v>3291300000</v>
      </c>
      <c r="D211" t="s">
        <v>13</v>
      </c>
      <c r="E211" t="s">
        <v>97</v>
      </c>
    </row>
    <row r="212" spans="1:5" x14ac:dyDescent="0.35">
      <c r="A212" t="s">
        <v>678</v>
      </c>
      <c r="B212" t="s">
        <v>19</v>
      </c>
      <c r="C212">
        <v>13609000000</v>
      </c>
      <c r="D212" t="s">
        <v>13</v>
      </c>
      <c r="E212" t="s">
        <v>679</v>
      </c>
    </row>
    <row r="213" spans="1:5" x14ac:dyDescent="0.35">
      <c r="A213" t="s">
        <v>580</v>
      </c>
      <c r="B213" t="s">
        <v>19</v>
      </c>
      <c r="C213">
        <v>5250399000</v>
      </c>
      <c r="D213" t="s">
        <v>13</v>
      </c>
      <c r="E213" t="s">
        <v>581</v>
      </c>
    </row>
    <row r="214" spans="1:5" x14ac:dyDescent="0.35">
      <c r="A214" t="s">
        <v>695</v>
      </c>
      <c r="B214" t="s">
        <v>19</v>
      </c>
      <c r="C214">
        <v>3653000000</v>
      </c>
      <c r="D214" t="s">
        <v>13</v>
      </c>
      <c r="E214" t="s">
        <v>213</v>
      </c>
    </row>
    <row r="215" spans="1:5" x14ac:dyDescent="0.35">
      <c r="A215" t="s">
        <v>659</v>
      </c>
      <c r="B215" t="s">
        <v>19</v>
      </c>
      <c r="C215">
        <v>57244000000</v>
      </c>
      <c r="D215" t="s">
        <v>13</v>
      </c>
      <c r="E215" t="s">
        <v>213</v>
      </c>
    </row>
    <row r="216" spans="1:5" x14ac:dyDescent="0.35">
      <c r="A216" t="s">
        <v>647</v>
      </c>
      <c r="B216" t="s">
        <v>19</v>
      </c>
      <c r="C216">
        <v>13423000000</v>
      </c>
      <c r="D216" t="s">
        <v>13</v>
      </c>
      <c r="E216" t="s">
        <v>213</v>
      </c>
    </row>
    <row r="217" spans="1:5" x14ac:dyDescent="0.35">
      <c r="A217" t="s">
        <v>604</v>
      </c>
      <c r="B217" t="s">
        <v>19</v>
      </c>
      <c r="C217">
        <v>2985908000</v>
      </c>
      <c r="D217" t="s">
        <v>13</v>
      </c>
      <c r="E217" t="s">
        <v>213</v>
      </c>
    </row>
    <row r="218" spans="1:5" x14ac:dyDescent="0.35">
      <c r="A218" t="s">
        <v>588</v>
      </c>
      <c r="B218" t="s">
        <v>19</v>
      </c>
      <c r="C218">
        <v>9387700000</v>
      </c>
      <c r="D218" t="s">
        <v>13</v>
      </c>
      <c r="E218" t="s">
        <v>213</v>
      </c>
    </row>
    <row r="219" spans="1:5" x14ac:dyDescent="0.35">
      <c r="A219" t="s">
        <v>585</v>
      </c>
      <c r="B219" t="s">
        <v>19</v>
      </c>
      <c r="C219">
        <v>3582395000</v>
      </c>
      <c r="D219" t="s">
        <v>13</v>
      </c>
      <c r="E219" t="s">
        <v>213</v>
      </c>
    </row>
    <row r="220" spans="1:5" x14ac:dyDescent="0.35">
      <c r="A220" t="s">
        <v>584</v>
      </c>
      <c r="B220" t="s">
        <v>19</v>
      </c>
      <c r="C220">
        <v>5879500000</v>
      </c>
      <c r="D220" t="s">
        <v>13</v>
      </c>
      <c r="E220" t="s">
        <v>213</v>
      </c>
    </row>
    <row r="221" spans="1:5" x14ac:dyDescent="0.35">
      <c r="A221" t="s">
        <v>577</v>
      </c>
      <c r="B221" t="s">
        <v>19</v>
      </c>
      <c r="C221">
        <v>6786984000</v>
      </c>
      <c r="D221" t="s">
        <v>13</v>
      </c>
      <c r="E221" t="s">
        <v>213</v>
      </c>
    </row>
    <row r="222" spans="1:5" x14ac:dyDescent="0.35">
      <c r="A222" t="s">
        <v>569</v>
      </c>
      <c r="B222" t="s">
        <v>19</v>
      </c>
      <c r="C222">
        <v>7572436000</v>
      </c>
      <c r="D222" t="s">
        <v>13</v>
      </c>
      <c r="E222" t="s">
        <v>213</v>
      </c>
    </row>
    <row r="223" spans="1:5" x14ac:dyDescent="0.35">
      <c r="A223" t="s">
        <v>556</v>
      </c>
      <c r="B223" t="s">
        <v>19</v>
      </c>
      <c r="C223">
        <v>11360753000</v>
      </c>
      <c r="D223" t="s">
        <v>13</v>
      </c>
      <c r="E223" t="s">
        <v>213</v>
      </c>
    </row>
    <row r="224" spans="1:5" x14ac:dyDescent="0.35">
      <c r="A224" t="s">
        <v>492</v>
      </c>
      <c r="B224" t="s">
        <v>19</v>
      </c>
      <c r="C224">
        <v>30109000000</v>
      </c>
      <c r="D224" t="s">
        <v>13</v>
      </c>
      <c r="E224" t="s">
        <v>213</v>
      </c>
    </row>
    <row r="225" spans="1:5" x14ac:dyDescent="0.35">
      <c r="A225" t="s">
        <v>454</v>
      </c>
      <c r="B225" t="s">
        <v>19</v>
      </c>
      <c r="C225">
        <v>10466000000</v>
      </c>
      <c r="D225" t="s">
        <v>13</v>
      </c>
      <c r="E225" t="s">
        <v>213</v>
      </c>
    </row>
    <row r="226" spans="1:5" x14ac:dyDescent="0.35">
      <c r="A226" t="s">
        <v>449</v>
      </c>
      <c r="B226" t="s">
        <v>19</v>
      </c>
      <c r="C226">
        <v>3917200000</v>
      </c>
      <c r="D226" t="s">
        <v>13</v>
      </c>
      <c r="E226" t="s">
        <v>213</v>
      </c>
    </row>
    <row r="227" spans="1:5" x14ac:dyDescent="0.35">
      <c r="A227" t="s">
        <v>421</v>
      </c>
      <c r="B227" t="s">
        <v>19</v>
      </c>
      <c r="C227">
        <v>10964157000</v>
      </c>
      <c r="D227" t="s">
        <v>13</v>
      </c>
      <c r="E227" t="s">
        <v>213</v>
      </c>
    </row>
    <row r="228" spans="1:5" x14ac:dyDescent="0.35">
      <c r="A228" t="s">
        <v>382</v>
      </c>
      <c r="B228" t="s">
        <v>19</v>
      </c>
      <c r="C228">
        <v>39302000000</v>
      </c>
      <c r="D228" t="s">
        <v>13</v>
      </c>
      <c r="E228" t="s">
        <v>213</v>
      </c>
    </row>
    <row r="229" spans="1:5" x14ac:dyDescent="0.35">
      <c r="A229" t="s">
        <v>314</v>
      </c>
      <c r="B229" t="s">
        <v>19</v>
      </c>
      <c r="C229">
        <v>20855000000</v>
      </c>
      <c r="D229" t="s">
        <v>13</v>
      </c>
      <c r="E229" t="s">
        <v>213</v>
      </c>
    </row>
    <row r="230" spans="1:5" x14ac:dyDescent="0.35">
      <c r="A230" t="s">
        <v>304</v>
      </c>
      <c r="B230" t="s">
        <v>19</v>
      </c>
      <c r="C230">
        <v>14522000000</v>
      </c>
      <c r="D230" t="s">
        <v>13</v>
      </c>
      <c r="E230" t="s">
        <v>213</v>
      </c>
    </row>
    <row r="231" spans="1:5" x14ac:dyDescent="0.35">
      <c r="A231" t="s">
        <v>275</v>
      </c>
      <c r="B231" t="s">
        <v>19</v>
      </c>
      <c r="C231">
        <v>20563100000</v>
      </c>
      <c r="D231" t="s">
        <v>13</v>
      </c>
      <c r="E231" t="s">
        <v>213</v>
      </c>
    </row>
    <row r="232" spans="1:5" x14ac:dyDescent="0.35">
      <c r="A232" t="s">
        <v>212</v>
      </c>
      <c r="B232" t="s">
        <v>19</v>
      </c>
      <c r="C232">
        <v>5259000000</v>
      </c>
      <c r="D232" t="s">
        <v>13</v>
      </c>
      <c r="E232" t="s">
        <v>213</v>
      </c>
    </row>
    <row r="233" spans="1:5" x14ac:dyDescent="0.35">
      <c r="A233" t="s">
        <v>562</v>
      </c>
      <c r="B233" t="s">
        <v>19</v>
      </c>
      <c r="C233">
        <v>6449000000</v>
      </c>
      <c r="D233" t="s">
        <v>13</v>
      </c>
      <c r="E233" t="s">
        <v>206</v>
      </c>
    </row>
    <row r="234" spans="1:5" x14ac:dyDescent="0.35">
      <c r="A234" t="s">
        <v>417</v>
      </c>
      <c r="B234" t="s">
        <v>19</v>
      </c>
      <c r="C234">
        <v>13599000000</v>
      </c>
      <c r="D234" t="s">
        <v>13</v>
      </c>
      <c r="E234" t="s">
        <v>206</v>
      </c>
    </row>
    <row r="235" spans="1:5" x14ac:dyDescent="0.35">
      <c r="A235" t="s">
        <v>339</v>
      </c>
      <c r="B235" t="s">
        <v>19</v>
      </c>
      <c r="C235">
        <v>3991462000</v>
      </c>
      <c r="D235" t="s">
        <v>13</v>
      </c>
      <c r="E235" t="s">
        <v>206</v>
      </c>
    </row>
    <row r="236" spans="1:5" x14ac:dyDescent="0.35">
      <c r="A236" t="s">
        <v>285</v>
      </c>
      <c r="B236" t="s">
        <v>19</v>
      </c>
      <c r="C236">
        <v>6794342000</v>
      </c>
      <c r="D236" t="s">
        <v>13</v>
      </c>
      <c r="E236" t="s">
        <v>206</v>
      </c>
    </row>
    <row r="237" spans="1:5" x14ac:dyDescent="0.35">
      <c r="A237" t="s">
        <v>205</v>
      </c>
      <c r="B237" t="s">
        <v>19</v>
      </c>
      <c r="C237">
        <v>17509000000</v>
      </c>
      <c r="D237" t="s">
        <v>13</v>
      </c>
      <c r="E237" t="s">
        <v>206</v>
      </c>
    </row>
    <row r="238" spans="1:5" x14ac:dyDescent="0.35">
      <c r="A238" t="s">
        <v>360</v>
      </c>
      <c r="B238" t="s">
        <v>19</v>
      </c>
      <c r="C238">
        <v>9973384000</v>
      </c>
      <c r="D238" t="s">
        <v>13</v>
      </c>
      <c r="E238" t="s">
        <v>361</v>
      </c>
    </row>
    <row r="239" spans="1:5" x14ac:dyDescent="0.35">
      <c r="A239" t="s">
        <v>655</v>
      </c>
      <c r="B239" t="s">
        <v>19</v>
      </c>
      <c r="C239">
        <v>19941000000</v>
      </c>
      <c r="D239" t="s">
        <v>13</v>
      </c>
      <c r="E239" t="s">
        <v>242</v>
      </c>
    </row>
    <row r="240" spans="1:5" x14ac:dyDescent="0.35">
      <c r="A240" t="s">
        <v>520</v>
      </c>
      <c r="B240" t="s">
        <v>19</v>
      </c>
      <c r="C240">
        <v>9888000000</v>
      </c>
      <c r="D240" t="s">
        <v>13</v>
      </c>
      <c r="E240" t="s">
        <v>242</v>
      </c>
    </row>
    <row r="241" spans="1:5" x14ac:dyDescent="0.35">
      <c r="A241" t="s">
        <v>447</v>
      </c>
      <c r="B241" t="s">
        <v>19</v>
      </c>
      <c r="C241">
        <v>2334200000</v>
      </c>
      <c r="D241" t="s">
        <v>13</v>
      </c>
      <c r="E241" t="s">
        <v>242</v>
      </c>
    </row>
    <row r="242" spans="1:5" x14ac:dyDescent="0.35">
      <c r="A242" t="s">
        <v>241</v>
      </c>
      <c r="B242" t="s">
        <v>19</v>
      </c>
      <c r="C242">
        <v>11069000000</v>
      </c>
      <c r="D242" t="s">
        <v>13</v>
      </c>
      <c r="E242" t="s">
        <v>242</v>
      </c>
    </row>
    <row r="243" spans="1:5" x14ac:dyDescent="0.35">
      <c r="A243" t="s">
        <v>667</v>
      </c>
      <c r="B243" t="s">
        <v>19</v>
      </c>
      <c r="C243">
        <v>2068010000</v>
      </c>
      <c r="D243" t="s">
        <v>13</v>
      </c>
      <c r="E243" t="s">
        <v>284</v>
      </c>
    </row>
    <row r="244" spans="1:5" x14ac:dyDescent="0.35">
      <c r="A244" t="s">
        <v>518</v>
      </c>
      <c r="B244" t="s">
        <v>19</v>
      </c>
      <c r="C244">
        <v>6309000000</v>
      </c>
      <c r="D244" t="s">
        <v>13</v>
      </c>
      <c r="E244" t="s">
        <v>284</v>
      </c>
    </row>
    <row r="245" spans="1:5" x14ac:dyDescent="0.35">
      <c r="A245" t="s">
        <v>300</v>
      </c>
      <c r="B245" t="s">
        <v>19</v>
      </c>
      <c r="C245">
        <v>2663600000</v>
      </c>
      <c r="D245" t="s">
        <v>13</v>
      </c>
      <c r="E245" t="s">
        <v>284</v>
      </c>
    </row>
    <row r="246" spans="1:5" x14ac:dyDescent="0.35">
      <c r="A246" t="s">
        <v>283</v>
      </c>
      <c r="B246" t="s">
        <v>19</v>
      </c>
      <c r="C246">
        <v>1637100000</v>
      </c>
      <c r="D246" t="s">
        <v>13</v>
      </c>
      <c r="E246" t="s">
        <v>284</v>
      </c>
    </row>
    <row r="247" spans="1:5" x14ac:dyDescent="0.35">
      <c r="A247" t="s">
        <v>541</v>
      </c>
      <c r="B247" t="s">
        <v>19</v>
      </c>
      <c r="C247">
        <v>3578060000</v>
      </c>
      <c r="D247" t="s">
        <v>13</v>
      </c>
      <c r="E247" t="s">
        <v>542</v>
      </c>
    </row>
    <row r="248" spans="1:5" x14ac:dyDescent="0.35">
      <c r="A248" t="s">
        <v>419</v>
      </c>
      <c r="B248" t="s">
        <v>19</v>
      </c>
      <c r="C248">
        <v>6187646000</v>
      </c>
      <c r="D248" t="s">
        <v>13</v>
      </c>
      <c r="E248" t="s">
        <v>420</v>
      </c>
    </row>
  </sheetData>
  <mergeCells count="2">
    <mergeCell ref="H4:I4"/>
    <mergeCell ref="H16:I16"/>
  </mergeCells>
  <pageMargins left="0.7" right="0.7" top="0.75" bottom="0.75" header="0.3" footer="0.3"/>
  <ignoredErrors>
    <ignoredError sqref="I5:I8 I10 I22 I17:I20" formulaRange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F473-ADC9-45A2-9818-E40F62D5573E}">
  <dimension ref="A3:A434"/>
  <sheetViews>
    <sheetView workbookViewId="0">
      <selection activeCell="G30" sqref="G30"/>
    </sheetView>
  </sheetViews>
  <sheetFormatPr defaultRowHeight="14.5" x14ac:dyDescent="0.35"/>
  <cols>
    <col min="1" max="1" width="12.36328125" bestFit="1" customWidth="1"/>
  </cols>
  <sheetData>
    <row r="3" spans="1:1" x14ac:dyDescent="0.35">
      <c r="A3" s="4" t="s">
        <v>701</v>
      </c>
    </row>
    <row r="4" spans="1:1" x14ac:dyDescent="0.35">
      <c r="A4" s="2" t="s">
        <v>496</v>
      </c>
    </row>
    <row r="5" spans="1:1" x14ac:dyDescent="0.35">
      <c r="A5" s="2" t="s">
        <v>474</v>
      </c>
    </row>
    <row r="6" spans="1:1" x14ac:dyDescent="0.35">
      <c r="A6" s="2" t="s">
        <v>519</v>
      </c>
    </row>
    <row r="7" spans="1:1" x14ac:dyDescent="0.35">
      <c r="A7" s="2" t="s">
        <v>10</v>
      </c>
    </row>
    <row r="8" spans="1:1" x14ac:dyDescent="0.35">
      <c r="A8" s="2" t="s">
        <v>21</v>
      </c>
    </row>
    <row r="9" spans="1:1" x14ac:dyDescent="0.35">
      <c r="A9" s="2" t="s">
        <v>26</v>
      </c>
    </row>
    <row r="10" spans="1:1" x14ac:dyDescent="0.35">
      <c r="A10" s="2" t="s">
        <v>33</v>
      </c>
    </row>
    <row r="11" spans="1:1" x14ac:dyDescent="0.35">
      <c r="A11" s="2" t="s">
        <v>36</v>
      </c>
    </row>
    <row r="12" spans="1:1" x14ac:dyDescent="0.35">
      <c r="A12" s="2" t="s">
        <v>42</v>
      </c>
    </row>
    <row r="13" spans="1:1" x14ac:dyDescent="0.35">
      <c r="A13" s="2" t="s">
        <v>44</v>
      </c>
    </row>
    <row r="14" spans="1:1" x14ac:dyDescent="0.35">
      <c r="A14" s="2" t="s">
        <v>49</v>
      </c>
    </row>
    <row r="15" spans="1:1" x14ac:dyDescent="0.35">
      <c r="A15" s="2" t="s">
        <v>53</v>
      </c>
    </row>
    <row r="16" spans="1:1" x14ac:dyDescent="0.35">
      <c r="A16" s="2" t="s">
        <v>56</v>
      </c>
    </row>
    <row r="17" spans="1:1" x14ac:dyDescent="0.35">
      <c r="A17" s="2" t="s">
        <v>58</v>
      </c>
    </row>
    <row r="18" spans="1:1" x14ac:dyDescent="0.35">
      <c r="A18" s="2" t="s">
        <v>63</v>
      </c>
    </row>
    <row r="19" spans="1:1" x14ac:dyDescent="0.35">
      <c r="A19" s="2" t="s">
        <v>66</v>
      </c>
    </row>
    <row r="20" spans="1:1" x14ac:dyDescent="0.35">
      <c r="A20" s="2" t="s">
        <v>68</v>
      </c>
    </row>
    <row r="21" spans="1:1" x14ac:dyDescent="0.35">
      <c r="A21" s="2" t="s">
        <v>71</v>
      </c>
    </row>
    <row r="22" spans="1:1" x14ac:dyDescent="0.35">
      <c r="A22" s="2" t="s">
        <v>73</v>
      </c>
    </row>
    <row r="23" spans="1:1" x14ac:dyDescent="0.35">
      <c r="A23" s="2" t="s">
        <v>76</v>
      </c>
    </row>
    <row r="24" spans="1:1" x14ac:dyDescent="0.35">
      <c r="A24" s="2" t="s">
        <v>79</v>
      </c>
    </row>
    <row r="25" spans="1:1" x14ac:dyDescent="0.35">
      <c r="A25" s="2" t="s">
        <v>81</v>
      </c>
    </row>
    <row r="26" spans="1:1" x14ac:dyDescent="0.35">
      <c r="A26" s="2" t="s">
        <v>84</v>
      </c>
    </row>
    <row r="27" spans="1:1" x14ac:dyDescent="0.35">
      <c r="A27" s="2" t="s">
        <v>85</v>
      </c>
    </row>
    <row r="28" spans="1:1" x14ac:dyDescent="0.35">
      <c r="A28" s="2" t="s">
        <v>86</v>
      </c>
    </row>
    <row r="29" spans="1:1" x14ac:dyDescent="0.35">
      <c r="A29" s="2" t="s">
        <v>88</v>
      </c>
    </row>
    <row r="30" spans="1:1" x14ac:dyDescent="0.35">
      <c r="A30" s="2" t="s">
        <v>90</v>
      </c>
    </row>
    <row r="31" spans="1:1" x14ac:dyDescent="0.35">
      <c r="A31" s="2" t="s">
        <v>96</v>
      </c>
    </row>
    <row r="32" spans="1:1" x14ac:dyDescent="0.35">
      <c r="A32" s="2" t="s">
        <v>98</v>
      </c>
    </row>
    <row r="33" spans="1:1" x14ac:dyDescent="0.35">
      <c r="A33" s="2" t="s">
        <v>99</v>
      </c>
    </row>
    <row r="34" spans="1:1" x14ac:dyDescent="0.35">
      <c r="A34" s="2" t="s">
        <v>101</v>
      </c>
    </row>
    <row r="35" spans="1:1" x14ac:dyDescent="0.35">
      <c r="A35" s="2" t="s">
        <v>103</v>
      </c>
    </row>
    <row r="36" spans="1:1" x14ac:dyDescent="0.35">
      <c r="A36" s="2" t="s">
        <v>105</v>
      </c>
    </row>
    <row r="37" spans="1:1" x14ac:dyDescent="0.35">
      <c r="A37" s="2" t="s">
        <v>107</v>
      </c>
    </row>
    <row r="38" spans="1:1" x14ac:dyDescent="0.35">
      <c r="A38" s="2" t="s">
        <v>109</v>
      </c>
    </row>
    <row r="39" spans="1:1" x14ac:dyDescent="0.35">
      <c r="A39" s="2" t="s">
        <v>112</v>
      </c>
    </row>
    <row r="40" spans="1:1" x14ac:dyDescent="0.35">
      <c r="A40" s="2" t="s">
        <v>113</v>
      </c>
    </row>
    <row r="41" spans="1:1" x14ac:dyDescent="0.35">
      <c r="A41" s="2" t="s">
        <v>115</v>
      </c>
    </row>
    <row r="42" spans="1:1" x14ac:dyDescent="0.35">
      <c r="A42" s="2" t="s">
        <v>117</v>
      </c>
    </row>
    <row r="43" spans="1:1" x14ac:dyDescent="0.35">
      <c r="A43" s="2" t="s">
        <v>119</v>
      </c>
    </row>
    <row r="44" spans="1:1" x14ac:dyDescent="0.35">
      <c r="A44" s="2" t="s">
        <v>121</v>
      </c>
    </row>
    <row r="45" spans="1:1" x14ac:dyDescent="0.35">
      <c r="A45" s="2" t="s">
        <v>122</v>
      </c>
    </row>
    <row r="46" spans="1:1" x14ac:dyDescent="0.35">
      <c r="A46" s="2" t="s">
        <v>124</v>
      </c>
    </row>
    <row r="47" spans="1:1" x14ac:dyDescent="0.35">
      <c r="A47" s="2" t="s">
        <v>126</v>
      </c>
    </row>
    <row r="48" spans="1:1" x14ac:dyDescent="0.35">
      <c r="A48" s="2" t="s">
        <v>128</v>
      </c>
    </row>
    <row r="49" spans="1:1" x14ac:dyDescent="0.35">
      <c r="A49" s="2" t="s">
        <v>133</v>
      </c>
    </row>
    <row r="50" spans="1:1" x14ac:dyDescent="0.35">
      <c r="A50" s="2" t="s">
        <v>137</v>
      </c>
    </row>
    <row r="51" spans="1:1" x14ac:dyDescent="0.35">
      <c r="A51" s="2" t="s">
        <v>138</v>
      </c>
    </row>
    <row r="52" spans="1:1" x14ac:dyDescent="0.35">
      <c r="A52" s="2" t="s">
        <v>140</v>
      </c>
    </row>
    <row r="53" spans="1:1" x14ac:dyDescent="0.35">
      <c r="A53" s="2" t="s">
        <v>141</v>
      </c>
    </row>
    <row r="54" spans="1:1" x14ac:dyDescent="0.35">
      <c r="A54" s="2" t="s">
        <v>144</v>
      </c>
    </row>
    <row r="55" spans="1:1" x14ac:dyDescent="0.35">
      <c r="A55" s="2" t="s">
        <v>145</v>
      </c>
    </row>
    <row r="56" spans="1:1" x14ac:dyDescent="0.35">
      <c r="A56" s="2" t="s">
        <v>148</v>
      </c>
    </row>
    <row r="57" spans="1:1" x14ac:dyDescent="0.35">
      <c r="A57" s="2" t="s">
        <v>149</v>
      </c>
    </row>
    <row r="58" spans="1:1" x14ac:dyDescent="0.35">
      <c r="A58" s="2" t="s">
        <v>150</v>
      </c>
    </row>
    <row r="59" spans="1:1" x14ac:dyDescent="0.35">
      <c r="A59" s="2" t="s">
        <v>152</v>
      </c>
    </row>
    <row r="60" spans="1:1" x14ac:dyDescent="0.35">
      <c r="A60" s="2" t="s">
        <v>153</v>
      </c>
    </row>
    <row r="61" spans="1:1" x14ac:dyDescent="0.35">
      <c r="A61" s="2" t="s">
        <v>155</v>
      </c>
    </row>
    <row r="62" spans="1:1" x14ac:dyDescent="0.35">
      <c r="A62" s="2" t="s">
        <v>156</v>
      </c>
    </row>
    <row r="63" spans="1:1" x14ac:dyDescent="0.35">
      <c r="A63" s="2" t="s">
        <v>157</v>
      </c>
    </row>
    <row r="64" spans="1:1" x14ac:dyDescent="0.35">
      <c r="A64" s="2" t="s">
        <v>159</v>
      </c>
    </row>
    <row r="65" spans="1:1" x14ac:dyDescent="0.35">
      <c r="A65" s="2" t="s">
        <v>160</v>
      </c>
    </row>
    <row r="66" spans="1:1" x14ac:dyDescent="0.35">
      <c r="A66" s="2" t="s">
        <v>166</v>
      </c>
    </row>
    <row r="67" spans="1:1" x14ac:dyDescent="0.35">
      <c r="A67" s="2" t="s">
        <v>171</v>
      </c>
    </row>
    <row r="68" spans="1:1" x14ac:dyDescent="0.35">
      <c r="A68" s="2" t="s">
        <v>173</v>
      </c>
    </row>
    <row r="69" spans="1:1" x14ac:dyDescent="0.35">
      <c r="A69" s="2" t="s">
        <v>174</v>
      </c>
    </row>
    <row r="70" spans="1:1" x14ac:dyDescent="0.35">
      <c r="A70" s="2" t="s">
        <v>176</v>
      </c>
    </row>
    <row r="71" spans="1:1" x14ac:dyDescent="0.35">
      <c r="A71" s="2" t="s">
        <v>177</v>
      </c>
    </row>
    <row r="72" spans="1:1" x14ac:dyDescent="0.35">
      <c r="A72" s="2" t="s">
        <v>183</v>
      </c>
    </row>
    <row r="73" spans="1:1" x14ac:dyDescent="0.35">
      <c r="A73" s="2" t="s">
        <v>184</v>
      </c>
    </row>
    <row r="74" spans="1:1" x14ac:dyDescent="0.35">
      <c r="A74" s="2" t="s">
        <v>186</v>
      </c>
    </row>
    <row r="75" spans="1:1" x14ac:dyDescent="0.35">
      <c r="A75" s="2" t="s">
        <v>188</v>
      </c>
    </row>
    <row r="76" spans="1:1" x14ac:dyDescent="0.35">
      <c r="A76" s="2" t="s">
        <v>190</v>
      </c>
    </row>
    <row r="77" spans="1:1" x14ac:dyDescent="0.35">
      <c r="A77" s="2" t="s">
        <v>192</v>
      </c>
    </row>
    <row r="78" spans="1:1" x14ac:dyDescent="0.35">
      <c r="A78" s="2" t="s">
        <v>194</v>
      </c>
    </row>
    <row r="79" spans="1:1" x14ac:dyDescent="0.35">
      <c r="A79" s="2" t="s">
        <v>196</v>
      </c>
    </row>
    <row r="80" spans="1:1" x14ac:dyDescent="0.35">
      <c r="A80" s="2" t="s">
        <v>198</v>
      </c>
    </row>
    <row r="81" spans="1:1" x14ac:dyDescent="0.35">
      <c r="A81" s="2" t="s">
        <v>199</v>
      </c>
    </row>
    <row r="82" spans="1:1" x14ac:dyDescent="0.35">
      <c r="A82" s="2" t="s">
        <v>200</v>
      </c>
    </row>
    <row r="83" spans="1:1" x14ac:dyDescent="0.35">
      <c r="A83" s="2" t="s">
        <v>201</v>
      </c>
    </row>
    <row r="84" spans="1:1" x14ac:dyDescent="0.35">
      <c r="A84" s="2" t="s">
        <v>202</v>
      </c>
    </row>
    <row r="85" spans="1:1" x14ac:dyDescent="0.35">
      <c r="A85" s="2" t="s">
        <v>203</v>
      </c>
    </row>
    <row r="86" spans="1:1" x14ac:dyDescent="0.35">
      <c r="A86" s="2" t="s">
        <v>205</v>
      </c>
    </row>
    <row r="87" spans="1:1" x14ac:dyDescent="0.35">
      <c r="A87" s="2" t="s">
        <v>207</v>
      </c>
    </row>
    <row r="88" spans="1:1" x14ac:dyDescent="0.35">
      <c r="A88" s="2" t="s">
        <v>208</v>
      </c>
    </row>
    <row r="89" spans="1:1" x14ac:dyDescent="0.35">
      <c r="A89" s="2" t="s">
        <v>209</v>
      </c>
    </row>
    <row r="90" spans="1:1" x14ac:dyDescent="0.35">
      <c r="A90" s="2" t="s">
        <v>210</v>
      </c>
    </row>
    <row r="91" spans="1:1" x14ac:dyDescent="0.35">
      <c r="A91" s="2" t="s">
        <v>211</v>
      </c>
    </row>
    <row r="92" spans="1:1" x14ac:dyDescent="0.35">
      <c r="A92" s="2" t="s">
        <v>212</v>
      </c>
    </row>
    <row r="93" spans="1:1" x14ac:dyDescent="0.35">
      <c r="A93" s="2" t="s">
        <v>214</v>
      </c>
    </row>
    <row r="94" spans="1:1" x14ac:dyDescent="0.35">
      <c r="A94" s="2" t="s">
        <v>219</v>
      </c>
    </row>
    <row r="95" spans="1:1" x14ac:dyDescent="0.35">
      <c r="A95" s="2" t="s">
        <v>223</v>
      </c>
    </row>
    <row r="96" spans="1:1" x14ac:dyDescent="0.35">
      <c r="A96" s="2" t="s">
        <v>229</v>
      </c>
    </row>
    <row r="97" spans="1:1" x14ac:dyDescent="0.35">
      <c r="A97" s="2" t="s">
        <v>232</v>
      </c>
    </row>
    <row r="98" spans="1:1" x14ac:dyDescent="0.35">
      <c r="A98" s="2" t="s">
        <v>233</v>
      </c>
    </row>
    <row r="99" spans="1:1" x14ac:dyDescent="0.35">
      <c r="A99" s="2" t="s">
        <v>239</v>
      </c>
    </row>
    <row r="100" spans="1:1" x14ac:dyDescent="0.35">
      <c r="A100" s="2" t="s">
        <v>241</v>
      </c>
    </row>
    <row r="101" spans="1:1" x14ac:dyDescent="0.35">
      <c r="A101" s="2" t="s">
        <v>246</v>
      </c>
    </row>
    <row r="102" spans="1:1" x14ac:dyDescent="0.35">
      <c r="A102" s="2" t="s">
        <v>251</v>
      </c>
    </row>
    <row r="103" spans="1:1" x14ac:dyDescent="0.35">
      <c r="A103" s="2" t="s">
        <v>254</v>
      </c>
    </row>
    <row r="104" spans="1:1" x14ac:dyDescent="0.35">
      <c r="A104" s="2" t="s">
        <v>255</v>
      </c>
    </row>
    <row r="105" spans="1:1" x14ac:dyDescent="0.35">
      <c r="A105" s="2" t="s">
        <v>256</v>
      </c>
    </row>
    <row r="106" spans="1:1" x14ac:dyDescent="0.35">
      <c r="A106" s="2" t="s">
        <v>258</v>
      </c>
    </row>
    <row r="107" spans="1:1" x14ac:dyDescent="0.35">
      <c r="A107" s="2" t="s">
        <v>259</v>
      </c>
    </row>
    <row r="108" spans="1:1" x14ac:dyDescent="0.35">
      <c r="A108" s="2" t="s">
        <v>260</v>
      </c>
    </row>
    <row r="109" spans="1:1" x14ac:dyDescent="0.35">
      <c r="A109" s="2" t="s">
        <v>261</v>
      </c>
    </row>
    <row r="110" spans="1:1" x14ac:dyDescent="0.35">
      <c r="A110" s="2" t="s">
        <v>262</v>
      </c>
    </row>
    <row r="111" spans="1:1" x14ac:dyDescent="0.35">
      <c r="A111" s="2" t="s">
        <v>264</v>
      </c>
    </row>
    <row r="112" spans="1:1" x14ac:dyDescent="0.35">
      <c r="A112" s="2" t="s">
        <v>265</v>
      </c>
    </row>
    <row r="113" spans="1:1" x14ac:dyDescent="0.35">
      <c r="A113" s="2" t="s">
        <v>267</v>
      </c>
    </row>
    <row r="114" spans="1:1" x14ac:dyDescent="0.35">
      <c r="A114" s="2" t="s">
        <v>271</v>
      </c>
    </row>
    <row r="115" spans="1:1" x14ac:dyDescent="0.35">
      <c r="A115" s="2" t="s">
        <v>273</v>
      </c>
    </row>
    <row r="116" spans="1:1" x14ac:dyDescent="0.35">
      <c r="A116" s="2" t="s">
        <v>275</v>
      </c>
    </row>
    <row r="117" spans="1:1" x14ac:dyDescent="0.35">
      <c r="A117" s="2" t="s">
        <v>276</v>
      </c>
    </row>
    <row r="118" spans="1:1" x14ac:dyDescent="0.35">
      <c r="A118" s="2" t="s">
        <v>278</v>
      </c>
    </row>
    <row r="119" spans="1:1" x14ac:dyDescent="0.35">
      <c r="A119" s="2" t="s">
        <v>279</v>
      </c>
    </row>
    <row r="120" spans="1:1" x14ac:dyDescent="0.35">
      <c r="A120" s="2" t="s">
        <v>280</v>
      </c>
    </row>
    <row r="121" spans="1:1" x14ac:dyDescent="0.35">
      <c r="A121" s="2" t="s">
        <v>281</v>
      </c>
    </row>
    <row r="122" spans="1:1" x14ac:dyDescent="0.35">
      <c r="A122" s="2" t="s">
        <v>282</v>
      </c>
    </row>
    <row r="123" spans="1:1" x14ac:dyDescent="0.35">
      <c r="A123" s="2" t="s">
        <v>283</v>
      </c>
    </row>
    <row r="124" spans="1:1" x14ac:dyDescent="0.35">
      <c r="A124" s="2" t="s">
        <v>285</v>
      </c>
    </row>
    <row r="125" spans="1:1" x14ac:dyDescent="0.35">
      <c r="A125" s="2" t="s">
        <v>286</v>
      </c>
    </row>
    <row r="126" spans="1:1" x14ac:dyDescent="0.35">
      <c r="A126" s="2" t="s">
        <v>288</v>
      </c>
    </row>
    <row r="127" spans="1:1" x14ac:dyDescent="0.35">
      <c r="A127" s="2" t="s">
        <v>289</v>
      </c>
    </row>
    <row r="128" spans="1:1" x14ac:dyDescent="0.35">
      <c r="A128" s="2" t="s">
        <v>290</v>
      </c>
    </row>
    <row r="129" spans="1:1" x14ac:dyDescent="0.35">
      <c r="A129" s="2" t="s">
        <v>291</v>
      </c>
    </row>
    <row r="130" spans="1:1" x14ac:dyDescent="0.35">
      <c r="A130" s="2" t="s">
        <v>292</v>
      </c>
    </row>
    <row r="131" spans="1:1" x14ac:dyDescent="0.35">
      <c r="A131" s="2" t="s">
        <v>297</v>
      </c>
    </row>
    <row r="132" spans="1:1" x14ac:dyDescent="0.35">
      <c r="A132" s="2" t="s">
        <v>298</v>
      </c>
    </row>
    <row r="133" spans="1:1" x14ac:dyDescent="0.35">
      <c r="A133" s="2" t="s">
        <v>299</v>
      </c>
    </row>
    <row r="134" spans="1:1" x14ac:dyDescent="0.35">
      <c r="A134" s="2" t="s">
        <v>300</v>
      </c>
    </row>
    <row r="135" spans="1:1" x14ac:dyDescent="0.35">
      <c r="A135" s="2" t="s">
        <v>301</v>
      </c>
    </row>
    <row r="136" spans="1:1" x14ac:dyDescent="0.35">
      <c r="A136" s="2" t="s">
        <v>302</v>
      </c>
    </row>
    <row r="137" spans="1:1" x14ac:dyDescent="0.35">
      <c r="A137" s="2" t="s">
        <v>303</v>
      </c>
    </row>
    <row r="138" spans="1:1" x14ac:dyDescent="0.35">
      <c r="A138" s="2" t="s">
        <v>304</v>
      </c>
    </row>
    <row r="139" spans="1:1" x14ac:dyDescent="0.35">
      <c r="A139" s="2" t="s">
        <v>305</v>
      </c>
    </row>
    <row r="140" spans="1:1" x14ac:dyDescent="0.35">
      <c r="A140" s="2" t="s">
        <v>306</v>
      </c>
    </row>
    <row r="141" spans="1:1" x14ac:dyDescent="0.35">
      <c r="A141" s="2" t="s">
        <v>307</v>
      </c>
    </row>
    <row r="142" spans="1:1" x14ac:dyDescent="0.35">
      <c r="A142" s="2" t="s">
        <v>308</v>
      </c>
    </row>
    <row r="143" spans="1:1" x14ac:dyDescent="0.35">
      <c r="A143" s="2" t="s">
        <v>309</v>
      </c>
    </row>
    <row r="144" spans="1:1" x14ac:dyDescent="0.35">
      <c r="A144" s="2" t="s">
        <v>310</v>
      </c>
    </row>
    <row r="145" spans="1:1" x14ac:dyDescent="0.35">
      <c r="A145" s="2" t="s">
        <v>312</v>
      </c>
    </row>
    <row r="146" spans="1:1" x14ac:dyDescent="0.35">
      <c r="A146" s="2" t="s">
        <v>314</v>
      </c>
    </row>
    <row r="147" spans="1:1" x14ac:dyDescent="0.35">
      <c r="A147" s="2" t="s">
        <v>315</v>
      </c>
    </row>
    <row r="148" spans="1:1" x14ac:dyDescent="0.35">
      <c r="A148" s="2" t="s">
        <v>316</v>
      </c>
    </row>
    <row r="149" spans="1:1" x14ac:dyDescent="0.35">
      <c r="A149" s="2" t="s">
        <v>317</v>
      </c>
    </row>
    <row r="150" spans="1:1" x14ac:dyDescent="0.35">
      <c r="A150" s="2" t="s">
        <v>318</v>
      </c>
    </row>
    <row r="151" spans="1:1" x14ac:dyDescent="0.35">
      <c r="A151" s="2" t="s">
        <v>319</v>
      </c>
    </row>
    <row r="152" spans="1:1" x14ac:dyDescent="0.35">
      <c r="A152" s="2" t="s">
        <v>320</v>
      </c>
    </row>
    <row r="153" spans="1:1" x14ac:dyDescent="0.35">
      <c r="A153" s="2" t="s">
        <v>321</v>
      </c>
    </row>
    <row r="154" spans="1:1" x14ac:dyDescent="0.35">
      <c r="A154" s="2" t="s">
        <v>323</v>
      </c>
    </row>
    <row r="155" spans="1:1" x14ac:dyDescent="0.35">
      <c r="A155" s="2" t="s">
        <v>324</v>
      </c>
    </row>
    <row r="156" spans="1:1" x14ac:dyDescent="0.35">
      <c r="A156" s="2" t="s">
        <v>325</v>
      </c>
    </row>
    <row r="157" spans="1:1" x14ac:dyDescent="0.35">
      <c r="A157" s="2" t="s">
        <v>326</v>
      </c>
    </row>
    <row r="158" spans="1:1" x14ac:dyDescent="0.35">
      <c r="A158" s="2" t="s">
        <v>328</v>
      </c>
    </row>
    <row r="159" spans="1:1" x14ac:dyDescent="0.35">
      <c r="A159" s="2" t="s">
        <v>329</v>
      </c>
    </row>
    <row r="160" spans="1:1" x14ac:dyDescent="0.35">
      <c r="A160" s="2" t="s">
        <v>330</v>
      </c>
    </row>
    <row r="161" spans="1:1" x14ac:dyDescent="0.35">
      <c r="A161" s="2" t="s">
        <v>331</v>
      </c>
    </row>
    <row r="162" spans="1:1" x14ac:dyDescent="0.35">
      <c r="A162" s="2" t="s">
        <v>332</v>
      </c>
    </row>
    <row r="163" spans="1:1" x14ac:dyDescent="0.35">
      <c r="A163" s="2" t="s">
        <v>333</v>
      </c>
    </row>
    <row r="164" spans="1:1" x14ac:dyDescent="0.35">
      <c r="A164" s="2" t="s">
        <v>335</v>
      </c>
    </row>
    <row r="165" spans="1:1" x14ac:dyDescent="0.35">
      <c r="A165" s="2" t="s">
        <v>337</v>
      </c>
    </row>
    <row r="166" spans="1:1" x14ac:dyDescent="0.35">
      <c r="A166" s="2" t="s">
        <v>339</v>
      </c>
    </row>
    <row r="167" spans="1:1" x14ac:dyDescent="0.35">
      <c r="A167" s="2" t="s">
        <v>340</v>
      </c>
    </row>
    <row r="168" spans="1:1" x14ac:dyDescent="0.35">
      <c r="A168" s="2" t="s">
        <v>341</v>
      </c>
    </row>
    <row r="169" spans="1:1" x14ac:dyDescent="0.35">
      <c r="A169" s="2" t="s">
        <v>343</v>
      </c>
    </row>
    <row r="170" spans="1:1" x14ac:dyDescent="0.35">
      <c r="A170" s="2" t="s">
        <v>344</v>
      </c>
    </row>
    <row r="171" spans="1:1" x14ac:dyDescent="0.35">
      <c r="A171" s="2" t="s">
        <v>345</v>
      </c>
    </row>
    <row r="172" spans="1:1" x14ac:dyDescent="0.35">
      <c r="A172" s="2" t="s">
        <v>346</v>
      </c>
    </row>
    <row r="173" spans="1:1" x14ac:dyDescent="0.35">
      <c r="A173" s="2" t="s">
        <v>347</v>
      </c>
    </row>
    <row r="174" spans="1:1" x14ac:dyDescent="0.35">
      <c r="A174" s="2" t="s">
        <v>348</v>
      </c>
    </row>
    <row r="175" spans="1:1" x14ac:dyDescent="0.35">
      <c r="A175" s="2" t="s">
        <v>349</v>
      </c>
    </row>
    <row r="176" spans="1:1" x14ac:dyDescent="0.35">
      <c r="A176" s="2" t="s">
        <v>350</v>
      </c>
    </row>
    <row r="177" spans="1:1" x14ac:dyDescent="0.35">
      <c r="A177" s="2" t="s">
        <v>351</v>
      </c>
    </row>
    <row r="178" spans="1:1" x14ac:dyDescent="0.35">
      <c r="A178" s="2" t="s">
        <v>352</v>
      </c>
    </row>
    <row r="179" spans="1:1" x14ac:dyDescent="0.35">
      <c r="A179" s="2" t="s">
        <v>353</v>
      </c>
    </row>
    <row r="180" spans="1:1" x14ac:dyDescent="0.35">
      <c r="A180" s="2" t="s">
        <v>354</v>
      </c>
    </row>
    <row r="181" spans="1:1" x14ac:dyDescent="0.35">
      <c r="A181" s="2" t="s">
        <v>358</v>
      </c>
    </row>
    <row r="182" spans="1:1" x14ac:dyDescent="0.35">
      <c r="A182" s="2" t="s">
        <v>360</v>
      </c>
    </row>
    <row r="183" spans="1:1" x14ac:dyDescent="0.35">
      <c r="A183" s="2" t="s">
        <v>362</v>
      </c>
    </row>
    <row r="184" spans="1:1" x14ac:dyDescent="0.35">
      <c r="A184" s="2" t="s">
        <v>363</v>
      </c>
    </row>
    <row r="185" spans="1:1" x14ac:dyDescent="0.35">
      <c r="A185" s="2" t="s">
        <v>364</v>
      </c>
    </row>
    <row r="186" spans="1:1" x14ac:dyDescent="0.35">
      <c r="A186" s="2" t="s">
        <v>369</v>
      </c>
    </row>
    <row r="187" spans="1:1" x14ac:dyDescent="0.35">
      <c r="A187" s="2" t="s">
        <v>370</v>
      </c>
    </row>
    <row r="188" spans="1:1" x14ac:dyDescent="0.35">
      <c r="A188" s="2" t="s">
        <v>372</v>
      </c>
    </row>
    <row r="189" spans="1:1" x14ac:dyDescent="0.35">
      <c r="A189" s="2" t="s">
        <v>373</v>
      </c>
    </row>
    <row r="190" spans="1:1" x14ac:dyDescent="0.35">
      <c r="A190" s="2" t="s">
        <v>374</v>
      </c>
    </row>
    <row r="191" spans="1:1" x14ac:dyDescent="0.35">
      <c r="A191" s="2" t="s">
        <v>375</v>
      </c>
    </row>
    <row r="192" spans="1:1" x14ac:dyDescent="0.35">
      <c r="A192" s="2" t="s">
        <v>377</v>
      </c>
    </row>
    <row r="193" spans="1:1" x14ac:dyDescent="0.35">
      <c r="A193" s="2" t="s">
        <v>378</v>
      </c>
    </row>
    <row r="194" spans="1:1" x14ac:dyDescent="0.35">
      <c r="A194" s="2" t="s">
        <v>379</v>
      </c>
    </row>
    <row r="195" spans="1:1" x14ac:dyDescent="0.35">
      <c r="A195" s="2" t="s">
        <v>381</v>
      </c>
    </row>
    <row r="196" spans="1:1" x14ac:dyDescent="0.35">
      <c r="A196" s="2" t="s">
        <v>382</v>
      </c>
    </row>
    <row r="197" spans="1:1" x14ac:dyDescent="0.35">
      <c r="A197" s="2" t="s">
        <v>383</v>
      </c>
    </row>
    <row r="198" spans="1:1" x14ac:dyDescent="0.35">
      <c r="A198" s="2" t="s">
        <v>385</v>
      </c>
    </row>
    <row r="199" spans="1:1" x14ac:dyDescent="0.35">
      <c r="A199" s="2" t="s">
        <v>387</v>
      </c>
    </row>
    <row r="200" spans="1:1" x14ac:dyDescent="0.35">
      <c r="A200" s="2" t="s">
        <v>388</v>
      </c>
    </row>
    <row r="201" spans="1:1" x14ac:dyDescent="0.35">
      <c r="A201" s="2" t="s">
        <v>393</v>
      </c>
    </row>
    <row r="202" spans="1:1" x14ac:dyDescent="0.35">
      <c r="A202" s="2" t="s">
        <v>394</v>
      </c>
    </row>
    <row r="203" spans="1:1" x14ac:dyDescent="0.35">
      <c r="A203" s="2" t="s">
        <v>398</v>
      </c>
    </row>
    <row r="204" spans="1:1" x14ac:dyDescent="0.35">
      <c r="A204" s="2" t="s">
        <v>399</v>
      </c>
    </row>
    <row r="205" spans="1:1" x14ac:dyDescent="0.35">
      <c r="A205" s="2" t="s">
        <v>400</v>
      </c>
    </row>
    <row r="206" spans="1:1" x14ac:dyDescent="0.35">
      <c r="A206" s="2" t="s">
        <v>401</v>
      </c>
    </row>
    <row r="207" spans="1:1" x14ac:dyDescent="0.35">
      <c r="A207" s="2" t="s">
        <v>402</v>
      </c>
    </row>
    <row r="208" spans="1:1" x14ac:dyDescent="0.35">
      <c r="A208" s="2" t="s">
        <v>403</v>
      </c>
    </row>
    <row r="209" spans="1:1" x14ac:dyDescent="0.35">
      <c r="A209" s="2" t="s">
        <v>404</v>
      </c>
    </row>
    <row r="210" spans="1:1" x14ac:dyDescent="0.35">
      <c r="A210" s="2" t="s">
        <v>405</v>
      </c>
    </row>
    <row r="211" spans="1:1" x14ac:dyDescent="0.35">
      <c r="A211" s="2" t="s">
        <v>407</v>
      </c>
    </row>
    <row r="212" spans="1:1" x14ac:dyDescent="0.35">
      <c r="A212" s="2" t="s">
        <v>408</v>
      </c>
    </row>
    <row r="213" spans="1:1" x14ac:dyDescent="0.35">
      <c r="A213" s="2" t="s">
        <v>412</v>
      </c>
    </row>
    <row r="214" spans="1:1" x14ac:dyDescent="0.35">
      <c r="A214" s="2" t="s">
        <v>413</v>
      </c>
    </row>
    <row r="215" spans="1:1" x14ac:dyDescent="0.35">
      <c r="A215" s="2" t="s">
        <v>415</v>
      </c>
    </row>
    <row r="216" spans="1:1" x14ac:dyDescent="0.35">
      <c r="A216" s="2" t="s">
        <v>416</v>
      </c>
    </row>
    <row r="217" spans="1:1" x14ac:dyDescent="0.35">
      <c r="A217" s="2" t="s">
        <v>417</v>
      </c>
    </row>
    <row r="218" spans="1:1" x14ac:dyDescent="0.35">
      <c r="A218" s="2" t="s">
        <v>418</v>
      </c>
    </row>
    <row r="219" spans="1:1" x14ac:dyDescent="0.35">
      <c r="A219" s="2" t="s">
        <v>419</v>
      </c>
    </row>
    <row r="220" spans="1:1" x14ac:dyDescent="0.35">
      <c r="A220" s="2" t="s">
        <v>421</v>
      </c>
    </row>
    <row r="221" spans="1:1" x14ac:dyDescent="0.35">
      <c r="A221" s="2" t="s">
        <v>424</v>
      </c>
    </row>
    <row r="222" spans="1:1" x14ac:dyDescent="0.35">
      <c r="A222" s="2" t="s">
        <v>425</v>
      </c>
    </row>
    <row r="223" spans="1:1" x14ac:dyDescent="0.35">
      <c r="A223" s="2" t="s">
        <v>426</v>
      </c>
    </row>
    <row r="224" spans="1:1" x14ac:dyDescent="0.35">
      <c r="A224" s="2" t="s">
        <v>428</v>
      </c>
    </row>
    <row r="225" spans="1:1" x14ac:dyDescent="0.35">
      <c r="A225" s="2" t="s">
        <v>429</v>
      </c>
    </row>
    <row r="226" spans="1:1" x14ac:dyDescent="0.35">
      <c r="A226" s="2" t="s">
        <v>430</v>
      </c>
    </row>
    <row r="227" spans="1:1" x14ac:dyDescent="0.35">
      <c r="A227" s="2" t="s">
        <v>431</v>
      </c>
    </row>
    <row r="228" spans="1:1" x14ac:dyDescent="0.35">
      <c r="A228" s="2" t="s">
        <v>432</v>
      </c>
    </row>
    <row r="229" spans="1:1" x14ac:dyDescent="0.35">
      <c r="A229" s="2" t="s">
        <v>433</v>
      </c>
    </row>
    <row r="230" spans="1:1" x14ac:dyDescent="0.35">
      <c r="A230" s="2" t="s">
        <v>435</v>
      </c>
    </row>
    <row r="231" spans="1:1" x14ac:dyDescent="0.35">
      <c r="A231" s="2" t="s">
        <v>439</v>
      </c>
    </row>
    <row r="232" spans="1:1" x14ac:dyDescent="0.35">
      <c r="A232" s="2" t="s">
        <v>440</v>
      </c>
    </row>
    <row r="233" spans="1:1" x14ac:dyDescent="0.35">
      <c r="A233" s="2" t="s">
        <v>444</v>
      </c>
    </row>
    <row r="234" spans="1:1" x14ac:dyDescent="0.35">
      <c r="A234" s="2" t="s">
        <v>446</v>
      </c>
    </row>
    <row r="235" spans="1:1" x14ac:dyDescent="0.35">
      <c r="A235" s="2" t="s">
        <v>447</v>
      </c>
    </row>
    <row r="236" spans="1:1" x14ac:dyDescent="0.35">
      <c r="A236" s="2" t="s">
        <v>448</v>
      </c>
    </row>
    <row r="237" spans="1:1" x14ac:dyDescent="0.35">
      <c r="A237" s="2" t="s">
        <v>449</v>
      </c>
    </row>
    <row r="238" spans="1:1" x14ac:dyDescent="0.35">
      <c r="A238" s="2" t="s">
        <v>450</v>
      </c>
    </row>
    <row r="239" spans="1:1" x14ac:dyDescent="0.35">
      <c r="A239" s="2" t="s">
        <v>451</v>
      </c>
    </row>
    <row r="240" spans="1:1" x14ac:dyDescent="0.35">
      <c r="A240" s="2" t="s">
        <v>452</v>
      </c>
    </row>
    <row r="241" spans="1:1" x14ac:dyDescent="0.35">
      <c r="A241" s="2" t="s">
        <v>454</v>
      </c>
    </row>
    <row r="242" spans="1:1" x14ac:dyDescent="0.35">
      <c r="A242" s="2" t="s">
        <v>455</v>
      </c>
    </row>
    <row r="243" spans="1:1" x14ac:dyDescent="0.35">
      <c r="A243" s="2" t="s">
        <v>458</v>
      </c>
    </row>
    <row r="244" spans="1:1" x14ac:dyDescent="0.35">
      <c r="A244" s="2" t="s">
        <v>459</v>
      </c>
    </row>
    <row r="245" spans="1:1" x14ac:dyDescent="0.35">
      <c r="A245" s="2" t="s">
        <v>460</v>
      </c>
    </row>
    <row r="246" spans="1:1" x14ac:dyDescent="0.35">
      <c r="A246" s="2" t="s">
        <v>461</v>
      </c>
    </row>
    <row r="247" spans="1:1" x14ac:dyDescent="0.35">
      <c r="A247" s="2" t="s">
        <v>462</v>
      </c>
    </row>
    <row r="248" spans="1:1" x14ac:dyDescent="0.35">
      <c r="A248" s="2" t="s">
        <v>464</v>
      </c>
    </row>
    <row r="249" spans="1:1" x14ac:dyDescent="0.35">
      <c r="A249" s="2" t="s">
        <v>466</v>
      </c>
    </row>
    <row r="250" spans="1:1" x14ac:dyDescent="0.35">
      <c r="A250" s="2" t="s">
        <v>467</v>
      </c>
    </row>
    <row r="251" spans="1:1" x14ac:dyDescent="0.35">
      <c r="A251" s="2" t="s">
        <v>469</v>
      </c>
    </row>
    <row r="252" spans="1:1" x14ac:dyDescent="0.35">
      <c r="A252" s="2" t="s">
        <v>470</v>
      </c>
    </row>
    <row r="253" spans="1:1" x14ac:dyDescent="0.35">
      <c r="A253" s="2" t="s">
        <v>471</v>
      </c>
    </row>
    <row r="254" spans="1:1" x14ac:dyDescent="0.35">
      <c r="A254" s="2" t="s">
        <v>472</v>
      </c>
    </row>
    <row r="255" spans="1:1" x14ac:dyDescent="0.35">
      <c r="A255" s="2" t="s">
        <v>473</v>
      </c>
    </row>
    <row r="256" spans="1:1" x14ac:dyDescent="0.35">
      <c r="A256" s="2" t="s">
        <v>475</v>
      </c>
    </row>
    <row r="257" spans="1:1" x14ac:dyDescent="0.35">
      <c r="A257" s="2" t="s">
        <v>476</v>
      </c>
    </row>
    <row r="258" spans="1:1" x14ac:dyDescent="0.35">
      <c r="A258" s="2" t="s">
        <v>477</v>
      </c>
    </row>
    <row r="259" spans="1:1" x14ac:dyDescent="0.35">
      <c r="A259" s="2" t="s">
        <v>478</v>
      </c>
    </row>
    <row r="260" spans="1:1" x14ac:dyDescent="0.35">
      <c r="A260" s="2" t="s">
        <v>479</v>
      </c>
    </row>
    <row r="261" spans="1:1" x14ac:dyDescent="0.35">
      <c r="A261" s="2" t="s">
        <v>480</v>
      </c>
    </row>
    <row r="262" spans="1:1" x14ac:dyDescent="0.35">
      <c r="A262" s="2" t="s">
        <v>482</v>
      </c>
    </row>
    <row r="263" spans="1:1" x14ac:dyDescent="0.35">
      <c r="A263" s="2" t="s">
        <v>483</v>
      </c>
    </row>
    <row r="264" spans="1:1" x14ac:dyDescent="0.35">
      <c r="A264" s="2" t="s">
        <v>484</v>
      </c>
    </row>
    <row r="265" spans="1:1" x14ac:dyDescent="0.35">
      <c r="A265" s="2" t="s">
        <v>486</v>
      </c>
    </row>
    <row r="266" spans="1:1" x14ac:dyDescent="0.35">
      <c r="A266" s="2" t="s">
        <v>487</v>
      </c>
    </row>
    <row r="267" spans="1:1" x14ac:dyDescent="0.35">
      <c r="A267" s="2" t="s">
        <v>488</v>
      </c>
    </row>
    <row r="268" spans="1:1" x14ac:dyDescent="0.35">
      <c r="A268" s="2" t="s">
        <v>490</v>
      </c>
    </row>
    <row r="269" spans="1:1" x14ac:dyDescent="0.35">
      <c r="A269" s="2" t="s">
        <v>492</v>
      </c>
    </row>
    <row r="270" spans="1:1" x14ac:dyDescent="0.35">
      <c r="A270" s="2" t="s">
        <v>493</v>
      </c>
    </row>
    <row r="271" spans="1:1" x14ac:dyDescent="0.35">
      <c r="A271" s="2" t="s">
        <v>494</v>
      </c>
    </row>
    <row r="272" spans="1:1" x14ac:dyDescent="0.35">
      <c r="A272" s="2" t="s">
        <v>497</v>
      </c>
    </row>
    <row r="273" spans="1:1" x14ac:dyDescent="0.35">
      <c r="A273" s="2" t="s">
        <v>498</v>
      </c>
    </row>
    <row r="274" spans="1:1" x14ac:dyDescent="0.35">
      <c r="A274" s="2" t="s">
        <v>499</v>
      </c>
    </row>
    <row r="275" spans="1:1" x14ac:dyDescent="0.35">
      <c r="A275" s="2" t="s">
        <v>500</v>
      </c>
    </row>
    <row r="276" spans="1:1" x14ac:dyDescent="0.35">
      <c r="A276" s="2" t="s">
        <v>501</v>
      </c>
    </row>
    <row r="277" spans="1:1" x14ac:dyDescent="0.35">
      <c r="A277" s="2" t="s">
        <v>503</v>
      </c>
    </row>
    <row r="278" spans="1:1" x14ac:dyDescent="0.35">
      <c r="A278" s="2" t="s">
        <v>504</v>
      </c>
    </row>
    <row r="279" spans="1:1" x14ac:dyDescent="0.35">
      <c r="A279" s="2" t="s">
        <v>505</v>
      </c>
    </row>
    <row r="280" spans="1:1" x14ac:dyDescent="0.35">
      <c r="A280" s="2" t="s">
        <v>508</v>
      </c>
    </row>
    <row r="281" spans="1:1" x14ac:dyDescent="0.35">
      <c r="A281" s="2" t="s">
        <v>509</v>
      </c>
    </row>
    <row r="282" spans="1:1" x14ac:dyDescent="0.35">
      <c r="A282" s="2" t="s">
        <v>510</v>
      </c>
    </row>
    <row r="283" spans="1:1" x14ac:dyDescent="0.35">
      <c r="A283" s="2" t="s">
        <v>511</v>
      </c>
    </row>
    <row r="284" spans="1:1" x14ac:dyDescent="0.35">
      <c r="A284" s="2" t="s">
        <v>512</v>
      </c>
    </row>
    <row r="285" spans="1:1" x14ac:dyDescent="0.35">
      <c r="A285" s="2" t="s">
        <v>513</v>
      </c>
    </row>
    <row r="286" spans="1:1" x14ac:dyDescent="0.35">
      <c r="A286" s="2" t="s">
        <v>515</v>
      </c>
    </row>
    <row r="287" spans="1:1" x14ac:dyDescent="0.35">
      <c r="A287" s="2" t="s">
        <v>516</v>
      </c>
    </row>
    <row r="288" spans="1:1" x14ac:dyDescent="0.35">
      <c r="A288" s="2" t="s">
        <v>517</v>
      </c>
    </row>
    <row r="289" spans="1:1" x14ac:dyDescent="0.35">
      <c r="A289" s="2" t="s">
        <v>518</v>
      </c>
    </row>
    <row r="290" spans="1:1" x14ac:dyDescent="0.35">
      <c r="A290" s="2" t="s">
        <v>520</v>
      </c>
    </row>
    <row r="291" spans="1:1" x14ac:dyDescent="0.35">
      <c r="A291" s="2" t="s">
        <v>521</v>
      </c>
    </row>
    <row r="292" spans="1:1" x14ac:dyDescent="0.35">
      <c r="A292" s="2" t="s">
        <v>526</v>
      </c>
    </row>
    <row r="293" spans="1:1" x14ac:dyDescent="0.35">
      <c r="A293" s="2" t="s">
        <v>528</v>
      </c>
    </row>
    <row r="294" spans="1:1" x14ac:dyDescent="0.35">
      <c r="A294" s="2" t="s">
        <v>532</v>
      </c>
    </row>
    <row r="295" spans="1:1" x14ac:dyDescent="0.35">
      <c r="A295" s="2" t="s">
        <v>534</v>
      </c>
    </row>
    <row r="296" spans="1:1" x14ac:dyDescent="0.35">
      <c r="A296" s="2" t="s">
        <v>535</v>
      </c>
    </row>
    <row r="297" spans="1:1" x14ac:dyDescent="0.35">
      <c r="A297" s="2" t="s">
        <v>536</v>
      </c>
    </row>
    <row r="298" spans="1:1" x14ac:dyDescent="0.35">
      <c r="A298" s="2" t="s">
        <v>537</v>
      </c>
    </row>
    <row r="299" spans="1:1" x14ac:dyDescent="0.35">
      <c r="A299" s="2" t="s">
        <v>538</v>
      </c>
    </row>
    <row r="300" spans="1:1" x14ac:dyDescent="0.35">
      <c r="A300" s="2" t="s">
        <v>539</v>
      </c>
    </row>
    <row r="301" spans="1:1" x14ac:dyDescent="0.35">
      <c r="A301" s="2" t="s">
        <v>541</v>
      </c>
    </row>
    <row r="302" spans="1:1" x14ac:dyDescent="0.35">
      <c r="A302" s="2" t="s">
        <v>543</v>
      </c>
    </row>
    <row r="303" spans="1:1" x14ac:dyDescent="0.35">
      <c r="A303" s="2" t="s">
        <v>544</v>
      </c>
    </row>
    <row r="304" spans="1:1" x14ac:dyDescent="0.35">
      <c r="A304" s="2" t="s">
        <v>545</v>
      </c>
    </row>
    <row r="305" spans="1:1" x14ac:dyDescent="0.35">
      <c r="A305" s="2" t="s">
        <v>546</v>
      </c>
    </row>
    <row r="306" spans="1:1" x14ac:dyDescent="0.35">
      <c r="A306" s="2" t="s">
        <v>550</v>
      </c>
    </row>
    <row r="307" spans="1:1" x14ac:dyDescent="0.35">
      <c r="A307" s="2" t="s">
        <v>551</v>
      </c>
    </row>
    <row r="308" spans="1:1" x14ac:dyDescent="0.35">
      <c r="A308" s="2" t="s">
        <v>552</v>
      </c>
    </row>
    <row r="309" spans="1:1" x14ac:dyDescent="0.35">
      <c r="A309" s="2" t="s">
        <v>553</v>
      </c>
    </row>
    <row r="310" spans="1:1" x14ac:dyDescent="0.35">
      <c r="A310" s="2" t="s">
        <v>554</v>
      </c>
    </row>
    <row r="311" spans="1:1" x14ac:dyDescent="0.35">
      <c r="A311" s="2" t="s">
        <v>555</v>
      </c>
    </row>
    <row r="312" spans="1:1" x14ac:dyDescent="0.35">
      <c r="A312" s="2" t="s">
        <v>556</v>
      </c>
    </row>
    <row r="313" spans="1:1" x14ac:dyDescent="0.35">
      <c r="A313" s="2" t="s">
        <v>557</v>
      </c>
    </row>
    <row r="314" spans="1:1" x14ac:dyDescent="0.35">
      <c r="A314" s="2" t="s">
        <v>558</v>
      </c>
    </row>
    <row r="315" spans="1:1" x14ac:dyDescent="0.35">
      <c r="A315" s="2" t="s">
        <v>560</v>
      </c>
    </row>
    <row r="316" spans="1:1" x14ac:dyDescent="0.35">
      <c r="A316" s="2" t="s">
        <v>561</v>
      </c>
    </row>
    <row r="317" spans="1:1" x14ac:dyDescent="0.35">
      <c r="A317" s="2" t="s">
        <v>562</v>
      </c>
    </row>
    <row r="318" spans="1:1" x14ac:dyDescent="0.35">
      <c r="A318" s="2" t="s">
        <v>563</v>
      </c>
    </row>
    <row r="319" spans="1:1" x14ac:dyDescent="0.35">
      <c r="A319" s="2" t="s">
        <v>564</v>
      </c>
    </row>
    <row r="320" spans="1:1" x14ac:dyDescent="0.35">
      <c r="A320" s="2" t="s">
        <v>565</v>
      </c>
    </row>
    <row r="321" spans="1:1" x14ac:dyDescent="0.35">
      <c r="A321" s="2" t="s">
        <v>566</v>
      </c>
    </row>
    <row r="322" spans="1:1" x14ac:dyDescent="0.35">
      <c r="A322" s="2" t="s">
        <v>567</v>
      </c>
    </row>
    <row r="323" spans="1:1" x14ac:dyDescent="0.35">
      <c r="A323" s="2" t="s">
        <v>568</v>
      </c>
    </row>
    <row r="324" spans="1:1" x14ac:dyDescent="0.35">
      <c r="A324" s="2" t="s">
        <v>569</v>
      </c>
    </row>
    <row r="325" spans="1:1" x14ac:dyDescent="0.35">
      <c r="A325" s="2" t="s">
        <v>570</v>
      </c>
    </row>
    <row r="326" spans="1:1" x14ac:dyDescent="0.35">
      <c r="A326" s="2" t="s">
        <v>571</v>
      </c>
    </row>
    <row r="327" spans="1:1" x14ac:dyDescent="0.35">
      <c r="A327" s="2" t="s">
        <v>576</v>
      </c>
    </row>
    <row r="328" spans="1:1" x14ac:dyDescent="0.35">
      <c r="A328" s="2" t="s">
        <v>577</v>
      </c>
    </row>
    <row r="329" spans="1:1" x14ac:dyDescent="0.35">
      <c r="A329" s="2" t="s">
        <v>578</v>
      </c>
    </row>
    <row r="330" spans="1:1" x14ac:dyDescent="0.35">
      <c r="A330" s="2" t="s">
        <v>579</v>
      </c>
    </row>
    <row r="331" spans="1:1" x14ac:dyDescent="0.35">
      <c r="A331" s="2" t="s">
        <v>580</v>
      </c>
    </row>
    <row r="332" spans="1:1" x14ac:dyDescent="0.35">
      <c r="A332" s="2" t="s">
        <v>582</v>
      </c>
    </row>
    <row r="333" spans="1:1" x14ac:dyDescent="0.35">
      <c r="A333" s="2" t="s">
        <v>583</v>
      </c>
    </row>
    <row r="334" spans="1:1" x14ac:dyDescent="0.35">
      <c r="A334" s="2" t="s">
        <v>584</v>
      </c>
    </row>
    <row r="335" spans="1:1" x14ac:dyDescent="0.35">
      <c r="A335" s="2" t="s">
        <v>585</v>
      </c>
    </row>
    <row r="336" spans="1:1" x14ac:dyDescent="0.35">
      <c r="A336" s="2" t="s">
        <v>586</v>
      </c>
    </row>
    <row r="337" spans="1:1" x14ac:dyDescent="0.35">
      <c r="A337" s="2" t="s">
        <v>587</v>
      </c>
    </row>
    <row r="338" spans="1:1" x14ac:dyDescent="0.35">
      <c r="A338" s="2" t="s">
        <v>588</v>
      </c>
    </row>
    <row r="339" spans="1:1" x14ac:dyDescent="0.35">
      <c r="A339" s="2" t="s">
        <v>589</v>
      </c>
    </row>
    <row r="340" spans="1:1" x14ac:dyDescent="0.35">
      <c r="A340" s="2" t="s">
        <v>590</v>
      </c>
    </row>
    <row r="341" spans="1:1" x14ac:dyDescent="0.35">
      <c r="A341" s="2" t="s">
        <v>591</v>
      </c>
    </row>
    <row r="342" spans="1:1" x14ac:dyDescent="0.35">
      <c r="A342" s="2" t="s">
        <v>592</v>
      </c>
    </row>
    <row r="343" spans="1:1" x14ac:dyDescent="0.35">
      <c r="A343" s="2" t="s">
        <v>593</v>
      </c>
    </row>
    <row r="344" spans="1:1" x14ac:dyDescent="0.35">
      <c r="A344" s="2" t="s">
        <v>594</v>
      </c>
    </row>
    <row r="345" spans="1:1" x14ac:dyDescent="0.35">
      <c r="A345" s="2" t="s">
        <v>595</v>
      </c>
    </row>
    <row r="346" spans="1:1" x14ac:dyDescent="0.35">
      <c r="A346" s="2" t="s">
        <v>596</v>
      </c>
    </row>
    <row r="347" spans="1:1" x14ac:dyDescent="0.35">
      <c r="A347" s="2" t="s">
        <v>598</v>
      </c>
    </row>
    <row r="348" spans="1:1" x14ac:dyDescent="0.35">
      <c r="A348" s="2" t="s">
        <v>600</v>
      </c>
    </row>
    <row r="349" spans="1:1" x14ac:dyDescent="0.35">
      <c r="A349" s="2" t="s">
        <v>601</v>
      </c>
    </row>
    <row r="350" spans="1:1" x14ac:dyDescent="0.35">
      <c r="A350" s="2" t="s">
        <v>602</v>
      </c>
    </row>
    <row r="351" spans="1:1" x14ac:dyDescent="0.35">
      <c r="A351" s="2" t="s">
        <v>603</v>
      </c>
    </row>
    <row r="352" spans="1:1" x14ac:dyDescent="0.35">
      <c r="A352" s="2" t="s">
        <v>604</v>
      </c>
    </row>
    <row r="353" spans="1:1" x14ac:dyDescent="0.35">
      <c r="A353" s="2" t="s">
        <v>605</v>
      </c>
    </row>
    <row r="354" spans="1:1" x14ac:dyDescent="0.35">
      <c r="A354" s="2" t="s">
        <v>606</v>
      </c>
    </row>
    <row r="355" spans="1:1" x14ac:dyDescent="0.35">
      <c r="A355" s="2" t="s">
        <v>607</v>
      </c>
    </row>
    <row r="356" spans="1:1" x14ac:dyDescent="0.35">
      <c r="A356" s="2" t="s">
        <v>609</v>
      </c>
    </row>
    <row r="357" spans="1:1" x14ac:dyDescent="0.35">
      <c r="A357" s="2" t="s">
        <v>611</v>
      </c>
    </row>
    <row r="358" spans="1:1" x14ac:dyDescent="0.35">
      <c r="A358" s="2" t="s">
        <v>612</v>
      </c>
    </row>
    <row r="359" spans="1:1" x14ac:dyDescent="0.35">
      <c r="A359" s="2" t="s">
        <v>613</v>
      </c>
    </row>
    <row r="360" spans="1:1" x14ac:dyDescent="0.35">
      <c r="A360" s="2" t="s">
        <v>614</v>
      </c>
    </row>
    <row r="361" spans="1:1" x14ac:dyDescent="0.35">
      <c r="A361" s="2" t="s">
        <v>615</v>
      </c>
    </row>
    <row r="362" spans="1:1" x14ac:dyDescent="0.35">
      <c r="A362" s="2" t="s">
        <v>616</v>
      </c>
    </row>
    <row r="363" spans="1:1" x14ac:dyDescent="0.35">
      <c r="A363" s="2" t="s">
        <v>619</v>
      </c>
    </row>
    <row r="364" spans="1:1" x14ac:dyDescent="0.35">
      <c r="A364" s="2" t="s">
        <v>624</v>
      </c>
    </row>
    <row r="365" spans="1:1" x14ac:dyDescent="0.35">
      <c r="A365" s="2" t="s">
        <v>625</v>
      </c>
    </row>
    <row r="366" spans="1:1" x14ac:dyDescent="0.35">
      <c r="A366" s="2" t="s">
        <v>627</v>
      </c>
    </row>
    <row r="367" spans="1:1" x14ac:dyDescent="0.35">
      <c r="A367" s="2" t="s">
        <v>628</v>
      </c>
    </row>
    <row r="368" spans="1:1" x14ac:dyDescent="0.35">
      <c r="A368" s="2" t="s">
        <v>629</v>
      </c>
    </row>
    <row r="369" spans="1:1" x14ac:dyDescent="0.35">
      <c r="A369" s="2" t="s">
        <v>632</v>
      </c>
    </row>
    <row r="370" spans="1:1" x14ac:dyDescent="0.35">
      <c r="A370" s="2" t="s">
        <v>634</v>
      </c>
    </row>
    <row r="371" spans="1:1" x14ac:dyDescent="0.35">
      <c r="A371" s="2" t="s">
        <v>635</v>
      </c>
    </row>
    <row r="372" spans="1:1" x14ac:dyDescent="0.35">
      <c r="A372" s="2" t="s">
        <v>636</v>
      </c>
    </row>
    <row r="373" spans="1:1" x14ac:dyDescent="0.35">
      <c r="A373" s="2" t="s">
        <v>637</v>
      </c>
    </row>
    <row r="374" spans="1:1" x14ac:dyDescent="0.35">
      <c r="A374" s="2" t="s">
        <v>638</v>
      </c>
    </row>
    <row r="375" spans="1:1" x14ac:dyDescent="0.35">
      <c r="A375" s="2" t="s">
        <v>639</v>
      </c>
    </row>
    <row r="376" spans="1:1" x14ac:dyDescent="0.35">
      <c r="A376" s="2" t="s">
        <v>640</v>
      </c>
    </row>
    <row r="377" spans="1:1" x14ac:dyDescent="0.35">
      <c r="A377" s="2" t="s">
        <v>641</v>
      </c>
    </row>
    <row r="378" spans="1:1" x14ac:dyDescent="0.35">
      <c r="A378" s="2" t="s">
        <v>643</v>
      </c>
    </row>
    <row r="379" spans="1:1" x14ac:dyDescent="0.35">
      <c r="A379" s="2" t="s">
        <v>644</v>
      </c>
    </row>
    <row r="380" spans="1:1" x14ac:dyDescent="0.35">
      <c r="A380" s="2" t="s">
        <v>645</v>
      </c>
    </row>
    <row r="381" spans="1:1" x14ac:dyDescent="0.35">
      <c r="A381" s="2" t="s">
        <v>646</v>
      </c>
    </row>
    <row r="382" spans="1:1" x14ac:dyDescent="0.35">
      <c r="A382" s="2" t="s">
        <v>647</v>
      </c>
    </row>
    <row r="383" spans="1:1" x14ac:dyDescent="0.35">
      <c r="A383" s="2" t="s">
        <v>648</v>
      </c>
    </row>
    <row r="384" spans="1:1" x14ac:dyDescent="0.35">
      <c r="A384" s="2" t="s">
        <v>649</v>
      </c>
    </row>
    <row r="385" spans="1:1" x14ac:dyDescent="0.35">
      <c r="A385" s="2" t="s">
        <v>650</v>
      </c>
    </row>
    <row r="386" spans="1:1" x14ac:dyDescent="0.35">
      <c r="A386" s="2" t="s">
        <v>651</v>
      </c>
    </row>
    <row r="387" spans="1:1" x14ac:dyDescent="0.35">
      <c r="A387" s="2" t="s">
        <v>652</v>
      </c>
    </row>
    <row r="388" spans="1:1" x14ac:dyDescent="0.35">
      <c r="A388" s="2" t="s">
        <v>653</v>
      </c>
    </row>
    <row r="389" spans="1:1" x14ac:dyDescent="0.35">
      <c r="A389" s="2" t="s">
        <v>654</v>
      </c>
    </row>
    <row r="390" spans="1:1" x14ac:dyDescent="0.35">
      <c r="A390" s="2" t="s">
        <v>655</v>
      </c>
    </row>
    <row r="391" spans="1:1" x14ac:dyDescent="0.35">
      <c r="A391" s="2" t="s">
        <v>656</v>
      </c>
    </row>
    <row r="392" spans="1:1" x14ac:dyDescent="0.35">
      <c r="A392" s="2" t="s">
        <v>657</v>
      </c>
    </row>
    <row r="393" spans="1:1" x14ac:dyDescent="0.35">
      <c r="A393" s="2" t="s">
        <v>658</v>
      </c>
    </row>
    <row r="394" spans="1:1" x14ac:dyDescent="0.35">
      <c r="A394" s="2" t="s">
        <v>659</v>
      </c>
    </row>
    <row r="395" spans="1:1" x14ac:dyDescent="0.35">
      <c r="A395" s="2" t="s">
        <v>660</v>
      </c>
    </row>
    <row r="396" spans="1:1" x14ac:dyDescent="0.35">
      <c r="A396" s="2" t="s">
        <v>661</v>
      </c>
    </row>
    <row r="397" spans="1:1" x14ac:dyDescent="0.35">
      <c r="A397" s="2" t="s">
        <v>662</v>
      </c>
    </row>
    <row r="398" spans="1:1" x14ac:dyDescent="0.35">
      <c r="A398" s="2" t="s">
        <v>663</v>
      </c>
    </row>
    <row r="399" spans="1:1" x14ac:dyDescent="0.35">
      <c r="A399" s="2" t="s">
        <v>664</v>
      </c>
    </row>
    <row r="400" spans="1:1" x14ac:dyDescent="0.35">
      <c r="A400" s="2" t="s">
        <v>665</v>
      </c>
    </row>
    <row r="401" spans="1:1" x14ac:dyDescent="0.35">
      <c r="A401" s="2" t="s">
        <v>666</v>
      </c>
    </row>
    <row r="402" spans="1:1" x14ac:dyDescent="0.35">
      <c r="A402" s="2" t="s">
        <v>667</v>
      </c>
    </row>
    <row r="403" spans="1:1" x14ac:dyDescent="0.35">
      <c r="A403" s="2" t="s">
        <v>668</v>
      </c>
    </row>
    <row r="404" spans="1:1" x14ac:dyDescent="0.35">
      <c r="A404" s="2" t="s">
        <v>669</v>
      </c>
    </row>
    <row r="405" spans="1:1" x14ac:dyDescent="0.35">
      <c r="A405" s="2" t="s">
        <v>670</v>
      </c>
    </row>
    <row r="406" spans="1:1" x14ac:dyDescent="0.35">
      <c r="A406" s="2" t="s">
        <v>671</v>
      </c>
    </row>
    <row r="407" spans="1:1" x14ac:dyDescent="0.35">
      <c r="A407" s="2" t="s">
        <v>672</v>
      </c>
    </row>
    <row r="408" spans="1:1" x14ac:dyDescent="0.35">
      <c r="A408" s="2" t="s">
        <v>673</v>
      </c>
    </row>
    <row r="409" spans="1:1" x14ac:dyDescent="0.35">
      <c r="A409" s="2" t="s">
        <v>674</v>
      </c>
    </row>
    <row r="410" spans="1:1" x14ac:dyDescent="0.35">
      <c r="A410" s="2" t="s">
        <v>675</v>
      </c>
    </row>
    <row r="411" spans="1:1" x14ac:dyDescent="0.35">
      <c r="A411" s="2" t="s">
        <v>676</v>
      </c>
    </row>
    <row r="412" spans="1:1" x14ac:dyDescent="0.35">
      <c r="A412" s="2" t="s">
        <v>677</v>
      </c>
    </row>
    <row r="413" spans="1:1" x14ac:dyDescent="0.35">
      <c r="A413" s="2" t="s">
        <v>678</v>
      </c>
    </row>
    <row r="414" spans="1:1" x14ac:dyDescent="0.35">
      <c r="A414" s="2" t="s">
        <v>680</v>
      </c>
    </row>
    <row r="415" spans="1:1" x14ac:dyDescent="0.35">
      <c r="A415" s="2" t="s">
        <v>681</v>
      </c>
    </row>
    <row r="416" spans="1:1" x14ac:dyDescent="0.35">
      <c r="A416" s="2" t="s">
        <v>682</v>
      </c>
    </row>
    <row r="417" spans="1:1" x14ac:dyDescent="0.35">
      <c r="A417" s="2" t="s">
        <v>683</v>
      </c>
    </row>
    <row r="418" spans="1:1" x14ac:dyDescent="0.35">
      <c r="A418" s="2" t="s">
        <v>684</v>
      </c>
    </row>
    <row r="419" spans="1:1" x14ac:dyDescent="0.35">
      <c r="A419" s="2" t="s">
        <v>685</v>
      </c>
    </row>
    <row r="420" spans="1:1" x14ac:dyDescent="0.35">
      <c r="A420" s="2" t="s">
        <v>686</v>
      </c>
    </row>
    <row r="421" spans="1:1" x14ac:dyDescent="0.35">
      <c r="A421" s="2" t="s">
        <v>688</v>
      </c>
    </row>
    <row r="422" spans="1:1" x14ac:dyDescent="0.35">
      <c r="A422" s="2" t="s">
        <v>689</v>
      </c>
    </row>
    <row r="423" spans="1:1" x14ac:dyDescent="0.35">
      <c r="A423" s="2" t="s">
        <v>690</v>
      </c>
    </row>
    <row r="424" spans="1:1" x14ac:dyDescent="0.35">
      <c r="A424" s="2" t="s">
        <v>691</v>
      </c>
    </row>
    <row r="425" spans="1:1" x14ac:dyDescent="0.35">
      <c r="A425" s="2" t="s">
        <v>692</v>
      </c>
    </row>
    <row r="426" spans="1:1" x14ac:dyDescent="0.35">
      <c r="A426" s="2" t="s">
        <v>693</v>
      </c>
    </row>
    <row r="427" spans="1:1" x14ac:dyDescent="0.35">
      <c r="A427" s="2" t="s">
        <v>694</v>
      </c>
    </row>
    <row r="428" spans="1:1" x14ac:dyDescent="0.35">
      <c r="A428" s="2" t="s">
        <v>695</v>
      </c>
    </row>
    <row r="429" spans="1:1" x14ac:dyDescent="0.35">
      <c r="A429" s="2" t="s">
        <v>696</v>
      </c>
    </row>
    <row r="430" spans="1:1" x14ac:dyDescent="0.35">
      <c r="A430" s="2" t="s">
        <v>697</v>
      </c>
    </row>
    <row r="431" spans="1:1" x14ac:dyDescent="0.35">
      <c r="A431" s="2" t="s">
        <v>698</v>
      </c>
    </row>
    <row r="432" spans="1:1" x14ac:dyDescent="0.35">
      <c r="A432" s="2" t="s">
        <v>699</v>
      </c>
    </row>
    <row r="433" spans="1:1" x14ac:dyDescent="0.35">
      <c r="A433" s="2" t="s">
        <v>700</v>
      </c>
    </row>
    <row r="434" spans="1:1" x14ac:dyDescent="0.35">
      <c r="A434" s="2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E1B6-8CD7-45BD-A122-7E99EE86E370}">
  <dimension ref="A2:J42"/>
  <sheetViews>
    <sheetView zoomScale="72" zoomScaleNormal="186" workbookViewId="0">
      <selection activeCell="D2" sqref="D2"/>
    </sheetView>
  </sheetViews>
  <sheetFormatPr defaultRowHeight="14.5" x14ac:dyDescent="0.35"/>
  <cols>
    <col min="1" max="1" width="12.26953125" bestFit="1" customWidth="1"/>
    <col min="2" max="2" width="36.36328125" customWidth="1"/>
    <col min="3" max="6" width="15.54296875" bestFit="1" customWidth="1"/>
    <col min="7" max="10" width="15.36328125" bestFit="1" customWidth="1"/>
  </cols>
  <sheetData>
    <row r="2" spans="1:10" x14ac:dyDescent="0.35">
      <c r="A2" t="s">
        <v>0</v>
      </c>
      <c r="B2" s="47" t="s">
        <v>696</v>
      </c>
    </row>
    <row r="6" spans="1:10" x14ac:dyDescent="0.35">
      <c r="B6" s="48" t="s">
        <v>703</v>
      </c>
      <c r="C6" s="49"/>
      <c r="D6" s="49"/>
      <c r="E6" s="49"/>
      <c r="F6" s="49"/>
      <c r="G6" s="49"/>
      <c r="H6" s="49"/>
      <c r="I6" s="49"/>
      <c r="J6" s="49"/>
    </row>
    <row r="7" spans="1:10" x14ac:dyDescent="0.35">
      <c r="B7" s="41" t="s">
        <v>704</v>
      </c>
      <c r="C7" s="42"/>
      <c r="D7" s="42"/>
      <c r="E7" s="42"/>
      <c r="F7" s="42"/>
      <c r="G7" s="42"/>
      <c r="H7" s="42"/>
      <c r="I7" s="42"/>
      <c r="J7" s="42"/>
    </row>
    <row r="8" spans="1:10" x14ac:dyDescent="0.35">
      <c r="B8" s="6"/>
      <c r="C8" s="39"/>
      <c r="D8" s="39"/>
      <c r="E8" s="7" t="s">
        <v>11</v>
      </c>
      <c r="F8" s="7" t="s">
        <v>15</v>
      </c>
      <c r="G8" s="7" t="s">
        <v>17</v>
      </c>
      <c r="H8" s="5" t="s">
        <v>19</v>
      </c>
      <c r="I8" s="5" t="s">
        <v>720</v>
      </c>
      <c r="J8" s="5" t="s">
        <v>721</v>
      </c>
    </row>
    <row r="9" spans="1:10" x14ac:dyDescent="0.35">
      <c r="B9" s="8" t="s">
        <v>705</v>
      </c>
      <c r="C9" s="14"/>
      <c r="D9" s="14"/>
      <c r="E9" s="9" cm="1">
        <f t="array" ref="E9">INDEX(Total_Revenue,MATCH(1,(B2=Ticker_Symbol)*(E8=Years),0))</f>
        <v>4986566000</v>
      </c>
      <c r="F9" s="9" cm="1">
        <f t="array" ref="F9">INDEX(Total_Revenue,MATCH(1,(B2=Ticker_Symbol)*(F8=Years),0))</f>
        <v>4680380000</v>
      </c>
      <c r="G9" s="9" cm="1">
        <f t="array" ref="G9">INDEX(Total_Revenue,MATCH(1,(B2=Ticker_Symbol)*(G8=Years),0))</f>
        <v>4618133000</v>
      </c>
      <c r="H9" s="9" cm="1">
        <f t="array" ref="H9">INDEX(Total_Revenue,MATCH(1,(B2=Ticker_Symbol)*(H8=Years),0))</f>
        <v>4968301000</v>
      </c>
      <c r="I9" s="35">
        <f ca="1">H9*(1+I22)</f>
        <v>5252612603.2969503</v>
      </c>
      <c r="J9" s="35">
        <f ca="1">I9*(1+J22)</f>
        <v>5663917195.2154427</v>
      </c>
    </row>
    <row r="10" spans="1:10" x14ac:dyDescent="0.35">
      <c r="B10" s="10" t="s">
        <v>706</v>
      </c>
      <c r="C10" s="15"/>
      <c r="D10" s="15"/>
      <c r="E10" s="9" cm="1">
        <f t="array" ref="E10">INDEX(Cost_of_Goods_Sold,MATCH(1,(B2=Ticker_Symbol)*(E8=Years),0))</f>
        <v>1620566000</v>
      </c>
      <c r="F10" s="9" cm="1">
        <f t="array" ref="F10">INDEX(Cost_of_Goods_Sold,MATCH(1,(B2=Ticker_Symbol)*(F8=Years),0))</f>
        <v>1349380000</v>
      </c>
      <c r="G10" s="9" cm="1">
        <f t="array" ref="G10">INDEX(Cost_of_Goods_Sold,MATCH(1,(B2=Ticker_Symbol)*(G8=Years),0))</f>
        <v>1387375000</v>
      </c>
      <c r="H10" s="9" cm="1">
        <f t="array" ref="H10">INDEX(Cost_of_Goods_Sold,MATCH(1,(B2=Ticker_Symbol)*(H8=Years),0))</f>
        <v>2077748000</v>
      </c>
      <c r="I10" s="67"/>
      <c r="J10" s="67"/>
    </row>
    <row r="11" spans="1:10" x14ac:dyDescent="0.35">
      <c r="B11" s="8" t="s">
        <v>707</v>
      </c>
      <c r="C11" s="14"/>
      <c r="D11" s="14"/>
      <c r="E11" s="11">
        <f>E9-E10</f>
        <v>3366000000</v>
      </c>
      <c r="F11" s="11">
        <f t="shared" ref="F11:H11" si="0">F9-F10</f>
        <v>3331000000</v>
      </c>
      <c r="G11" s="11">
        <f t="shared" si="0"/>
        <v>3230758000</v>
      </c>
      <c r="H11" s="11">
        <f t="shared" si="0"/>
        <v>2890553000</v>
      </c>
      <c r="I11" s="35">
        <f ca="1">I9*I23</f>
        <v>491428013.20688319</v>
      </c>
      <c r="J11" s="35">
        <f ca="1">J9*J23</f>
        <v>2641465019.6212525</v>
      </c>
    </row>
    <row r="12" spans="1:10" x14ac:dyDescent="0.35">
      <c r="B12" s="12" t="s">
        <v>5</v>
      </c>
      <c r="C12" s="16"/>
      <c r="D12" s="16"/>
      <c r="E12" s="11" cm="1">
        <f t="array" ref="E12">INDEX(Sales__General_and_Admin.,MATCH(1,(B2=Ticker_Symbol)*(E8=Years),0))</f>
        <v>1641819000</v>
      </c>
      <c r="F12" s="11" cm="1">
        <f t="array" ref="F12">INDEX(Sales__General_and_Admin.,MATCH(1,(B2=Ticker_Symbol)*(F8=Years),0))</f>
        <v>1751275000</v>
      </c>
      <c r="G12" s="11" cm="1">
        <f t="array" ref="G12">INDEX(Sales__General_and_Admin.,MATCH(1,(B2=Ticker_Symbol)*(G8=Years),0))</f>
        <v>1770710000</v>
      </c>
      <c r="H12" s="11" cm="1">
        <f t="array" ref="H12">INDEX(Sales__General_and_Admin.,MATCH(1,(B2=Ticker_Symbol)*(H8=Years),0))</f>
        <v>1768522000</v>
      </c>
      <c r="I12" s="67"/>
      <c r="J12" s="67"/>
    </row>
    <row r="13" spans="1:10" x14ac:dyDescent="0.35">
      <c r="B13" s="10" t="s">
        <v>708</v>
      </c>
      <c r="C13" s="15"/>
      <c r="D13" s="15"/>
      <c r="E13" s="11" cm="1">
        <f t="array" ref="E13">INDEX(Other_Operating_Items,MATCH(1,(B2=Ticker_Symbol)*(E8=Years),0))</f>
        <v>35819000</v>
      </c>
      <c r="F13" s="11" cm="1">
        <f t="array" ref="F13">INDEX(Other_Operating_Items,MATCH(1,(B2=Ticker_Symbol)*(F8=Years),0))</f>
        <v>44841000</v>
      </c>
      <c r="G13" s="11" cm="1">
        <f t="array" ref="G13">INDEX(Other_Operating_Items,MATCH(1,(B2=Ticker_Symbol)*(G8=Years),0))</f>
        <v>66750000</v>
      </c>
      <c r="H13" s="11" cm="1">
        <f t="array" ref="H13">INDEX(Other_Operating_Items,MATCH(1,(B2=Ticker_Symbol)*(H8=Years),0))</f>
        <v>79042000</v>
      </c>
      <c r="I13" s="67"/>
      <c r="J13" s="67"/>
    </row>
    <row r="14" spans="1:10" x14ac:dyDescent="0.35">
      <c r="B14" s="10" t="s">
        <v>709</v>
      </c>
      <c r="C14" s="15"/>
      <c r="D14" s="15"/>
      <c r="E14" s="11" cm="1">
        <f t="array" ref="E14">INDEX(Research_and_Development,MATCH(1,(B2=Ticker_Symbol)*(E8=Years),0))</f>
        <v>885824000</v>
      </c>
      <c r="F14" s="11" cm="1">
        <f t="array" ref="F14">INDEX(Research_and_Development,MATCH(1,(B2=Ticker_Symbol)*(F8=Years),0))</f>
        <v>957587000</v>
      </c>
      <c r="G14" s="11" cm="1">
        <f t="array" ref="G14">INDEX(Research_and_Development,MATCH(1,(B2=Ticker_Symbol)*(G8=Years),0))</f>
        <v>1156386000</v>
      </c>
      <c r="H14" s="11" cm="1">
        <f t="array" ref="H14">INDEX(Research_and_Development,MATCH(1,(B2=Ticker_Symbol)*(H8=Years),0))</f>
        <v>1177923000</v>
      </c>
      <c r="I14" s="67"/>
      <c r="J14" s="67"/>
    </row>
    <row r="15" spans="1:10" x14ac:dyDescent="0.35">
      <c r="B15" s="13" t="s">
        <v>710</v>
      </c>
      <c r="C15" s="17"/>
      <c r="D15" s="17"/>
      <c r="E15" s="11">
        <f>SUM(E12:E14)</f>
        <v>2563462000</v>
      </c>
      <c r="F15" s="11">
        <f t="shared" ref="F15:H15" si="1">SUM(F12:F14)</f>
        <v>2753703000</v>
      </c>
      <c r="G15" s="11">
        <f t="shared" si="1"/>
        <v>2993846000</v>
      </c>
      <c r="H15" s="11">
        <f t="shared" si="1"/>
        <v>3025487000</v>
      </c>
      <c r="I15" s="68"/>
      <c r="J15" s="68"/>
    </row>
    <row r="16" spans="1:10" x14ac:dyDescent="0.35">
      <c r="B16" s="53" t="s">
        <v>711</v>
      </c>
      <c r="C16" s="54"/>
      <c r="D16" s="54"/>
      <c r="E16" s="55">
        <f>E11-E15</f>
        <v>802538000</v>
      </c>
      <c r="F16" s="55">
        <f t="shared" ref="F16:H16" si="2">F11-F15</f>
        <v>577297000</v>
      </c>
      <c r="G16" s="55">
        <f t="shared" si="2"/>
        <v>236912000</v>
      </c>
      <c r="H16" s="55">
        <f t="shared" si="2"/>
        <v>-134934000</v>
      </c>
      <c r="I16" s="56">
        <f ca="1">I9*I24</f>
        <v>1940282891.5059369</v>
      </c>
      <c r="J16" s="56">
        <f ca="1">J9*J24</f>
        <v>1671170175.5938227</v>
      </c>
    </row>
    <row r="20" spans="2:10" x14ac:dyDescent="0.35">
      <c r="B20" s="50" t="s">
        <v>712</v>
      </c>
      <c r="C20" s="50"/>
      <c r="D20" s="50"/>
      <c r="E20" s="50"/>
      <c r="F20" s="50"/>
      <c r="G20" s="50"/>
      <c r="H20" s="50"/>
      <c r="I20" s="50"/>
      <c r="J20" s="50"/>
    </row>
    <row r="21" spans="2:10" ht="15" thickBot="1" x14ac:dyDescent="0.4">
      <c r="B21" s="18"/>
      <c r="C21" s="18"/>
      <c r="D21" s="19" t="s">
        <v>704</v>
      </c>
      <c r="E21" s="19"/>
      <c r="F21" s="19"/>
      <c r="G21" s="19"/>
      <c r="H21" s="19"/>
      <c r="I21" s="36" t="s">
        <v>713</v>
      </c>
      <c r="J21" s="36"/>
    </row>
    <row r="22" spans="2:10" ht="15" thickTop="1" x14ac:dyDescent="0.35">
      <c r="B22" s="20" t="s">
        <v>714</v>
      </c>
      <c r="C22" s="20"/>
      <c r="D22" s="20"/>
      <c r="E22" t="s">
        <v>726</v>
      </c>
      <c r="F22" s="37">
        <f>F9/E9-1</f>
        <v>-6.1402175364770106E-2</v>
      </c>
      <c r="G22" s="37">
        <f t="shared" ref="G22:H22" si="3">G9/F9-1</f>
        <v>-1.3299561146744465E-2</v>
      </c>
      <c r="H22" s="37">
        <f t="shared" si="3"/>
        <v>7.5824581059055651E-2</v>
      </c>
      <c r="I22" s="57">
        <f ca="1">OFFSET(I31,MATCH(C27,B32:B34,0),0)</f>
        <v>5.7225116452676708E-2</v>
      </c>
      <c r="J22" s="57">
        <f ca="1">OFFSET(J31,MATCH(C27,B32:B34,0),0)</f>
        <v>7.8304764311064146E-2</v>
      </c>
    </row>
    <row r="23" spans="2:10" x14ac:dyDescent="0.35">
      <c r="B23" s="20" t="s">
        <v>715</v>
      </c>
      <c r="C23" s="20"/>
      <c r="D23" s="20"/>
      <c r="E23" s="31" cm="1">
        <f t="array" ref="E23">INDEX(Groos_Margin,MATCH(1,($B$2=Ticker_Symbol)*(E8=Years),0),0)</f>
        <v>0.67501362661198105</v>
      </c>
      <c r="F23" s="31" cm="1">
        <f t="array" ref="F23">INDEX(Groos_Margin,MATCH(1,($B$2=Ticker_Symbol)*(F8=Years),0),0)</f>
        <v>0.71169434960409195</v>
      </c>
      <c r="G23" s="31" cm="1">
        <f t="array" ref="G23">INDEX(Groos_Margin,MATCH(1,($B$2=Ticker_Symbol)*(G8=Years),0),0)</f>
        <v>0.69958097785403761</v>
      </c>
      <c r="H23" s="31" cm="1">
        <f t="array" ref="H23">INDEX(Groos_Margin,MATCH(1,($B$2=Ticker_Symbol)*(H8=Years),0),0)</f>
        <v>0.58179908986995754</v>
      </c>
      <c r="I23" s="57">
        <f ca="1">OFFSET(I35,MATCH(C27,B36:B38,0),0)</f>
        <v>9.3558777378408703E-2</v>
      </c>
      <c r="J23" s="57">
        <f ca="1">OFFSET(J35,MATCH(C27,B36:B38,0),0)</f>
        <v>0.46636716755898427</v>
      </c>
    </row>
    <row r="24" spans="2:10" x14ac:dyDescent="0.35">
      <c r="B24" s="21" t="s">
        <v>716</v>
      </c>
      <c r="C24" s="40"/>
      <c r="D24" s="40"/>
      <c r="E24" s="31" cm="1">
        <f t="array" ref="E24">INDEX(Operating_Margin,MATCH(1,($B$2=Ticker_Symbol)*(E8=Years),0),0)</f>
        <v>0.48470229813462812</v>
      </c>
      <c r="F24" s="31" cm="1">
        <f t="array" ref="F24">INDEX(Operating_Margin,MATCH(1,($B$2=Ticker_Symbol)*(F8=Years),0),0)</f>
        <v>0.16399053068340605</v>
      </c>
      <c r="G24" s="31" cm="1">
        <f t="array" ref="G24">INDEX(Operating_Margin,MATCH(1,($B$2=Ticker_Symbol)*(G8=Years),0),0)</f>
        <v>0.10330040299835452</v>
      </c>
      <c r="H24" s="31" cm="1">
        <f t="array" ref="H24">INDEX(Operating_Margin,MATCH(1,($B$2=Ticker_Symbol)*(H8=Years),0),0)</f>
        <v>-2.0790407022440869E-2</v>
      </c>
      <c r="I24" s="57">
        <f ca="1">OFFSET(I39,MATCH(C27,B40:B42,0),0)</f>
        <v>0.3693938689268772</v>
      </c>
      <c r="J24" s="57">
        <f ca="1">OFFSET(J39,MATCH(C27,B40:B42,0),0)</f>
        <v>0.29505554512794308</v>
      </c>
    </row>
    <row r="26" spans="2:10" ht="15" thickBot="1" x14ac:dyDescent="0.4"/>
    <row r="27" spans="2:10" ht="15.5" thickTop="1" thickBot="1" x14ac:dyDescent="0.4">
      <c r="B27" s="22" t="s">
        <v>717</v>
      </c>
      <c r="C27" s="66" t="s">
        <v>722</v>
      </c>
      <c r="D27" s="23"/>
    </row>
    <row r="28" spans="2:10" ht="15" thickBot="1" x14ac:dyDescent="0.4">
      <c r="B28" s="23"/>
      <c r="C28" s="23"/>
      <c r="D28" s="23"/>
    </row>
    <row r="29" spans="2:10" ht="15" thickBot="1" x14ac:dyDescent="0.4">
      <c r="B29" s="51" t="s">
        <v>719</v>
      </c>
      <c r="C29" s="52"/>
      <c r="D29" s="52"/>
      <c r="E29" s="52"/>
      <c r="F29" s="52"/>
      <c r="G29" s="52"/>
      <c r="H29" s="52"/>
      <c r="I29" s="52"/>
      <c r="J29" s="52"/>
    </row>
    <row r="30" spans="2:10" ht="15" thickBot="1" x14ac:dyDescent="0.4">
      <c r="B30" s="23"/>
      <c r="C30" s="23"/>
      <c r="D30" s="23"/>
    </row>
    <row r="31" spans="2:10" ht="15" thickBot="1" x14ac:dyDescent="0.4">
      <c r="B31" s="24" t="s">
        <v>714</v>
      </c>
      <c r="C31" s="25"/>
      <c r="D31" s="25"/>
      <c r="E31" s="26"/>
      <c r="F31" s="26"/>
      <c r="G31" s="27"/>
      <c r="H31" s="27"/>
      <c r="I31" s="28" t="s">
        <v>720</v>
      </c>
      <c r="J31" s="28" t="s">
        <v>721</v>
      </c>
    </row>
    <row r="32" spans="2:10" ht="15.5" thickTop="1" thickBot="1" x14ac:dyDescent="0.4">
      <c r="B32" s="29" t="s">
        <v>722</v>
      </c>
      <c r="C32" s="23"/>
      <c r="D32" s="30">
        <v>1</v>
      </c>
      <c r="I32" s="58">
        <f>I33+_xlfn.STDEV.P(F22:H22)</f>
        <v>5.7225116452676708E-2</v>
      </c>
      <c r="J32" s="58">
        <f ca="1">J33+_xlfn.STDEV.P(G22:I22)</f>
        <v>7.8304764311064146E-2</v>
      </c>
    </row>
    <row r="33" spans="2:10" ht="15" thickBot="1" x14ac:dyDescent="0.4">
      <c r="B33" s="23" t="s">
        <v>718</v>
      </c>
      <c r="C33" s="23"/>
      <c r="D33" s="30">
        <v>2</v>
      </c>
      <c r="I33" s="58">
        <f>AVERAGE(F22:H22)</f>
        <v>3.7428151584702657E-4</v>
      </c>
      <c r="J33" s="58">
        <f ca="1">AVERAGE(G22:I22)</f>
        <v>3.9916712121662631E-2</v>
      </c>
    </row>
    <row r="34" spans="2:10" ht="15" thickBot="1" x14ac:dyDescent="0.4">
      <c r="B34" s="29" t="s">
        <v>723</v>
      </c>
      <c r="C34" s="23"/>
      <c r="D34" s="30">
        <v>3</v>
      </c>
      <c r="I34" s="59">
        <f>I33-_xlfn.STDEV.P(F22:H22)</f>
        <v>-5.647655342098265E-2</v>
      </c>
      <c r="J34" s="58">
        <f ca="1">J33-_xlfn.STDEV.P(G22:I22)</f>
        <v>1.5286599322611241E-3</v>
      </c>
    </row>
    <row r="35" spans="2:10" ht="15" thickBot="1" x14ac:dyDescent="0.4">
      <c r="B35" s="24" t="s">
        <v>724</v>
      </c>
      <c r="C35" s="25"/>
      <c r="D35" s="25"/>
      <c r="E35" s="26"/>
      <c r="F35" s="26"/>
      <c r="G35" s="27"/>
      <c r="H35" s="27"/>
      <c r="I35" s="60"/>
      <c r="J35" s="61"/>
    </row>
    <row r="36" spans="2:10" ht="15.5" thickTop="1" thickBot="1" x14ac:dyDescent="0.4">
      <c r="B36" s="29" t="s">
        <v>722</v>
      </c>
      <c r="C36" s="23"/>
      <c r="D36" s="30">
        <v>1</v>
      </c>
      <c r="I36" s="62">
        <f>I37+_xlfn.STDEV.P(E23:H23)</f>
        <v>9.3558777378408703E-2</v>
      </c>
      <c r="J36" s="63">
        <f ca="1">J37+_xlfn.STDEV.P(F23:I23)</f>
        <v>0.46636716755898427</v>
      </c>
    </row>
    <row r="37" spans="2:10" ht="15" thickBot="1" x14ac:dyDescent="0.4">
      <c r="B37" s="23" t="s">
        <v>718</v>
      </c>
      <c r="C37" s="23"/>
      <c r="D37" s="30">
        <v>2</v>
      </c>
      <c r="E37" s="31"/>
      <c r="F37" s="31"/>
      <c r="I37" s="62">
        <f>AVEDEV(E23:H23)</f>
        <v>4.2611460557529762E-2</v>
      </c>
      <c r="J37" s="63">
        <f ca="1">AVEDEV(F23:I23)</f>
        <v>0.21404976064910763</v>
      </c>
    </row>
    <row r="38" spans="2:10" ht="15" thickBot="1" x14ac:dyDescent="0.4">
      <c r="B38" s="29" t="s">
        <v>723</v>
      </c>
      <c r="C38" s="23"/>
      <c r="D38" s="30">
        <v>3</v>
      </c>
      <c r="I38" s="62">
        <f>I37-_xlfn.STDEV.P(E23:H23)</f>
        <v>-8.3358562633491853E-3</v>
      </c>
      <c r="J38" s="63">
        <f ca="1">J37-_xlfn.STDEV.P(F23:I23)</f>
        <v>-3.8267646260769006E-2</v>
      </c>
    </row>
    <row r="39" spans="2:10" ht="15" thickBot="1" x14ac:dyDescent="0.4">
      <c r="B39" s="24" t="s">
        <v>725</v>
      </c>
      <c r="C39" s="25"/>
      <c r="D39" s="25"/>
      <c r="E39" s="26"/>
      <c r="F39" s="26"/>
      <c r="G39" s="27"/>
      <c r="H39" s="27"/>
      <c r="I39" s="61"/>
      <c r="J39" s="64"/>
    </row>
    <row r="40" spans="2:10" ht="15.5" thickTop="1" thickBot="1" x14ac:dyDescent="0.4">
      <c r="B40" s="29" t="s">
        <v>722</v>
      </c>
      <c r="C40" s="23"/>
      <c r="D40" s="30">
        <v>1</v>
      </c>
      <c r="I40" s="63">
        <f>I41+_xlfn.STDEV.P(E24:H24)</f>
        <v>0.3693938689268772</v>
      </c>
      <c r="J40" s="63">
        <f ca="1">J41+_xlfn.STDEV.P(F24:I24)</f>
        <v>0.29505554512794308</v>
      </c>
    </row>
    <row r="41" spans="2:10" ht="15" thickBot="1" x14ac:dyDescent="0.4">
      <c r="B41" s="23" t="s">
        <v>718</v>
      </c>
      <c r="C41" s="23"/>
      <c r="D41" s="30">
        <v>2</v>
      </c>
      <c r="E41" s="31"/>
      <c r="F41" s="31"/>
      <c r="I41" s="63">
        <f>AVERAGE(E24:H24)</f>
        <v>0.18280070619848696</v>
      </c>
      <c r="J41" s="63">
        <f ca="1">AVERAGE(F24:I24)</f>
        <v>0.15397359889654924</v>
      </c>
    </row>
    <row r="42" spans="2:10" ht="15" thickBot="1" x14ac:dyDescent="0.4">
      <c r="B42" s="32" t="s">
        <v>723</v>
      </c>
      <c r="C42" s="33"/>
      <c r="D42" s="34">
        <v>3</v>
      </c>
      <c r="E42" s="33"/>
      <c r="F42" s="33"/>
      <c r="G42" s="33"/>
      <c r="H42" s="33"/>
      <c r="I42" s="65">
        <f>I41-_xlfn.STDEV.P(E24:H24)</f>
        <v>-3.7924565299032875E-3</v>
      </c>
      <c r="J42" s="65">
        <f ca="1">J41-_xlfn.STDEV.P(F24:I24)</f>
        <v>1.2891652665155434E-2</v>
      </c>
    </row>
  </sheetData>
  <mergeCells count="4">
    <mergeCell ref="B7:J7"/>
    <mergeCell ref="B6:J6"/>
    <mergeCell ref="B20:J20"/>
    <mergeCell ref="B29:J2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F04B62-204C-4490-BC91-77BA5FF6E681}">
          <x14:formula1>
            <xm:f>'Pivot Ticker'!$A$4:$A$433</xm:f>
          </x14:formula1>
          <xm:sqref>B2</xm:sqref>
        </x14:dataValidation>
        <x14:dataValidation type="list" allowBlank="1" showInputMessage="1" showErrorMessage="1" xr:uid="{BC13B571-DA47-4258-AF43-A6539FB4FD4F}">
          <x14:formula1>
            <xm:f>Scenario!$A$1:$A$3</xm:f>
          </x14:formula1>
          <xm:sqref>C27 E27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A3A3-0A85-407F-97C5-2853EF01CE1E}">
  <dimension ref="A1:A3"/>
  <sheetViews>
    <sheetView workbookViewId="0">
      <selection activeCell="I28" sqref="I28"/>
    </sheetView>
  </sheetViews>
  <sheetFormatPr defaultRowHeight="14.5" x14ac:dyDescent="0.35"/>
  <cols>
    <col min="1" max="1" width="10.26953125" bestFit="1" customWidth="1"/>
  </cols>
  <sheetData>
    <row r="1" spans="1:1" ht="15" thickBot="1" x14ac:dyDescent="0.4">
      <c r="A1" s="29" t="s">
        <v>722</v>
      </c>
    </row>
    <row r="2" spans="1:1" ht="15" thickBot="1" x14ac:dyDescent="0.4">
      <c r="A2" s="23" t="s">
        <v>718</v>
      </c>
    </row>
    <row r="3" spans="1:1" ht="15" thickBot="1" x14ac:dyDescent="0.4">
      <c r="A3" s="3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projectdata-nyse</vt:lpstr>
      <vt:lpstr>Pivot Table</vt:lpstr>
      <vt:lpstr>Industry</vt:lpstr>
      <vt:lpstr>Pivot Ticker</vt:lpstr>
      <vt:lpstr>Income Statement</vt:lpstr>
      <vt:lpstr>Scenario</vt:lpstr>
      <vt:lpstr>Cost_of_Goods_Sold</vt:lpstr>
      <vt:lpstr>Groos_Margin</vt:lpstr>
      <vt:lpstr>Operating_Margin</vt:lpstr>
      <vt:lpstr>Other_Operating_Items</vt:lpstr>
      <vt:lpstr>Research_and_Development</vt:lpstr>
      <vt:lpstr>Sales__General_and_Admin.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!</dc:creator>
  <cp:lastModifiedBy>sahar</cp:lastModifiedBy>
  <dcterms:created xsi:type="dcterms:W3CDTF">2021-03-01T16:06:06Z</dcterms:created>
  <dcterms:modified xsi:type="dcterms:W3CDTF">2021-03-11T17:24:59Z</dcterms:modified>
</cp:coreProperties>
</file>